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filterPrivacy="1" defaultThemeVersion="124226"/>
  <bookViews>
    <workbookView xWindow="240" yWindow="285" windowWidth="14805" windowHeight="7830"/>
  </bookViews>
  <sheets>
    <sheet name="比较法" sheetId="1" r:id="rId1"/>
    <sheet name="成本（静态）" sheetId="5" r:id="rId2"/>
    <sheet name="系统读取表" sheetId="4" r:id="rId3"/>
    <sheet name="瀛海家园" sheetId="6" r:id="rId4"/>
    <sheet name="三槐家园" sheetId="11" r:id="rId5"/>
    <sheet name="玉璟园" sheetId="19" r:id="rId6"/>
    <sheet name="中指成交数据" sheetId="17" r:id="rId7"/>
    <sheet name="房源信息" sheetId="20" r:id="rId8"/>
    <sheet name="城研数据" sheetId="8" state="hidden" r:id="rId9"/>
    <sheet name="Sheet2" sheetId="21" r:id="rId10"/>
  </sheets>
  <externalReferences>
    <externalReference r:id="rId11"/>
    <externalReference r:id="rId12"/>
    <externalReference r:id="rId13"/>
  </externalReferences>
  <definedNames>
    <definedName name="_xlnm._FilterDatabase" localSheetId="7" hidden="1">房源信息!$A$4:$AB$1003</definedName>
    <definedName name="单元" localSheetId="5">#REF!</definedName>
    <definedName name="单元">#REF!</definedName>
    <definedName name="房号" localSheetId="5">#REF!</definedName>
    <definedName name="房号">#REF!</definedName>
    <definedName name="房间" localSheetId="5">#REF!</definedName>
    <definedName name="房间">#REF!</definedName>
    <definedName name="房间号" localSheetId="5">#REF!</definedName>
    <definedName name="房间号">#REF!</definedName>
    <definedName name="房屋产权性质">[1]楼层测算!$N$2:$N$9</definedName>
    <definedName name="房屋朝向">[1]楼层测算!$A$117:$A$126</definedName>
    <definedName name="房屋装修">[1]楼层测算!$K$2:$K$5</definedName>
    <definedName name="教委" localSheetId="5">#REF!</definedName>
    <definedName name="教委">#REF!</definedName>
    <definedName name="扣缴日期" localSheetId="5">#REF!</definedName>
    <definedName name="扣缴日期">#REF!</definedName>
    <definedName name="楼栋" localSheetId="5">#REF!</definedName>
    <definedName name="楼栋">#REF!</definedName>
    <definedName name="楼号" localSheetId="5">#REF!</definedName>
    <definedName name="楼号">#REF!</definedName>
    <definedName name="区域成熟度" localSheetId="1">#REF!</definedName>
    <definedName name="区域成熟度" localSheetId="4">#REF!</definedName>
    <definedName name="区域成熟度" localSheetId="3">#REF!</definedName>
    <definedName name="区域成熟度" localSheetId="5">#REF!</definedName>
    <definedName name="区域成熟度">#REF!</definedName>
    <definedName name="身份证号码" localSheetId="5">#REF!</definedName>
    <definedName name="身份证号码">#REF!</definedName>
    <definedName name="所在楼层">[1]楼层测算!$L$2:$L$6</definedName>
    <definedName name="租户名称" localSheetId="5">#REF!</definedName>
    <definedName name="租户名称">#REF!</definedName>
    <definedName name="租户银行账户" localSheetId="5">#REF!</definedName>
    <definedName name="租户银行账户">#REF!</definedName>
  </definedNames>
  <calcPr calcId="144525" iterate="1"/>
</workbook>
</file>

<file path=xl/calcChain.xml><?xml version="1.0" encoding="utf-8"?>
<calcChain xmlns="http://schemas.openxmlformats.org/spreadsheetml/2006/main">
  <c r="D11" i="21" l="1"/>
  <c r="H5" i="19" l="1"/>
  <c r="H5" i="11"/>
  <c r="F33" i="11"/>
  <c r="F29" i="6"/>
  <c r="F26" i="6"/>
  <c r="F23" i="6"/>
  <c r="F20" i="6"/>
  <c r="F33" i="6" s="1"/>
  <c r="H5" i="6" s="1"/>
  <c r="F29" i="11"/>
  <c r="F26" i="11"/>
  <c r="F23" i="11"/>
  <c r="F20" i="11"/>
  <c r="F32" i="19"/>
  <c r="F29" i="19"/>
  <c r="F26" i="19"/>
  <c r="F23" i="19"/>
  <c r="F20" i="19"/>
  <c r="D38" i="6"/>
  <c r="D38" i="19"/>
  <c r="F33" i="19"/>
  <c r="L21" i="1" l="1"/>
  <c r="H21" i="1"/>
  <c r="K12" i="1" l="1"/>
  <c r="G12" i="1"/>
  <c r="E12" i="1"/>
  <c r="K10" i="1"/>
  <c r="G10" i="1"/>
  <c r="E10" i="1"/>
  <c r="E9" i="1"/>
  <c r="D13" i="19"/>
  <c r="D12" i="19"/>
  <c r="F12" i="19" s="1"/>
  <c r="D11" i="19"/>
  <c r="D10" i="19"/>
  <c r="D9" i="19"/>
  <c r="F9" i="19" s="1"/>
  <c r="D8" i="19"/>
  <c r="D7" i="19"/>
  <c r="D6" i="19"/>
  <c r="F6" i="19" s="1"/>
  <c r="D5" i="19"/>
  <c r="D4" i="19"/>
  <c r="F3" i="19"/>
  <c r="E49" i="19"/>
  <c r="E46" i="19"/>
  <c r="E43" i="19"/>
  <c r="E40" i="19"/>
  <c r="E37" i="19"/>
  <c r="D92" i="19"/>
  <c r="D91" i="19"/>
  <c r="D90" i="19"/>
  <c r="D89" i="19"/>
  <c r="D88" i="19"/>
  <c r="E88" i="19" s="1"/>
  <c r="D87" i="19"/>
  <c r="D86" i="19"/>
  <c r="E86" i="19" s="1"/>
  <c r="D85" i="19"/>
  <c r="E85" i="19" s="1"/>
  <c r="D84" i="19"/>
  <c r="F2" i="5"/>
  <c r="C2" i="5"/>
  <c r="D13" i="11"/>
  <c r="D12" i="11"/>
  <c r="F12" i="11" s="1"/>
  <c r="D11" i="11"/>
  <c r="D10" i="11"/>
  <c r="D9" i="11"/>
  <c r="F9" i="11" s="1"/>
  <c r="D8" i="11"/>
  <c r="D7" i="11"/>
  <c r="D6" i="11"/>
  <c r="F6" i="11" s="1"/>
  <c r="D5" i="11"/>
  <c r="D4" i="11"/>
  <c r="F3" i="11"/>
  <c r="E49" i="6"/>
  <c r="E46" i="6"/>
  <c r="E43" i="6"/>
  <c r="E40" i="6"/>
  <c r="E37" i="6"/>
  <c r="E49" i="11"/>
  <c r="F49" i="11"/>
  <c r="E37" i="11"/>
  <c r="E40" i="11"/>
  <c r="E43" i="11"/>
  <c r="E46" i="11"/>
  <c r="D63" i="11"/>
  <c r="E63" i="11" s="1"/>
  <c r="D15" i="6"/>
  <c r="F15" i="6" s="1"/>
  <c r="D14" i="6"/>
  <c r="D13" i="6"/>
  <c r="D12" i="6"/>
  <c r="D11" i="6"/>
  <c r="D10" i="6"/>
  <c r="D9" i="6"/>
  <c r="D8" i="6"/>
  <c r="D7" i="6"/>
  <c r="D6" i="6"/>
  <c r="D5" i="6"/>
  <c r="D4" i="6"/>
  <c r="E53" i="6"/>
  <c r="E57" i="6"/>
  <c r="E59" i="6"/>
  <c r="E61" i="6"/>
  <c r="E62" i="6"/>
  <c r="E64" i="6"/>
  <c r="E66" i="6"/>
  <c r="E76" i="6"/>
  <c r="E75" i="6"/>
  <c r="E74" i="6"/>
  <c r="E72" i="6"/>
  <c r="E68" i="6"/>
  <c r="D60" i="6"/>
  <c r="D54" i="6"/>
  <c r="D55" i="6"/>
  <c r="D56" i="6"/>
  <c r="D57" i="6"/>
  <c r="D58" i="6"/>
  <c r="D59" i="6"/>
  <c r="D61" i="6"/>
  <c r="D62" i="6"/>
  <c r="D63" i="6"/>
  <c r="D42" i="11" l="1"/>
  <c r="F16" i="19"/>
  <c r="F3" i="6"/>
  <c r="F6" i="6"/>
  <c r="F9" i="6"/>
  <c r="F12" i="6"/>
  <c r="E4" i="5"/>
  <c r="E6" i="5" s="1"/>
  <c r="C6" i="5" s="1"/>
  <c r="D93" i="19"/>
  <c r="E92" i="19" s="1"/>
  <c r="D83" i="19"/>
  <c r="D82" i="19"/>
  <c r="E82" i="19" s="1"/>
  <c r="D81" i="19"/>
  <c r="D80" i="19"/>
  <c r="D79" i="19"/>
  <c r="D78" i="19"/>
  <c r="E78" i="19" s="1"/>
  <c r="D44" i="19" s="1"/>
  <c r="D77" i="19"/>
  <c r="D76" i="19"/>
  <c r="D75" i="19"/>
  <c r="D74" i="19"/>
  <c r="D73" i="19"/>
  <c r="D72" i="19"/>
  <c r="D71" i="19"/>
  <c r="D70" i="19"/>
  <c r="D69" i="19"/>
  <c r="D68" i="19"/>
  <c r="D67" i="19"/>
  <c r="D66" i="19"/>
  <c r="D65" i="19"/>
  <c r="D64" i="19"/>
  <c r="D63" i="19"/>
  <c r="D62" i="19"/>
  <c r="D61" i="19"/>
  <c r="D60" i="19"/>
  <c r="D59" i="19"/>
  <c r="D58" i="19"/>
  <c r="D57" i="19"/>
  <c r="D56" i="19"/>
  <c r="D55" i="19"/>
  <c r="D54" i="19"/>
  <c r="E54" i="19" s="1"/>
  <c r="D49" i="19" s="1"/>
  <c r="F49" i="19" s="1"/>
  <c r="I40" i="19"/>
  <c r="D40" i="19" s="1"/>
  <c r="E32" i="19"/>
  <c r="E26" i="19"/>
  <c r="E23" i="19"/>
  <c r="E20" i="19"/>
  <c r="E2" i="19"/>
  <c r="E36" i="19" s="1"/>
  <c r="D2" i="19"/>
  <c r="A2" i="19"/>
  <c r="A36" i="19" s="1"/>
  <c r="I40" i="11"/>
  <c r="D54" i="11"/>
  <c r="E54" i="11" s="1"/>
  <c r="D48" i="11" s="1"/>
  <c r="D55" i="11"/>
  <c r="D56" i="11"/>
  <c r="E56" i="11" s="1"/>
  <c r="D47" i="11" s="1"/>
  <c r="F46" i="11" s="1"/>
  <c r="D57" i="11"/>
  <c r="D58" i="11"/>
  <c r="E58" i="11" s="1"/>
  <c r="D45" i="11" s="1"/>
  <c r="D59" i="11"/>
  <c r="D60" i="11"/>
  <c r="D61" i="11"/>
  <c r="D62" i="11"/>
  <c r="E62" i="11" s="1"/>
  <c r="D43" i="11" s="1"/>
  <c r="E3" i="6"/>
  <c r="E12" i="6"/>
  <c r="E9" i="6"/>
  <c r="E6" i="6"/>
  <c r="H41" i="6"/>
  <c r="D53" i="6"/>
  <c r="F43" i="11" l="1"/>
  <c r="E59" i="11"/>
  <c r="D44" i="11" s="1"/>
  <c r="E57" i="19"/>
  <c r="D48" i="19" s="1"/>
  <c r="E61" i="19"/>
  <c r="D47" i="19" s="1"/>
  <c r="E67" i="19"/>
  <c r="D46" i="19" s="1"/>
  <c r="E73" i="19"/>
  <c r="D45" i="19" s="1"/>
  <c r="E79" i="19"/>
  <c r="D43" i="19" s="1"/>
  <c r="F37" i="19"/>
  <c r="D39" i="19"/>
  <c r="D42" i="19"/>
  <c r="F40" i="19" s="1"/>
  <c r="D41" i="19"/>
  <c r="D41" i="6"/>
  <c r="D49" i="6"/>
  <c r="F49" i="6" s="1"/>
  <c r="D46" i="6"/>
  <c r="F46" i="6" s="1"/>
  <c r="D44" i="6"/>
  <c r="D42" i="6"/>
  <c r="D40" i="6"/>
  <c r="D47" i="6"/>
  <c r="D45" i="6"/>
  <c r="D43" i="6"/>
  <c r="D39" i="6"/>
  <c r="A19" i="19"/>
  <c r="F16" i="6"/>
  <c r="E19" i="19"/>
  <c r="F43" i="19" l="1"/>
  <c r="F50" i="19" s="1"/>
  <c r="F46" i="19"/>
  <c r="F37" i="6"/>
  <c r="F50" i="6" s="1"/>
  <c r="F43" i="6"/>
  <c r="F40" i="6"/>
  <c r="H4" i="19"/>
  <c r="H4" i="6"/>
  <c r="H6" i="19" l="1"/>
  <c r="J4" i="19" s="1"/>
  <c r="K5" i="1" s="1"/>
  <c r="F9" i="5"/>
  <c r="C9" i="5" l="1"/>
  <c r="G9" i="5"/>
  <c r="E9" i="5"/>
  <c r="G39" i="1" l="1"/>
  <c r="C5" i="5" l="1"/>
  <c r="E26" i="11" l="1"/>
  <c r="E23" i="11"/>
  <c r="E20" i="11"/>
  <c r="D77" i="6"/>
  <c r="D69" i="6"/>
  <c r="D70" i="6"/>
  <c r="D71" i="6"/>
  <c r="D72" i="6"/>
  <c r="D73" i="6"/>
  <c r="D74" i="6"/>
  <c r="D75" i="6"/>
  <c r="D76" i="6"/>
  <c r="F4" i="5" l="1"/>
  <c r="F16" i="11" l="1"/>
  <c r="H4" i="11" s="1"/>
  <c r="C4" i="5"/>
  <c r="C3" i="5" s="1"/>
  <c r="D75" i="11"/>
  <c r="D74" i="11"/>
  <c r="D67" i="6"/>
  <c r="D68" i="6"/>
  <c r="D65" i="6"/>
  <c r="D66" i="6"/>
  <c r="E74" i="11" l="1"/>
  <c r="D38" i="11" s="1"/>
  <c r="F23" i="1"/>
  <c r="L22" i="1"/>
  <c r="H22" i="1"/>
  <c r="F22" i="1"/>
  <c r="L23" i="1" l="1"/>
  <c r="H23" i="1"/>
  <c r="D73" i="11"/>
  <c r="D72" i="11"/>
  <c r="D71" i="11"/>
  <c r="D70" i="11"/>
  <c r="E70" i="11" s="1"/>
  <c r="D39" i="11" s="1"/>
  <c r="F37" i="11" s="1"/>
  <c r="F50" i="11" s="1"/>
  <c r="H6" i="11" s="1"/>
  <c r="J4" i="11" s="1"/>
  <c r="D69" i="11"/>
  <c r="D68" i="11"/>
  <c r="D67" i="11"/>
  <c r="D66" i="11"/>
  <c r="E66" i="11" s="1"/>
  <c r="D40" i="11" s="1"/>
  <c r="D65" i="11"/>
  <c r="D64" i="11"/>
  <c r="E64" i="11" s="1"/>
  <c r="D41" i="11" s="1"/>
  <c r="F40" i="11" s="1"/>
  <c r="E32" i="11"/>
  <c r="E2" i="11"/>
  <c r="E36" i="11" s="1"/>
  <c r="D2" i="11"/>
  <c r="A2" i="11"/>
  <c r="A36" i="11" s="1"/>
  <c r="D64" i="6"/>
  <c r="A19" i="11" l="1"/>
  <c r="E19" i="11"/>
  <c r="E32" i="6"/>
  <c r="E26" i="6"/>
  <c r="E23" i="6"/>
  <c r="E20" i="6"/>
  <c r="H6" i="6" l="1"/>
  <c r="J4" i="6" s="1"/>
  <c r="I4" i="1"/>
  <c r="I5" i="1"/>
  <c r="I25" i="1" s="1"/>
  <c r="J7" i="1"/>
  <c r="L7" i="1"/>
  <c r="K21" i="1"/>
  <c r="G5" i="1" l="1"/>
  <c r="G25" i="1" s="1"/>
  <c r="K25" i="1"/>
  <c r="K26" i="1" s="1"/>
  <c r="I26" i="1"/>
  <c r="E2" i="6"/>
  <c r="E36" i="6" s="1"/>
  <c r="A19" i="6"/>
  <c r="G21" i="1"/>
  <c r="H7" i="1"/>
  <c r="F23" i="4"/>
  <c r="E23" i="4"/>
  <c r="F22" i="4"/>
  <c r="E22" i="4"/>
  <c r="F21" i="4"/>
  <c r="E21" i="4"/>
  <c r="F20" i="4"/>
  <c r="E20" i="4"/>
  <c r="F19" i="4"/>
  <c r="E19" i="4"/>
  <c r="F18" i="4"/>
  <c r="E18" i="4"/>
  <c r="F17" i="4"/>
  <c r="E17" i="4"/>
  <c r="F16" i="4"/>
  <c r="E16" i="4"/>
  <c r="F15" i="4"/>
  <c r="E15" i="4"/>
  <c r="B2" i="4"/>
  <c r="B14" i="4"/>
  <c r="N26" i="1" l="1"/>
  <c r="K29" i="1"/>
  <c r="K31" i="1" s="1"/>
  <c r="E19" i="6"/>
  <c r="A36" i="6"/>
  <c r="G26" i="1"/>
  <c r="G29" i="1" s="1"/>
  <c r="G31" i="1" s="1"/>
  <c r="K39" i="1" l="1"/>
  <c r="E5" i="1"/>
  <c r="E25" i="1" s="1"/>
  <c r="E26" i="1" s="1"/>
  <c r="A27" i="1" s="1"/>
  <c r="C29" i="1" l="1"/>
  <c r="E29" i="1"/>
  <c r="E31" i="1" s="1"/>
  <c r="E14" i="4" l="1"/>
  <c r="D14" i="4" s="1"/>
  <c r="B6" i="4" s="1"/>
  <c r="E8" i="5"/>
  <c r="F8" i="5" s="1"/>
  <c r="C8" i="5" s="1"/>
  <c r="C10" i="5" l="1"/>
  <c r="C7" i="5" s="1"/>
  <c r="C11" i="5" s="1"/>
  <c r="C12" i="5" s="1"/>
  <c r="F14" i="4"/>
  <c r="B5" i="4"/>
  <c r="B11" i="4" s="1"/>
  <c r="D6" i="4"/>
  <c r="C6" i="4"/>
  <c r="B8" i="4" l="1"/>
  <c r="D8" i="4" s="1"/>
  <c r="C5" i="4"/>
  <c r="B10" i="4"/>
  <c r="D5" i="4"/>
  <c r="B7" i="4"/>
  <c r="C7" i="4" s="1"/>
  <c r="B9" i="4"/>
  <c r="D7" i="4" l="1"/>
  <c r="C8" i="4"/>
</calcChain>
</file>

<file path=xl/sharedStrings.xml><?xml version="1.0" encoding="utf-8"?>
<sst xmlns="http://schemas.openxmlformats.org/spreadsheetml/2006/main" count="18304" uniqueCount="5320">
  <si>
    <t>（规划）建筑面积（m2）</t>
  </si>
  <si>
    <t>（分摊）土地面积（m2）</t>
  </si>
  <si>
    <t>价值时点/估价期日</t>
  </si>
  <si>
    <t>价值类型</t>
  </si>
  <si>
    <t>总价（万元）</t>
  </si>
  <si>
    <t>楼面单价（元/平方米）</t>
  </si>
  <si>
    <t>地面单价（元/平方米）</t>
  </si>
  <si>
    <t>市场价值</t>
  </si>
  <si>
    <t>抵押价值</t>
  </si>
  <si>
    <t>抵押价值-已注销</t>
  </si>
  <si>
    <t>抵押净值</t>
  </si>
  <si>
    <t>总投</t>
  </si>
  <si>
    <t>租金</t>
  </si>
  <si>
    <t>重置成新价</t>
  </si>
  <si>
    <t>项目名称</t>
  </si>
  <si>
    <t>市场价值（万元）</t>
  </si>
  <si>
    <t>抵押价值（万元）</t>
  </si>
  <si>
    <t>抵押价值-已注销（万元）</t>
  </si>
  <si>
    <t>抵押净值（万元）</t>
  </si>
  <si>
    <t>估价对象1（结果表）</t>
  </si>
  <si>
    <t>估价对象2</t>
  </si>
  <si>
    <t>估价对象3</t>
  </si>
  <si>
    <t>估价对象4</t>
  </si>
  <si>
    <t>估价对象5</t>
  </si>
  <si>
    <t>估价对象6</t>
  </si>
  <si>
    <t>估价对象7</t>
  </si>
  <si>
    <t>估价对象8</t>
  </si>
  <si>
    <t>估价对象9</t>
  </si>
  <si>
    <t>估价对象10</t>
  </si>
  <si>
    <t>估价对象</t>
  </si>
  <si>
    <r>
      <rPr>
        <sz val="10"/>
        <rFont val="仿宋_GB2312"/>
        <family val="3"/>
        <charset val="134"/>
      </rPr>
      <t>项目</t>
    </r>
  </si>
  <si>
    <r>
      <rPr>
        <sz val="10"/>
        <rFont val="仿宋_GB2312"/>
        <family val="3"/>
        <charset val="134"/>
      </rPr>
      <t>估价对象</t>
    </r>
  </si>
  <si>
    <r>
      <rPr>
        <sz val="10"/>
        <rFont val="仿宋_GB2312"/>
        <family val="3"/>
        <charset val="134"/>
      </rPr>
      <t>可比实例</t>
    </r>
    <r>
      <rPr>
        <sz val="10"/>
        <rFont val="Arial"/>
        <family val="2"/>
      </rPr>
      <t>1</t>
    </r>
    <phoneticPr fontId="2" type="noConversion"/>
  </si>
  <si>
    <r>
      <rPr>
        <sz val="10"/>
        <rFont val="仿宋_GB2312"/>
        <family val="3"/>
        <charset val="134"/>
      </rPr>
      <t>可比实例</t>
    </r>
    <r>
      <rPr>
        <sz val="10"/>
        <rFont val="Arial"/>
        <family val="2"/>
      </rPr>
      <t>2</t>
    </r>
    <phoneticPr fontId="2" type="noConversion"/>
  </si>
  <si>
    <r>
      <rPr>
        <sz val="10"/>
        <rFont val="仿宋_GB2312"/>
        <family val="3"/>
        <charset val="134"/>
      </rPr>
      <t>可比案例</t>
    </r>
    <r>
      <rPr>
        <sz val="10"/>
        <rFont val="Arial"/>
        <family val="2"/>
      </rPr>
      <t>3</t>
    </r>
  </si>
  <si>
    <r>
      <rPr>
        <sz val="10"/>
        <rFont val="仿宋_GB2312"/>
        <family val="3"/>
        <charset val="134"/>
      </rPr>
      <t>可比实例</t>
    </r>
    <r>
      <rPr>
        <sz val="10"/>
        <rFont val="Arial"/>
        <family val="2"/>
      </rPr>
      <t>3</t>
    </r>
    <phoneticPr fontId="2" type="noConversion"/>
  </si>
  <si>
    <r>
      <rPr>
        <sz val="10"/>
        <rFont val="仿宋_GB2312"/>
        <family val="3"/>
        <charset val="134"/>
      </rPr>
      <t>小区名称</t>
    </r>
  </si>
  <si>
    <r>
      <rPr>
        <sz val="10"/>
        <rFont val="仿宋_GB2312"/>
        <family val="3"/>
        <charset val="134"/>
      </rPr>
      <t>平均租金（元</t>
    </r>
    <r>
      <rPr>
        <sz val="10"/>
        <rFont val="Arial"/>
        <family val="2"/>
      </rPr>
      <t>/</t>
    </r>
    <r>
      <rPr>
        <sz val="10"/>
        <rFont val="仿宋_GB2312"/>
        <family val="3"/>
        <charset val="134"/>
      </rPr>
      <t>平方米</t>
    </r>
    <r>
      <rPr>
        <sz val="10"/>
        <rFont val="Arial"/>
        <family val="2"/>
      </rPr>
      <t>·</t>
    </r>
    <r>
      <rPr>
        <sz val="10"/>
        <rFont val="仿宋_GB2312"/>
        <family val="3"/>
        <charset val="134"/>
      </rPr>
      <t>月）</t>
    </r>
  </si>
  <si>
    <r>
      <rPr>
        <sz val="10"/>
        <rFont val="仿宋_GB2312"/>
        <family val="3"/>
        <charset val="134"/>
      </rPr>
      <t>待估</t>
    </r>
  </si>
  <si>
    <r>
      <rPr>
        <sz val="10"/>
        <rFont val="仿宋_GB2312"/>
        <family val="3"/>
        <charset val="134"/>
      </rPr>
      <t>交易时间</t>
    </r>
  </si>
  <si>
    <r>
      <rPr>
        <sz val="10"/>
        <rFont val="仿宋_GB2312"/>
        <family val="3"/>
        <charset val="134"/>
      </rPr>
      <t>于价值时点过去</t>
    </r>
    <r>
      <rPr>
        <sz val="10"/>
        <rFont val="Arial"/>
        <family val="2"/>
      </rPr>
      <t>12</t>
    </r>
    <r>
      <rPr>
        <sz val="10"/>
        <rFont val="仿宋_GB2312"/>
        <family val="3"/>
        <charset val="134"/>
      </rPr>
      <t>个月</t>
    </r>
  </si>
  <si>
    <r>
      <rPr>
        <sz val="10"/>
        <rFont val="仿宋_GB2312"/>
        <family val="3"/>
        <charset val="134"/>
      </rPr>
      <t>交易情况</t>
    </r>
  </si>
  <si>
    <r>
      <rPr>
        <sz val="10"/>
        <rFont val="仿宋_GB2312"/>
        <family val="3"/>
        <charset val="134"/>
      </rPr>
      <t>正常</t>
    </r>
  </si>
  <si>
    <r>
      <rPr>
        <sz val="11"/>
        <color theme="1"/>
        <rFont val="仿宋_GB2312"/>
        <family val="3"/>
        <charset val="134"/>
      </rPr>
      <t>区域状况</t>
    </r>
  </si>
  <si>
    <t>居住区成熟度</t>
    <phoneticPr fontId="2" type="noConversion"/>
  </si>
  <si>
    <r>
      <rPr>
        <sz val="10"/>
        <rFont val="仿宋_GB2312"/>
        <family val="3"/>
        <charset val="134"/>
      </rPr>
      <t>较好</t>
    </r>
  </si>
  <si>
    <t>交通条件</t>
    <phoneticPr fontId="2" type="noConversion"/>
  </si>
  <si>
    <t>商业设施</t>
    <phoneticPr fontId="2" type="noConversion"/>
  </si>
  <si>
    <r>
      <rPr>
        <sz val="10"/>
        <rFont val="仿宋_GB2312"/>
        <family val="3"/>
        <charset val="134"/>
      </rPr>
      <t>一般</t>
    </r>
  </si>
  <si>
    <t>自然环境</t>
    <phoneticPr fontId="2" type="noConversion"/>
  </si>
  <si>
    <t>公共配套</t>
    <phoneticPr fontId="2" type="noConversion"/>
  </si>
  <si>
    <r>
      <rPr>
        <sz val="10"/>
        <rFont val="仿宋_GB2312"/>
        <family val="3"/>
        <charset val="134"/>
      </rPr>
      <t>区域内银行、超市、中小学校、餐饮、医院等公共配套设施较齐全</t>
    </r>
  </si>
  <si>
    <r>
      <rPr>
        <sz val="11"/>
        <color theme="1"/>
        <rFont val="仿宋_GB2312"/>
        <family val="3"/>
        <charset val="134"/>
      </rPr>
      <t>实物状况</t>
    </r>
  </si>
  <si>
    <t>物业服务</t>
    <phoneticPr fontId="2" type="noConversion"/>
  </si>
  <si>
    <r>
      <rPr>
        <sz val="10"/>
        <rFont val="仿宋_GB2312"/>
        <family val="3"/>
        <charset val="134"/>
      </rPr>
      <t>有专业物业公司，物业服务保障好</t>
    </r>
  </si>
  <si>
    <r>
      <rPr>
        <sz val="10"/>
        <rFont val="仿宋_GB2312"/>
        <family val="3"/>
        <charset val="134"/>
      </rPr>
      <t>主力户型为二居，住宅套型较好</t>
    </r>
  </si>
  <si>
    <t>小区环境</t>
    <phoneticPr fontId="2" type="noConversion"/>
  </si>
  <si>
    <r>
      <rPr>
        <sz val="10"/>
        <rFont val="仿宋_GB2312"/>
        <family val="3"/>
        <charset val="134"/>
      </rPr>
      <t>该小区装修为基本装修，未对居住产生不良影响，一般</t>
    </r>
  </si>
  <si>
    <r>
      <rPr>
        <sz val="10"/>
        <rFont val="仿宋_GB2312"/>
        <family val="3"/>
        <charset val="134"/>
      </rPr>
      <t>配套设施</t>
    </r>
  </si>
  <si>
    <r>
      <rPr>
        <sz val="10"/>
        <rFont val="仿宋_GB2312"/>
        <family val="3"/>
        <charset val="134"/>
      </rPr>
      <t>配备活动站、医疗站</t>
    </r>
  </si>
  <si>
    <r>
      <rPr>
        <sz val="10"/>
        <rFont val="仿宋_GB2312"/>
        <family val="3"/>
        <charset val="134"/>
      </rPr>
      <t>朝向较好，能保证较长时间的采光，通风较好，较好</t>
    </r>
  </si>
  <si>
    <t>居住管理</t>
    <phoneticPr fontId="14" type="noConversion"/>
  </si>
  <si>
    <r>
      <rPr>
        <sz val="10"/>
        <rFont val="仿宋_GB2312"/>
        <family val="3"/>
        <charset val="134"/>
      </rPr>
      <t>配备管理人员</t>
    </r>
    <phoneticPr fontId="14" type="noConversion"/>
  </si>
  <si>
    <t>朝向较好，能保证较长时间的采光，通风较好，较好</t>
    <phoneticPr fontId="14" type="noConversion"/>
  </si>
  <si>
    <t>装修</t>
    <phoneticPr fontId="2" type="noConversion"/>
  </si>
  <si>
    <r>
      <rPr>
        <sz val="10"/>
        <rFont val="仿宋_GB2312"/>
        <family val="3"/>
        <charset val="134"/>
      </rPr>
      <t>空间布局与居住功能适宜；休息、学习与活动空间影响不大，较好</t>
    </r>
  </si>
  <si>
    <t>设备</t>
    <phoneticPr fontId="2" type="noConversion"/>
  </si>
  <si>
    <t>配备家具、家电；程度较新；功能正常，质量有保证，较好</t>
    <phoneticPr fontId="2" type="noConversion"/>
  </si>
  <si>
    <r>
      <rPr>
        <sz val="10"/>
        <rFont val="仿宋_GB2312"/>
        <family val="3"/>
        <charset val="134"/>
      </rPr>
      <t>出租稳定性</t>
    </r>
  </si>
  <si>
    <r>
      <rPr>
        <sz val="10"/>
        <rFont val="仿宋_GB2312"/>
        <family val="3"/>
        <charset val="134"/>
      </rPr>
      <t>出租稳定性好</t>
    </r>
  </si>
  <si>
    <r>
      <rPr>
        <sz val="10"/>
        <rFont val="仿宋_GB2312"/>
        <family val="3"/>
        <charset val="134"/>
      </rPr>
      <t>住户的构成</t>
    </r>
  </si>
  <si>
    <r>
      <rPr>
        <sz val="10"/>
        <rFont val="仿宋_GB2312"/>
        <family val="3"/>
        <charset val="134"/>
      </rPr>
      <t>出租房屋住户均有备案，居住安全性好</t>
    </r>
  </si>
  <si>
    <r>
      <rPr>
        <sz val="10"/>
        <rFont val="仿宋_GB2312"/>
        <family val="3"/>
        <charset val="134"/>
      </rPr>
      <t>出租房屋住户备案较少，居住安全性一般</t>
    </r>
  </si>
  <si>
    <r>
      <rPr>
        <sz val="10"/>
        <rFont val="仿宋_GB2312"/>
        <family val="3"/>
        <charset val="134"/>
      </rPr>
      <t>安全监控系统</t>
    </r>
  </si>
  <si>
    <r>
      <rPr>
        <sz val="10"/>
        <rFont val="仿宋_GB2312"/>
        <family val="3"/>
        <charset val="134"/>
      </rPr>
      <t>设有小区监控，门禁及呼叫系统</t>
    </r>
  </si>
  <si>
    <r>
      <rPr>
        <sz val="10"/>
        <rFont val="仿宋_GB2312"/>
        <family val="3"/>
        <charset val="134"/>
      </rPr>
      <t>成交单价（元</t>
    </r>
    <r>
      <rPr>
        <sz val="10"/>
        <rFont val="Arial"/>
        <family val="2"/>
      </rPr>
      <t>/</t>
    </r>
    <r>
      <rPr>
        <sz val="10"/>
        <rFont val="仿宋_GB2312"/>
        <family val="3"/>
        <charset val="134"/>
      </rPr>
      <t>平米）</t>
    </r>
  </si>
  <si>
    <t>_____</t>
  </si>
  <si>
    <r>
      <rPr>
        <sz val="10"/>
        <rFont val="仿宋_GB2312"/>
        <family val="3"/>
        <charset val="134"/>
      </rPr>
      <t>比较价值（元</t>
    </r>
    <r>
      <rPr>
        <sz val="10"/>
        <rFont val="Arial"/>
        <family val="2"/>
      </rPr>
      <t>/</t>
    </r>
    <r>
      <rPr>
        <sz val="10"/>
        <rFont val="仿宋_GB2312"/>
        <family val="3"/>
        <charset val="134"/>
      </rPr>
      <t>平米）</t>
    </r>
  </si>
  <si>
    <t>序号</t>
  </si>
  <si>
    <t>项目</t>
  </si>
  <si>
    <t>测算值</t>
  </si>
  <si>
    <t>说明</t>
  </si>
  <si>
    <t>折旧及摊销成本</t>
  </si>
  <si>
    <t>运营费用（元）</t>
  </si>
  <si>
    <t>2=2.1+2.2+2.3</t>
  </si>
  <si>
    <t>维修费（元）</t>
  </si>
  <si>
    <t>保险费（元）</t>
  </si>
  <si>
    <r>
      <t>物业费</t>
    </r>
    <r>
      <rPr>
        <sz val="10"/>
        <color rgb="FF000000"/>
        <rFont val="Arial"/>
        <family val="2"/>
      </rPr>
      <t>(</t>
    </r>
    <r>
      <rPr>
        <sz val="10"/>
        <color rgb="FF000000"/>
        <rFont val="宋体"/>
        <family val="3"/>
        <charset val="134"/>
      </rPr>
      <t>元</t>
    </r>
    <r>
      <rPr>
        <sz val="10"/>
        <color rgb="FF000000"/>
        <rFont val="Arial"/>
        <family val="2"/>
      </rPr>
      <t>)</t>
    </r>
  </si>
  <si>
    <r>
      <t>管理成本</t>
    </r>
    <r>
      <rPr>
        <sz val="10"/>
        <color rgb="FF000000"/>
        <rFont val="Arial"/>
        <family val="2"/>
      </rPr>
      <t>(</t>
    </r>
    <r>
      <rPr>
        <sz val="10"/>
        <color rgb="FF000000"/>
        <rFont val="宋体"/>
        <family val="3"/>
        <charset val="134"/>
      </rPr>
      <t>元</t>
    </r>
    <r>
      <rPr>
        <sz val="10"/>
        <color rgb="FF000000"/>
        <rFont val="Arial"/>
        <family val="2"/>
      </rPr>
      <t>)</t>
    </r>
  </si>
  <si>
    <t>3=3.1+3.2+3.3</t>
  </si>
  <si>
    <t>管理费（元）</t>
  </si>
  <si>
    <r>
      <t>利息</t>
    </r>
    <r>
      <rPr>
        <sz val="10"/>
        <color rgb="FF000000"/>
        <rFont val="Arial"/>
        <family val="2"/>
      </rPr>
      <t>(</t>
    </r>
    <r>
      <rPr>
        <sz val="10"/>
        <color rgb="FF000000"/>
        <rFont val="宋体"/>
        <family val="3"/>
        <charset val="134"/>
      </rPr>
      <t>元</t>
    </r>
    <r>
      <rPr>
        <sz val="10"/>
        <color rgb="FF000000"/>
        <rFont val="Arial"/>
        <family val="2"/>
      </rPr>
      <t>)</t>
    </r>
  </si>
  <si>
    <r>
      <t>利润</t>
    </r>
    <r>
      <rPr>
        <sz val="10"/>
        <color rgb="FF000000"/>
        <rFont val="Arial"/>
        <family val="2"/>
      </rPr>
      <t>(</t>
    </r>
    <r>
      <rPr>
        <sz val="10"/>
        <color rgb="FF000000"/>
        <rFont val="宋体"/>
        <family val="3"/>
        <charset val="134"/>
      </rPr>
      <t>元</t>
    </r>
    <r>
      <rPr>
        <sz val="10"/>
        <color rgb="FF000000"/>
        <rFont val="Arial"/>
        <family val="2"/>
      </rPr>
      <t>)</t>
    </r>
  </si>
  <si>
    <t>年成本收益（元）</t>
  </si>
  <si>
    <t>4=1+2+3</t>
  </si>
  <si>
    <r>
      <t>月成本收益</t>
    </r>
    <r>
      <rPr>
        <sz val="10"/>
        <color rgb="FF000000"/>
        <rFont val="Arial"/>
        <family val="2"/>
      </rPr>
      <t>(</t>
    </r>
    <r>
      <rPr>
        <sz val="10"/>
        <color rgb="FF000000"/>
        <rFont val="宋体"/>
        <family val="3"/>
        <charset val="134"/>
      </rPr>
      <t>元</t>
    </r>
    <r>
      <rPr>
        <sz val="10"/>
        <color rgb="FF000000"/>
        <rFont val="Arial"/>
        <family val="2"/>
      </rPr>
      <t>/</t>
    </r>
    <r>
      <rPr>
        <sz val="10"/>
        <color rgb="FF000000"/>
        <rFont val="宋体"/>
        <family val="3"/>
        <charset val="134"/>
      </rPr>
      <t>平方米</t>
    </r>
    <r>
      <rPr>
        <sz val="10"/>
        <color rgb="FF000000"/>
        <rFont val="Arial"/>
        <family val="2"/>
      </rPr>
      <t>·</t>
    </r>
    <r>
      <rPr>
        <sz val="10"/>
        <color rgb="FF000000"/>
        <rFont val="宋体"/>
        <family val="3"/>
        <charset val="134"/>
      </rPr>
      <t>月</t>
    </r>
    <r>
      <rPr>
        <sz val="10"/>
        <color rgb="FF000000"/>
        <rFont val="Arial"/>
        <family val="2"/>
      </rPr>
      <t>)</t>
    </r>
  </si>
  <si>
    <r>
      <rPr>
        <sz val="11"/>
        <rFont val="宋体"/>
        <family val="3"/>
        <charset val="134"/>
      </rPr>
      <t>时间</t>
    </r>
  </si>
  <si>
    <r>
      <rPr>
        <sz val="11"/>
        <rFont val="宋体"/>
        <family val="3"/>
        <charset val="134"/>
      </rPr>
      <t>样本数量</t>
    </r>
  </si>
  <si>
    <r>
      <rPr>
        <sz val="11"/>
        <color theme="1"/>
        <rFont val="宋体"/>
        <family val="3"/>
        <charset val="134"/>
      </rPr>
      <t>平均月租金</t>
    </r>
  </si>
  <si>
    <r>
      <rPr>
        <sz val="11"/>
        <color theme="1"/>
        <rFont val="宋体"/>
        <family val="3"/>
        <charset val="134"/>
      </rPr>
      <t>权重</t>
    </r>
  </si>
  <si>
    <r>
      <rPr>
        <sz val="11"/>
        <color theme="1"/>
        <rFont val="宋体"/>
        <family val="3"/>
        <charset val="134"/>
      </rPr>
      <t>结论</t>
    </r>
  </si>
  <si>
    <r>
      <rPr>
        <sz val="11"/>
        <color theme="1"/>
        <rFont val="宋体"/>
        <family val="3"/>
        <charset val="134"/>
      </rPr>
      <t>中指</t>
    </r>
  </si>
  <si>
    <r>
      <rPr>
        <sz val="11"/>
        <color theme="1"/>
        <rFont val="宋体"/>
        <family val="3"/>
        <charset val="134"/>
      </rPr>
      <t>城研中心</t>
    </r>
  </si>
  <si>
    <r>
      <rPr>
        <sz val="11"/>
        <color theme="1"/>
        <rFont val="宋体"/>
        <family val="3"/>
        <charset val="134"/>
      </rPr>
      <t>市场数据</t>
    </r>
  </si>
  <si>
    <r>
      <rPr>
        <sz val="11"/>
        <rFont val="宋体"/>
        <family val="3"/>
        <charset val="134"/>
      </rPr>
      <t>平均月租金</t>
    </r>
  </si>
  <si>
    <r>
      <rPr>
        <sz val="11"/>
        <color theme="1"/>
        <rFont val="宋体"/>
        <family val="3"/>
        <charset val="134"/>
      </rPr>
      <t>时间</t>
    </r>
  </si>
  <si>
    <r>
      <rPr>
        <sz val="11"/>
        <color theme="1"/>
        <rFont val="宋体"/>
        <family val="3"/>
        <charset val="134"/>
      </rPr>
      <t>样本数量</t>
    </r>
  </si>
  <si>
    <r>
      <rPr>
        <sz val="11"/>
        <color theme="1"/>
        <rFont val="宋体"/>
        <family val="3"/>
        <charset val="134"/>
      </rPr>
      <t>不含供暖费平均租金单价</t>
    </r>
  </si>
  <si>
    <t>小区</t>
  </si>
  <si>
    <t>区县</t>
  </si>
  <si>
    <t>海淀区</t>
  </si>
  <si>
    <t>日期</t>
    <phoneticPr fontId="2" type="noConversion"/>
  </si>
  <si>
    <t>面积</t>
    <phoneticPr fontId="2" type="noConversion"/>
  </si>
  <si>
    <t>价格</t>
    <phoneticPr fontId="2" type="noConversion"/>
  </si>
  <si>
    <t>单价</t>
    <phoneticPr fontId="2" type="noConversion"/>
  </si>
  <si>
    <t>小区名称</t>
  </si>
  <si>
    <t>年</t>
  </si>
  <si>
    <t>月份</t>
  </si>
  <si>
    <t>监测租金</t>
  </si>
  <si>
    <t>October</t>
  </si>
  <si>
    <t>November</t>
  </si>
  <si>
    <t>December</t>
  </si>
  <si>
    <t>January</t>
  </si>
  <si>
    <t>April</t>
  </si>
  <si>
    <t>May</t>
  </si>
  <si>
    <t>June</t>
  </si>
  <si>
    <t>July</t>
  </si>
  <si>
    <t>August</t>
  </si>
  <si>
    <t>September</t>
  </si>
  <si>
    <t>March</t>
  </si>
  <si>
    <t>February</t>
  </si>
  <si>
    <t>顺义区</t>
  </si>
  <si>
    <t>昌平区</t>
  </si>
  <si>
    <t>1:809</t>
  </si>
  <si>
    <t>1:845</t>
  </si>
  <si>
    <t>1:703</t>
  </si>
  <si>
    <t>1:786</t>
  </si>
  <si>
    <t>1:747</t>
  </si>
  <si>
    <t>1:752</t>
  </si>
  <si>
    <t>1:835</t>
  </si>
  <si>
    <t>1:777</t>
  </si>
  <si>
    <t>1:824</t>
  </si>
  <si>
    <t>1:827</t>
  </si>
  <si>
    <t>1:800</t>
  </si>
  <si>
    <t>1:893</t>
  </si>
  <si>
    <t>1:862</t>
  </si>
  <si>
    <t>1:768</t>
  </si>
  <si>
    <t>1:714</t>
  </si>
  <si>
    <t>1:718</t>
  </si>
  <si>
    <t>1:730</t>
  </si>
  <si>
    <t>1:712</t>
  </si>
  <si>
    <t>月均</t>
    <phoneticPr fontId="2" type="noConversion"/>
  </si>
  <si>
    <r>
      <t>5=4÷</t>
    </r>
    <r>
      <rPr>
        <sz val="10"/>
        <color rgb="FF000000"/>
        <rFont val="宋体"/>
        <family val="3"/>
        <charset val="134"/>
      </rPr>
      <t>公租房建筑面积</t>
    </r>
    <r>
      <rPr>
        <sz val="10"/>
        <color rgb="FF000000"/>
        <rFont val="Arial"/>
        <family val="2"/>
      </rPr>
      <t>÷12</t>
    </r>
    <r>
      <rPr>
        <sz val="10"/>
        <color rgb="FF000000"/>
        <rFont val="宋体"/>
        <family val="3"/>
        <charset val="134"/>
      </rPr>
      <t>个月</t>
    </r>
  </si>
  <si>
    <t>出租稳定性一般</t>
    <phoneticPr fontId="2" type="noConversion"/>
  </si>
  <si>
    <r>
      <t>2021</t>
    </r>
    <r>
      <rPr>
        <sz val="11"/>
        <color theme="1"/>
        <rFont val="宋体"/>
        <family val="3"/>
        <charset val="134"/>
      </rPr>
      <t>年一季度</t>
    </r>
    <phoneticPr fontId="2" type="noConversion"/>
  </si>
  <si>
    <t>--</t>
  </si>
  <si>
    <t>1:900</t>
  </si>
  <si>
    <t>1:839</t>
  </si>
  <si>
    <t>1:775</t>
  </si>
  <si>
    <t>1:859</t>
  </si>
  <si>
    <t>1:750</t>
  </si>
  <si>
    <t>1:759</t>
  </si>
  <si>
    <t>1:808</t>
  </si>
  <si>
    <t>1:804</t>
  </si>
  <si>
    <t>1:792</t>
  </si>
  <si>
    <t>1:898</t>
  </si>
  <si>
    <t>1:779</t>
  </si>
  <si>
    <t>1:680</t>
  </si>
  <si>
    <t>1:667</t>
  </si>
  <si>
    <t>1:686</t>
  </si>
  <si>
    <t>1:711</t>
  </si>
  <si>
    <t>1:669</t>
  </si>
  <si>
    <t>1:737</t>
  </si>
  <si>
    <t>1:706</t>
  </si>
  <si>
    <t>1:657</t>
  </si>
  <si>
    <t>1:327</t>
  </si>
  <si>
    <t>1:330</t>
  </si>
  <si>
    <t>1:362</t>
  </si>
  <si>
    <t>1:398</t>
  </si>
  <si>
    <t>1:372</t>
  </si>
  <si>
    <t>1:406</t>
  </si>
  <si>
    <t>1:410</t>
  </si>
  <si>
    <t>1:425</t>
  </si>
  <si>
    <t>1:654</t>
  </si>
  <si>
    <t>1:739</t>
  </si>
  <si>
    <t>1:728</t>
  </si>
  <si>
    <t>1:833</t>
  </si>
  <si>
    <t>1:790</t>
  </si>
  <si>
    <t>1:632</t>
  </si>
  <si>
    <t>1:636</t>
  </si>
  <si>
    <t>1:659</t>
  </si>
  <si>
    <t>1:700</t>
  </si>
  <si>
    <t>1:699</t>
  </si>
  <si>
    <t>1:704</t>
  </si>
  <si>
    <t>1:694</t>
  </si>
  <si>
    <t>1:676</t>
  </si>
  <si>
    <t>1:646</t>
  </si>
  <si>
    <t>1:698</t>
  </si>
  <si>
    <t>1:652</t>
  </si>
  <si>
    <t>1:717</t>
  </si>
  <si>
    <t>1:656</t>
  </si>
  <si>
    <t>1:784</t>
  </si>
  <si>
    <t>1:727</t>
  </si>
  <si>
    <t>1:434</t>
  </si>
  <si>
    <t>1:467</t>
  </si>
  <si>
    <t>1:437</t>
  </si>
  <si>
    <t>1:527</t>
  </si>
  <si>
    <t>1:444</t>
  </si>
  <si>
    <t>1:459</t>
  </si>
  <si>
    <t>1:502</t>
  </si>
  <si>
    <t>1:534</t>
  </si>
  <si>
    <t>1:486</t>
  </si>
  <si>
    <t>1:769</t>
  </si>
  <si>
    <t>1:830</t>
  </si>
  <si>
    <t>1:811</t>
  </si>
  <si>
    <t>1:870</t>
  </si>
  <si>
    <t>1:793</t>
  </si>
  <si>
    <t>1:868</t>
  </si>
  <si>
    <t>1:778</t>
  </si>
  <si>
    <t>1:630</t>
  </si>
  <si>
    <t>1:342</t>
  </si>
  <si>
    <t>1:324</t>
  </si>
  <si>
    <t>1:328</t>
  </si>
  <si>
    <t>1:344</t>
  </si>
  <si>
    <t>1:332</t>
  </si>
  <si>
    <t>1:312</t>
  </si>
  <si>
    <t>1:335</t>
  </si>
  <si>
    <t>1:345</t>
  </si>
  <si>
    <t>1:317</t>
  </si>
  <si>
    <t>1:631</t>
  </si>
  <si>
    <t>1:772</t>
  </si>
  <si>
    <t>1:650</t>
  </si>
  <si>
    <t>1:863</t>
  </si>
  <si>
    <t>1:765</t>
  </si>
  <si>
    <t>1:843</t>
  </si>
  <si>
    <t>1:795</t>
  </si>
  <si>
    <t>1:825</t>
  </si>
  <si>
    <t>1:807</t>
  </si>
  <si>
    <t>1:799</t>
  </si>
  <si>
    <t>1:797</t>
  </si>
  <si>
    <t>1:798</t>
  </si>
  <si>
    <t>1:783</t>
  </si>
  <si>
    <t>1:774</t>
  </si>
  <si>
    <t>1:782</t>
  </si>
  <si>
    <t>1:860</t>
  </si>
  <si>
    <t>1:815</t>
  </si>
  <si>
    <t>1:649</t>
  </si>
  <si>
    <t>1:820</t>
  </si>
  <si>
    <t>1:817</t>
  </si>
  <si>
    <t>1:844</t>
  </si>
  <si>
    <t>1:818</t>
  </si>
  <si>
    <t>1:781</t>
  </si>
  <si>
    <t>1:816</t>
  </si>
  <si>
    <t>1:708</t>
  </si>
  <si>
    <t>1:687</t>
  </si>
  <si>
    <t>1:828</t>
  </si>
  <si>
    <t>1:744</t>
  </si>
  <si>
    <t>1:794</t>
  </si>
  <si>
    <t>1:762</t>
  </si>
  <si>
    <t>1:770</t>
  </si>
  <si>
    <t>1:767</t>
  </si>
  <si>
    <t>1:716</t>
  </si>
  <si>
    <t>1:672</t>
  </si>
  <si>
    <t>1:723</t>
  </si>
  <si>
    <t>1:599</t>
  </si>
  <si>
    <t>1:746</t>
  </si>
  <si>
    <t>1:642</t>
  </si>
  <si>
    <t>1:613</t>
  </si>
  <si>
    <t>1:674</t>
  </si>
  <si>
    <t>1:688</t>
  </si>
  <si>
    <t>1:756</t>
  </si>
  <si>
    <t>1:648</t>
  </si>
  <si>
    <t>1:692</t>
  </si>
  <si>
    <t>1:710</t>
  </si>
  <si>
    <t>1:666</t>
  </si>
  <si>
    <t>1:299</t>
  </si>
  <si>
    <t>1:358</t>
  </si>
  <si>
    <t>1:369</t>
  </si>
  <si>
    <t>1:339</t>
  </si>
  <si>
    <t>1:837</t>
  </si>
  <si>
    <t>1:832</t>
  </si>
  <si>
    <t>1:771</t>
  </si>
  <si>
    <t>1:755</t>
  </si>
  <si>
    <t>1:796</t>
  </si>
  <si>
    <t>1:738</t>
  </si>
  <si>
    <t>1:615</t>
  </si>
  <si>
    <t>悦廷</t>
  </si>
  <si>
    <t>1:742</t>
  </si>
  <si>
    <t>1:724</t>
  </si>
  <si>
    <t>1:766</t>
  </si>
  <si>
    <t>1:773</t>
  </si>
  <si>
    <t>1:734</t>
  </si>
  <si>
    <t>1:693</t>
  </si>
  <si>
    <t>1:709</t>
  </si>
  <si>
    <t>1:751</t>
  </si>
  <si>
    <t>新康家园</t>
  </si>
  <si>
    <t>1:812</t>
  </si>
  <si>
    <t>1:813</t>
  </si>
  <si>
    <t>1:881</t>
  </si>
  <si>
    <t>1:801</t>
  </si>
  <si>
    <t>1:823</t>
  </si>
  <si>
    <t>泰河园三里</t>
  </si>
  <si>
    <t>1:879</t>
  </si>
  <si>
    <t>1:872</t>
  </si>
  <si>
    <t>1:806</t>
  </si>
  <si>
    <t>1:838</t>
  </si>
  <si>
    <t>1:848</t>
  </si>
  <si>
    <t>1:877</t>
  </si>
  <si>
    <t>1:836</t>
  </si>
  <si>
    <t>1:846</t>
  </si>
  <si>
    <t>1:857</t>
  </si>
  <si>
    <t>1:866</t>
  </si>
  <si>
    <t>1:885</t>
  </si>
  <si>
    <t>1:865</t>
  </si>
  <si>
    <t>1:936</t>
  </si>
  <si>
    <t>1:878</t>
  </si>
  <si>
    <t>周边有亦庄文化园、亦庄公园等，绿化面积较大，自然与人环境较好</t>
    <phoneticPr fontId="2" type="noConversion"/>
  </si>
  <si>
    <t>周边有凉水河公园、南海子公园等，绿化面积较大，自然与人环境较好</t>
    <phoneticPr fontId="2" type="noConversion"/>
  </si>
  <si>
    <t>——</t>
    <phoneticPr fontId="2" type="noConversion"/>
  </si>
  <si>
    <t>——</t>
    <phoneticPr fontId="2" type="noConversion"/>
  </si>
  <si>
    <t>户型</t>
    <phoneticPr fontId="2" type="noConversion"/>
  </si>
  <si>
    <t>朝向、采光、通风</t>
    <phoneticPr fontId="14" type="noConversion"/>
  </si>
  <si>
    <t>有专业物业公司，物业服务保障较好</t>
    <phoneticPr fontId="2" type="noConversion"/>
  </si>
  <si>
    <r>
      <rPr>
        <sz val="10"/>
        <rFont val="仿宋_GB2312"/>
        <family val="3"/>
        <charset val="134"/>
      </rPr>
      <t>绿化率约为</t>
    </r>
    <r>
      <rPr>
        <sz val="10"/>
        <rFont val="Arial"/>
        <family val="2"/>
      </rPr>
      <t>30%</t>
    </r>
    <r>
      <rPr>
        <sz val="10"/>
        <rFont val="仿宋_GB2312"/>
        <family val="3"/>
        <charset val="134"/>
      </rPr>
      <t>，较好</t>
    </r>
    <phoneticPr fontId="2" type="noConversion"/>
  </si>
  <si>
    <t>配备管理人员，数量充足，居住管理较好</t>
    <phoneticPr fontId="14" type="noConversion"/>
  </si>
  <si>
    <t>厨房卫生间配备家具家电，程度较新；功能正常，质量有保证，一般</t>
    <phoneticPr fontId="2" type="noConversion"/>
  </si>
  <si>
    <t>朝向好，能保证较长时间的采光，通风好，综合分析朝向、采光、通风状况较好</t>
    <phoneticPr fontId="14" type="noConversion"/>
  </si>
  <si>
    <t>该小区装修为精装修，公共部分装修效果较好，与居住功能相适用，较好</t>
    <phoneticPr fontId="2" type="noConversion"/>
  </si>
  <si>
    <r>
      <t>指运营管理机构人员、办公等的正常开支费用，参考同类项目测算，按年租金成本收益的</t>
    </r>
    <r>
      <rPr>
        <sz val="10"/>
        <color rgb="FF000000"/>
        <rFont val="Arial"/>
        <family val="2"/>
      </rPr>
      <t xml:space="preserve"> 2%</t>
    </r>
    <r>
      <rPr>
        <sz val="10"/>
        <color rgb="FF000000"/>
        <rFont val="宋体"/>
        <family val="3"/>
        <charset val="134"/>
      </rPr>
      <t>测算，即</t>
    </r>
    <r>
      <rPr>
        <sz val="10"/>
        <color rgb="FF000000"/>
        <rFont val="Arial"/>
        <family val="2"/>
      </rPr>
      <t>40753518</t>
    </r>
    <r>
      <rPr>
        <sz val="10"/>
        <color rgb="FF000000"/>
        <rFont val="宋体"/>
        <family val="3"/>
        <charset val="134"/>
      </rPr>
      <t>×</t>
    </r>
    <r>
      <rPr>
        <sz val="10"/>
        <color rgb="FF000000"/>
        <rFont val="Arial"/>
        <family val="2"/>
      </rPr>
      <t>2%=815070</t>
    </r>
    <r>
      <rPr>
        <sz val="10"/>
        <color rgb="FF000000"/>
        <rFont val="宋体"/>
        <family val="3"/>
        <charset val="134"/>
      </rPr>
      <t>元。</t>
    </r>
    <phoneticPr fontId="2" type="noConversion"/>
  </si>
  <si>
    <r>
      <t>根据估价委托人提供的《北京市保障性住房建设投资中心财产一切险保险单（</t>
    </r>
    <r>
      <rPr>
        <sz val="10"/>
        <color rgb="FF000000"/>
        <rFont val="Arial"/>
        <family val="2"/>
      </rPr>
      <t>2020-2021</t>
    </r>
    <r>
      <rPr>
        <sz val="10"/>
        <color rgb="FF000000"/>
        <rFont val="宋体"/>
        <family val="3"/>
        <charset val="134"/>
      </rPr>
      <t>年度）</t>
    </r>
    <r>
      <rPr>
        <sz val="10"/>
        <color rgb="FF000000"/>
        <rFont val="Arial"/>
        <family val="2"/>
      </rPr>
      <t>-</t>
    </r>
    <r>
      <rPr>
        <sz val="10"/>
        <color rgb="FF000000"/>
        <rFont val="宋体"/>
        <family val="3"/>
        <charset val="134"/>
      </rPr>
      <t>怡景名苑》及</t>
    </r>
    <r>
      <rPr>
        <sz val="10"/>
        <color rgb="FFFF0000"/>
        <rFont val="宋体"/>
        <family val="3"/>
        <charset val="134"/>
      </rPr>
      <t>介绍</t>
    </r>
    <r>
      <rPr>
        <sz val="10"/>
        <color rgb="FF000000"/>
        <rFont val="宋体"/>
        <family val="3"/>
        <charset val="134"/>
      </rPr>
      <t>，该项目总建设费用约为</t>
    </r>
    <r>
      <rPr>
        <sz val="10"/>
        <color rgb="FF000000"/>
        <rFont val="Arial"/>
        <family val="2"/>
      </rPr>
      <t>342254618</t>
    </r>
    <r>
      <rPr>
        <sz val="10"/>
        <color rgb="FF000000"/>
        <rFont val="宋体"/>
        <family val="3"/>
        <charset val="134"/>
      </rPr>
      <t>元。该项目为钢混结构，非生产用房经济耐用年限为</t>
    </r>
    <r>
      <rPr>
        <sz val="10"/>
        <color rgb="FF000000"/>
        <rFont val="Arial"/>
        <family val="2"/>
      </rPr>
      <t xml:space="preserve"> 60 </t>
    </r>
    <r>
      <rPr>
        <sz val="10"/>
        <color rgb="FF000000"/>
        <rFont val="宋体"/>
        <family val="3"/>
        <charset val="134"/>
      </rPr>
      <t>年，将建设成本按直线法折算至每年，即</t>
    </r>
    <r>
      <rPr>
        <sz val="10"/>
        <color rgb="FF000000"/>
        <rFont val="Arial"/>
        <family val="2"/>
      </rPr>
      <t>342254618÷60=5704244</t>
    </r>
    <r>
      <rPr>
        <sz val="10"/>
        <color rgb="FF000000"/>
        <rFont val="宋体"/>
        <family val="3"/>
        <charset val="134"/>
      </rPr>
      <t>元。</t>
    </r>
    <phoneticPr fontId="2" type="noConversion"/>
  </si>
  <si>
    <r>
      <rPr>
        <sz val="10"/>
        <color rgb="FFFF0000"/>
        <rFont val="宋体"/>
        <family val="3"/>
        <charset val="134"/>
      </rPr>
      <t>指新建、改</t>
    </r>
    <r>
      <rPr>
        <sz val="10"/>
        <color rgb="FF000000"/>
        <rFont val="宋体"/>
        <family val="3"/>
        <charset val="134"/>
      </rPr>
      <t>建、收购公租房所需资金的资金成本，公租房项目资金由两部分组成，一部分为财政拨款的自有资金，占30%；另一部分为银行贷款资金，占70%。其中70%贷款资金贷款期限一般为15年或20年，到期后继续续贷，只付息不还本，本次测算利息为70%资金，5年期贷款利率下的单位年利息，公租房项目贷款政府对贷款利息给与10%的下浮。故本次利息为170699元。</t>
    </r>
    <phoneticPr fontId="2" type="noConversion"/>
  </si>
  <si>
    <r>
      <t>公共租赁住房项目属于保障性住房，不以获取利润为主要目的，参照保本微利原则记取利润率，以折旧及摊销成本、运营费用</t>
    </r>
    <r>
      <rPr>
        <sz val="10"/>
        <color rgb="FFFF0000"/>
        <rFont val="宋体"/>
        <family val="3"/>
        <charset val="134"/>
      </rPr>
      <t>、管理费用、利息之</t>
    </r>
    <r>
      <rPr>
        <sz val="10"/>
        <color rgb="FF000000"/>
        <rFont val="宋体"/>
        <family val="3"/>
        <charset val="134"/>
      </rPr>
      <t>和为基数的</t>
    </r>
    <r>
      <rPr>
        <sz val="10"/>
        <color rgb="FF000000"/>
        <rFont val="Arial"/>
        <family val="2"/>
      </rPr>
      <t>3%</t>
    </r>
    <r>
      <rPr>
        <sz val="10"/>
        <color rgb="FF000000"/>
        <rFont val="宋体"/>
        <family val="3"/>
        <charset val="134"/>
      </rPr>
      <t>测算开发利润</t>
    </r>
    <r>
      <rPr>
        <sz val="10"/>
        <color rgb="FF000000"/>
        <rFont val="Arial"/>
        <family val="2"/>
      </rPr>
      <t>,</t>
    </r>
    <r>
      <rPr>
        <sz val="10"/>
        <color rgb="FF000000"/>
        <rFont val="宋体"/>
        <family val="3"/>
        <charset val="134"/>
      </rPr>
      <t>即</t>
    </r>
    <r>
      <rPr>
        <sz val="10"/>
        <color rgb="FF000000"/>
        <rFont val="Arial"/>
        <family val="2"/>
      </rPr>
      <t>(5704244+3188142+815070+170699)×3%=296345</t>
    </r>
    <r>
      <rPr>
        <sz val="10"/>
        <color rgb="FF000000"/>
        <rFont val="宋体"/>
        <family val="3"/>
        <charset val="134"/>
      </rPr>
      <t>元。</t>
    </r>
    <phoneticPr fontId="2" type="noConversion"/>
  </si>
  <si>
    <r>
      <rPr>
        <sz val="10"/>
        <color rgb="FF000000"/>
        <rFont val="宋体"/>
        <family val="3"/>
        <charset val="134"/>
      </rPr>
      <t>主要包括室内部分及附属设施设备、公用部位</t>
    </r>
    <r>
      <rPr>
        <sz val="10"/>
        <color rgb="FF000000"/>
        <rFont val="Arial"/>
        <family val="2"/>
      </rPr>
      <t xml:space="preserve"> </t>
    </r>
    <r>
      <rPr>
        <sz val="10"/>
        <color rgb="FF000000"/>
        <rFont val="宋体"/>
        <family val="3"/>
        <charset val="134"/>
      </rPr>
      <t>和共用设施设备及相关场地的维修运行费用，</t>
    </r>
    <r>
      <rPr>
        <sz val="10"/>
        <color rgb="FF000000"/>
        <rFont val="Arial"/>
        <family val="2"/>
      </rPr>
      <t xml:space="preserve"> </t>
    </r>
    <r>
      <rPr>
        <sz val="10"/>
        <color rgb="FF000000"/>
        <rFont val="宋体"/>
        <family val="3"/>
        <charset val="134"/>
      </rPr>
      <t>参考同类项目测算，一般取值为</t>
    </r>
    <r>
      <rPr>
        <sz val="10"/>
        <color rgb="FF000000"/>
        <rFont val="Arial"/>
        <family val="2"/>
      </rPr>
      <t>1-2</t>
    </r>
    <r>
      <rPr>
        <sz val="10"/>
        <color rgb="FF000000"/>
        <rFont val="宋体"/>
        <family val="3"/>
        <charset val="134"/>
      </rPr>
      <t>元</t>
    </r>
    <r>
      <rPr>
        <sz val="10"/>
        <color rgb="FF000000"/>
        <rFont val="Arial"/>
        <family val="2"/>
      </rPr>
      <t>/</t>
    </r>
    <r>
      <rPr>
        <sz val="10"/>
        <color rgb="FF000000"/>
        <rFont val="宋体"/>
        <family val="3"/>
        <charset val="134"/>
      </rPr>
      <t>平方米</t>
    </r>
    <r>
      <rPr>
        <sz val="10"/>
        <color rgb="FF000000"/>
        <rFont val="Arial"/>
        <family val="2"/>
      </rPr>
      <t>·</t>
    </r>
    <r>
      <rPr>
        <sz val="10"/>
        <color rgb="FF000000"/>
        <rFont val="宋体"/>
        <family val="3"/>
        <charset val="134"/>
      </rPr>
      <t>月，本次取值</t>
    </r>
    <r>
      <rPr>
        <sz val="10"/>
        <color rgb="FFFF0000"/>
        <rFont val="宋体"/>
        <family val="3"/>
        <charset val="134"/>
      </rPr>
      <t>为</t>
    </r>
    <r>
      <rPr>
        <sz val="10"/>
        <color rgb="FFFF0000"/>
        <rFont val="Arial"/>
        <family val="2"/>
      </rPr>
      <t>1.5</t>
    </r>
    <r>
      <rPr>
        <sz val="10"/>
        <color rgb="FFFF0000"/>
        <rFont val="宋体"/>
        <family val="3"/>
        <charset val="134"/>
      </rPr>
      <t>元</t>
    </r>
    <r>
      <rPr>
        <sz val="10"/>
        <color rgb="FFFF0000"/>
        <rFont val="Arial"/>
        <family val="2"/>
      </rPr>
      <t>/</t>
    </r>
    <r>
      <rPr>
        <sz val="10"/>
        <color rgb="FFFF0000"/>
        <rFont val="宋体"/>
        <family val="3"/>
        <charset val="134"/>
      </rPr>
      <t>平</t>
    </r>
    <r>
      <rPr>
        <sz val="10"/>
        <rFont val="宋体"/>
        <family val="3"/>
        <charset val="134"/>
      </rPr>
      <t>方米</t>
    </r>
    <r>
      <rPr>
        <sz val="10"/>
        <rFont val="Arial"/>
        <family val="2"/>
      </rPr>
      <t>·</t>
    </r>
    <r>
      <rPr>
        <sz val="10"/>
        <rFont val="宋体"/>
        <family val="3"/>
        <charset val="134"/>
      </rPr>
      <t>月，则</t>
    </r>
    <r>
      <rPr>
        <sz val="10"/>
        <rFont val="Arial"/>
        <family val="2"/>
      </rPr>
      <t>1.5×12×67922.53=1222606</t>
    </r>
    <r>
      <rPr>
        <sz val="10"/>
        <rFont val="宋体"/>
        <family val="3"/>
        <charset val="134"/>
      </rPr>
      <t>元。</t>
    </r>
    <phoneticPr fontId="2" type="noConversion"/>
  </si>
  <si>
    <r>
      <rPr>
        <sz val="10"/>
        <color rgb="FF000000"/>
        <rFont val="宋体"/>
        <family val="3"/>
        <charset val="134"/>
      </rPr>
      <t>指房屋产权人为使自己的房产避免意外损失而向保险公司支付的费用，根据估价委托人提供的《北京市保障性住房建设投资中心财产一切险保险单（</t>
    </r>
    <r>
      <rPr>
        <sz val="10"/>
        <color rgb="FF000000"/>
        <rFont val="Arial"/>
        <family val="2"/>
      </rPr>
      <t>2020-2021</t>
    </r>
    <r>
      <rPr>
        <sz val="10"/>
        <color rgb="FF000000"/>
        <rFont val="宋体"/>
        <family val="3"/>
        <charset val="134"/>
      </rPr>
      <t>年度）</t>
    </r>
    <r>
      <rPr>
        <sz val="10"/>
        <color rgb="FF000000"/>
        <rFont val="Arial"/>
        <family val="2"/>
      </rPr>
      <t>-</t>
    </r>
    <r>
      <rPr>
        <sz val="10"/>
        <color rgb="FF000000"/>
        <rFont val="宋体"/>
        <family val="3"/>
        <charset val="134"/>
      </rPr>
      <t>怡景名苑》，保险费用为</t>
    </r>
    <r>
      <rPr>
        <sz val="10"/>
        <color rgb="FF000000"/>
        <rFont val="Arial"/>
        <family val="2"/>
      </rPr>
      <t>25669</t>
    </r>
    <r>
      <rPr>
        <sz val="10"/>
        <color rgb="FF000000"/>
        <rFont val="宋体"/>
        <family val="3"/>
        <charset val="134"/>
      </rPr>
      <t>元。</t>
    </r>
    <phoneticPr fontId="2" type="noConversion"/>
  </si>
  <si>
    <r>
      <rPr>
        <sz val="10"/>
        <color rgb="FF000000"/>
        <rFont val="宋体"/>
        <family val="3"/>
        <charset val="134"/>
      </rPr>
      <t>该项目为公租房，根据估价委托人提供的《基础信息台账》，物业费水平为</t>
    </r>
    <r>
      <rPr>
        <sz val="10"/>
        <color rgb="FF000000"/>
        <rFont val="Arial"/>
        <family val="2"/>
      </rPr>
      <t>2.38</t>
    </r>
    <r>
      <rPr>
        <sz val="10"/>
        <color rgb="FF000000"/>
        <rFont val="宋体"/>
        <family val="3"/>
        <charset val="134"/>
      </rPr>
      <t>元</t>
    </r>
    <r>
      <rPr>
        <sz val="10"/>
        <color rgb="FF000000"/>
        <rFont val="Arial"/>
        <family val="2"/>
      </rPr>
      <t>/</t>
    </r>
    <r>
      <rPr>
        <sz val="10"/>
        <color rgb="FF000000"/>
        <rFont val="宋体"/>
        <family val="3"/>
        <charset val="134"/>
      </rPr>
      <t>平方米</t>
    </r>
    <r>
      <rPr>
        <sz val="10"/>
        <color rgb="FF000000"/>
        <rFont val="Arial"/>
        <family val="2"/>
      </rPr>
      <t>/</t>
    </r>
    <r>
      <rPr>
        <sz val="10"/>
        <color rgb="FF000000"/>
        <rFont val="宋体"/>
        <family val="3"/>
        <charset val="134"/>
      </rPr>
      <t>月计算，则年物业费用为</t>
    </r>
    <r>
      <rPr>
        <sz val="10"/>
        <color rgb="FF000000"/>
        <rFont val="Arial"/>
        <family val="2"/>
      </rPr>
      <t xml:space="preserve"> 2.38×67922.53×12=1939867</t>
    </r>
    <r>
      <rPr>
        <sz val="10"/>
        <color rgb="FF000000"/>
        <rFont val="宋体"/>
        <family val="3"/>
        <charset val="134"/>
      </rPr>
      <t>元。</t>
    </r>
    <phoneticPr fontId="2" type="noConversion"/>
  </si>
  <si>
    <t>不含物业费，不含取暖费</t>
    <phoneticPr fontId="2" type="noConversion"/>
  </si>
  <si>
    <t>不含物业费和取暖费</t>
    <phoneticPr fontId="2" type="noConversion"/>
  </si>
  <si>
    <t>户型</t>
    <phoneticPr fontId="2" type="noConversion"/>
  </si>
  <si>
    <t>装修</t>
    <phoneticPr fontId="2" type="noConversion"/>
  </si>
  <si>
    <t>朝向</t>
    <phoneticPr fontId="2" type="noConversion"/>
  </si>
  <si>
    <t>楼层</t>
    <phoneticPr fontId="2" type="noConversion"/>
  </si>
  <si>
    <t>二居室</t>
    <phoneticPr fontId="2" type="noConversion"/>
  </si>
  <si>
    <t>南北</t>
    <phoneticPr fontId="2" type="noConversion"/>
  </si>
  <si>
    <t>精装修</t>
    <phoneticPr fontId="2" type="noConversion"/>
  </si>
  <si>
    <t>二居室</t>
    <phoneticPr fontId="2" type="noConversion"/>
  </si>
  <si>
    <t>三居室</t>
    <phoneticPr fontId="2" type="noConversion"/>
  </si>
  <si>
    <t>一居室</t>
    <phoneticPr fontId="2" type="noConversion"/>
  </si>
  <si>
    <t>一居室</t>
    <phoneticPr fontId="2" type="noConversion"/>
  </si>
  <si>
    <r>
      <rPr>
        <sz val="11"/>
        <color theme="1"/>
        <rFont val="宋体"/>
        <family val="3"/>
        <charset val="134"/>
      </rPr>
      <t>高</t>
    </r>
    <r>
      <rPr>
        <sz val="11"/>
        <color theme="1"/>
        <rFont val="Arial"/>
        <family val="2"/>
      </rPr>
      <t>/6</t>
    </r>
    <phoneticPr fontId="2" type="noConversion"/>
  </si>
  <si>
    <t>南北</t>
    <phoneticPr fontId="2" type="noConversion"/>
  </si>
  <si>
    <t>二居室</t>
  </si>
  <si>
    <t>精装修</t>
    <phoneticPr fontId="2" type="noConversion"/>
  </si>
  <si>
    <r>
      <t>2021</t>
    </r>
    <r>
      <rPr>
        <sz val="11"/>
        <color theme="1"/>
        <rFont val="宋体"/>
        <family val="3"/>
        <charset val="134"/>
      </rPr>
      <t>年三季度（</t>
    </r>
    <r>
      <rPr>
        <sz val="11"/>
        <color theme="1"/>
        <rFont val="Arial"/>
        <family val="2"/>
      </rPr>
      <t>7</t>
    </r>
    <r>
      <rPr>
        <sz val="11"/>
        <color theme="1"/>
        <rFont val="宋体"/>
        <family val="3"/>
        <charset val="134"/>
      </rPr>
      <t>月）</t>
    </r>
    <phoneticPr fontId="2" type="noConversion"/>
  </si>
  <si>
    <r>
      <t>2021</t>
    </r>
    <r>
      <rPr>
        <sz val="11"/>
        <color theme="1"/>
        <rFont val="宋体"/>
        <family val="3"/>
        <charset val="134"/>
      </rPr>
      <t>年二季度</t>
    </r>
    <phoneticPr fontId="2" type="noConversion"/>
  </si>
  <si>
    <t>物业费</t>
    <phoneticPr fontId="2" type="noConversion"/>
  </si>
  <si>
    <t>取暖费</t>
    <phoneticPr fontId="2" type="noConversion"/>
  </si>
  <si>
    <r>
      <rPr>
        <sz val="11"/>
        <color theme="1"/>
        <rFont val="宋体"/>
        <family val="3"/>
        <charset val="134"/>
      </rPr>
      <t>元</t>
    </r>
    <r>
      <rPr>
        <sz val="11"/>
        <color theme="1"/>
        <rFont val="Arial"/>
        <family val="2"/>
      </rPr>
      <t>/</t>
    </r>
    <r>
      <rPr>
        <sz val="11"/>
        <color theme="1"/>
        <rFont val="宋体"/>
        <family val="3"/>
        <charset val="134"/>
      </rPr>
      <t>平方米</t>
    </r>
    <r>
      <rPr>
        <sz val="11"/>
        <color theme="1"/>
        <rFont val="Arial"/>
        <family val="2"/>
      </rPr>
      <t>/</t>
    </r>
    <r>
      <rPr>
        <sz val="11"/>
        <color theme="1"/>
        <rFont val="宋体"/>
        <family val="3"/>
        <charset val="134"/>
      </rPr>
      <t>年</t>
    </r>
    <phoneticPr fontId="2" type="noConversion"/>
  </si>
  <si>
    <r>
      <rPr>
        <sz val="11"/>
        <color theme="1"/>
        <rFont val="宋体"/>
        <family val="3"/>
        <charset val="134"/>
      </rPr>
      <t>元</t>
    </r>
    <r>
      <rPr>
        <sz val="11"/>
        <color theme="1"/>
        <rFont val="Arial"/>
        <family val="2"/>
      </rPr>
      <t>/</t>
    </r>
    <r>
      <rPr>
        <sz val="11"/>
        <color theme="1"/>
        <rFont val="宋体"/>
        <family val="3"/>
        <charset val="134"/>
      </rPr>
      <t>平方米</t>
    </r>
    <r>
      <rPr>
        <sz val="11"/>
        <color theme="1"/>
        <rFont val="Arial"/>
        <family val="2"/>
      </rPr>
      <t>/</t>
    </r>
    <r>
      <rPr>
        <sz val="11"/>
        <color theme="1"/>
        <rFont val="宋体"/>
        <family val="3"/>
        <charset val="134"/>
      </rPr>
      <t>月</t>
    </r>
    <phoneticPr fontId="2" type="noConversion"/>
  </si>
  <si>
    <t>不含物业费，不含取暖费</t>
    <phoneticPr fontId="2" type="noConversion"/>
  </si>
  <si>
    <r>
      <t>2020</t>
    </r>
    <r>
      <rPr>
        <sz val="11"/>
        <color theme="1"/>
        <rFont val="宋体"/>
        <family val="3"/>
        <charset val="134"/>
      </rPr>
      <t>年三季度</t>
    </r>
    <phoneticPr fontId="2" type="noConversion"/>
  </si>
  <si>
    <r>
      <t>2020</t>
    </r>
    <r>
      <rPr>
        <sz val="11"/>
        <color theme="1"/>
        <rFont val="宋体"/>
        <family val="3"/>
        <charset val="134"/>
      </rPr>
      <t>年四季度</t>
    </r>
    <phoneticPr fontId="2" type="noConversion"/>
  </si>
  <si>
    <t>不含物业费、不含供暖费平均租金单价</t>
    <phoneticPr fontId="2" type="noConversion"/>
  </si>
  <si>
    <t>不含物业费，不含取暖费</t>
    <phoneticPr fontId="2" type="noConversion"/>
  </si>
  <si>
    <t>时间</t>
    <phoneticPr fontId="2" type="noConversion"/>
  </si>
  <si>
    <r>
      <rPr>
        <b/>
        <sz val="11"/>
        <color theme="1"/>
        <rFont val="宋体"/>
        <family val="3"/>
        <charset val="134"/>
      </rPr>
      <t>中指数据</t>
    </r>
  </si>
  <si>
    <r>
      <rPr>
        <b/>
        <sz val="11"/>
        <color theme="1"/>
        <rFont val="宋体"/>
        <family val="3"/>
        <charset val="134"/>
      </rPr>
      <t>市场调查数据</t>
    </r>
  </si>
  <si>
    <t>平米租金(元/㎡*月)</t>
  </si>
  <si>
    <t>套均租金(元/套*月)</t>
  </si>
  <si>
    <t>参考售价(元/㎡)</t>
  </si>
  <si>
    <t>租售比</t>
  </si>
  <si>
    <t>观音寺南里&lt;观音寺街道&lt;大兴区</t>
  </si>
  <si>
    <t>1:753</t>
  </si>
  <si>
    <t>辛店小区&lt;天宫院街道&lt;大兴区</t>
  </si>
  <si>
    <t>1:705</t>
  </si>
  <si>
    <t>1:803</t>
  </si>
  <si>
    <t>1:732</t>
  </si>
  <si>
    <t>1:876</t>
  </si>
  <si>
    <t>兴海园&lt;瀛海&lt;大兴区</t>
  </si>
  <si>
    <t>1:894</t>
  </si>
  <si>
    <t>1:897</t>
  </si>
  <si>
    <t>1:882</t>
  </si>
  <si>
    <t>1:822</t>
  </si>
  <si>
    <t>1:886</t>
  </si>
  <si>
    <t>1:888</t>
  </si>
  <si>
    <t>1:841</t>
  </si>
  <si>
    <t>1:722</t>
  </si>
  <si>
    <t>i立方&lt;天宫院街道&lt;大兴区</t>
  </si>
  <si>
    <t>1:360</t>
  </si>
  <si>
    <t>1:365</t>
  </si>
  <si>
    <t>1:368</t>
  </si>
  <si>
    <t>首座御园&lt;观音寺街道&lt;大兴区</t>
  </si>
  <si>
    <t>1:814</t>
  </si>
  <si>
    <t>瀛海家园&lt;瀛海&lt;大兴区</t>
  </si>
  <si>
    <t>1:850</t>
  </si>
  <si>
    <t>1:858</t>
  </si>
  <si>
    <t>1:840</t>
  </si>
  <si>
    <t>1:787</t>
  </si>
  <si>
    <t>格林云墅&lt;黄村南&lt;大兴区</t>
  </si>
  <si>
    <t>1:819</t>
  </si>
  <si>
    <t>1:918</t>
  </si>
  <si>
    <t>1:929</t>
  </si>
  <si>
    <t>1:842</t>
  </si>
  <si>
    <t>1:1128</t>
  </si>
  <si>
    <t>1:1114</t>
  </si>
  <si>
    <t>1:1149</t>
  </si>
  <si>
    <t>天堂河农场&lt;天宫院街道&lt;大兴区</t>
  </si>
  <si>
    <t>1:653</t>
  </si>
  <si>
    <t>1:731</t>
  </si>
  <si>
    <t>1:626</t>
  </si>
  <si>
    <t>车站中里&lt;林校路街道&lt;大兴区</t>
  </si>
  <si>
    <t>1:853</t>
  </si>
  <si>
    <t>1:855</t>
  </si>
  <si>
    <t>1:760</t>
  </si>
  <si>
    <t>三合南里&lt;兴丰街道&lt;大兴区</t>
  </si>
  <si>
    <t>1:831</t>
  </si>
  <si>
    <t>1:913</t>
  </si>
  <si>
    <t>1:834</t>
  </si>
  <si>
    <t>1:849</t>
  </si>
  <si>
    <t>1:785</t>
  </si>
  <si>
    <t>兴康家园&lt;清源街道&lt;大兴区</t>
  </si>
  <si>
    <t>1:802</t>
  </si>
  <si>
    <t>1:944</t>
  </si>
  <si>
    <t>康盛园&lt;清源街道&lt;大兴区</t>
  </si>
  <si>
    <t>1:895</t>
  </si>
  <si>
    <t>1:921</t>
  </si>
  <si>
    <t>1:909</t>
  </si>
  <si>
    <t>1:896</t>
  </si>
  <si>
    <t>1:788</t>
  </si>
  <si>
    <t>1:947</t>
  </si>
  <si>
    <t>成和园&lt;旧宫&lt;大兴区</t>
  </si>
  <si>
    <t>1:754</t>
  </si>
  <si>
    <t>1:789</t>
  </si>
  <si>
    <t>车站北里&lt;林校路街道&lt;大兴区</t>
  </si>
  <si>
    <t>1:758</t>
  </si>
  <si>
    <t>1:791</t>
  </si>
  <si>
    <t>1:749</t>
  </si>
  <si>
    <t>鑫苑鑫都汇&lt;天宫院街道&lt;大兴区</t>
  </si>
  <si>
    <t>1:871</t>
  </si>
  <si>
    <t>1:861</t>
  </si>
  <si>
    <t>1:851</t>
  </si>
  <si>
    <t>滨河西里&lt;清源街道&lt;大兴区</t>
  </si>
  <si>
    <t>1:729</t>
  </si>
  <si>
    <t>1:691</t>
  </si>
  <si>
    <t>林校北里&lt;林校路街道&lt;大兴区</t>
  </si>
  <si>
    <t>1:735</t>
  </si>
  <si>
    <t>1:847</t>
  </si>
  <si>
    <t>1:810</t>
  </si>
  <si>
    <t>兴政东里&lt;林校路街道&lt;大兴区</t>
  </si>
  <si>
    <t>1:715</t>
  </si>
  <si>
    <t>1:725</t>
  </si>
  <si>
    <t>双河南里&lt;观音寺街道&lt;大兴区</t>
  </si>
  <si>
    <t>1:696</t>
  </si>
  <si>
    <t>1:662</t>
  </si>
  <si>
    <t>1:684</t>
  </si>
  <si>
    <t>康泰园&lt;清源街道&lt;大兴区</t>
  </si>
  <si>
    <t>1:924</t>
  </si>
  <si>
    <t>1:890</t>
  </si>
  <si>
    <t>1:963</t>
  </si>
  <si>
    <t>龙湖时代天街&lt;天宫院街道&lt;大兴区</t>
  </si>
  <si>
    <t>1:821</t>
  </si>
  <si>
    <t>枣园小区&lt;清源街道&lt;大兴区</t>
  </si>
  <si>
    <t>1:761</t>
  </si>
  <si>
    <t>明悦湾&lt;南苑&lt;丰台区</t>
  </si>
  <si>
    <t>1:702</t>
  </si>
  <si>
    <t>1:663</t>
  </si>
  <si>
    <t>1:670</t>
  </si>
  <si>
    <t>1:664</t>
  </si>
  <si>
    <t>1:695</t>
  </si>
  <si>
    <t>清欣园&lt;旧宫&lt;大兴区</t>
  </si>
  <si>
    <t>1:661</t>
  </si>
  <si>
    <t>1:679</t>
  </si>
  <si>
    <t>南海家园&lt;瀛海&lt;大兴区</t>
  </si>
  <si>
    <t>1:763</t>
  </si>
  <si>
    <t>1:780</t>
  </si>
  <si>
    <t>滨河西里北区&lt;清源街道&lt;大兴区</t>
  </si>
  <si>
    <t>1:681</t>
  </si>
  <si>
    <t>彩虹新城&lt;清源街道&lt;大兴区</t>
  </si>
  <si>
    <t>1:856</t>
  </si>
  <si>
    <t>1:932</t>
  </si>
  <si>
    <t>1:873</t>
  </si>
  <si>
    <t>中国铁建·花语府&lt;旧宫&lt;大兴区</t>
  </si>
  <si>
    <t>1:1023</t>
  </si>
  <si>
    <t>1:1016</t>
  </si>
  <si>
    <t>1:984</t>
  </si>
  <si>
    <t>1:1006</t>
  </si>
  <si>
    <t>1:1013</t>
  </si>
  <si>
    <t>1:927</t>
  </si>
  <si>
    <t>枣园尚城&lt;清源街道&lt;大兴区</t>
  </si>
  <si>
    <t>1:748</t>
  </si>
  <si>
    <t>1:757</t>
  </si>
  <si>
    <t>兴都苑&lt;西红门&lt;大兴区</t>
  </si>
  <si>
    <t>1:776</t>
  </si>
  <si>
    <t>1:721</t>
  </si>
  <si>
    <t>富强东里&lt;兴丰街道&lt;大兴区</t>
  </si>
  <si>
    <t>1:726</t>
  </si>
  <si>
    <t>1:713</t>
  </si>
  <si>
    <t>清澄名苑&lt;兴丰街道&lt;大兴区</t>
  </si>
  <si>
    <t>1:869</t>
  </si>
  <si>
    <t>1:955</t>
  </si>
  <si>
    <t>1:910</t>
  </si>
  <si>
    <t>首邑上城&lt;清源街道&lt;大兴区</t>
  </si>
  <si>
    <t>1:852</t>
  </si>
  <si>
    <t>1:736</t>
  </si>
  <si>
    <t>云龙家园&lt;旧宫&lt;大兴区</t>
  </si>
  <si>
    <t>1:864</t>
  </si>
  <si>
    <t>1:867</t>
  </si>
  <si>
    <t>1:829</t>
  </si>
  <si>
    <t>清逸园&lt;旧宫&lt;大兴区</t>
  </si>
  <si>
    <t>1:689</t>
  </si>
  <si>
    <t>灵秀山庄&lt;旧宫&lt;大兴区</t>
  </si>
  <si>
    <t>1:743</t>
  </si>
  <si>
    <t>金融街融汇&lt;天宫院街道&lt;大兴区</t>
  </si>
  <si>
    <t>郁花园一里&lt;清源街道&lt;大兴区</t>
  </si>
  <si>
    <t>旧宫新苑南区&lt;旧宫&lt;大兴区</t>
  </si>
  <si>
    <t>1:690</t>
  </si>
  <si>
    <t>鸿坤理想城&lt;西红门&lt;大兴区</t>
  </si>
  <si>
    <t>1:953</t>
  </si>
  <si>
    <t>1:935</t>
  </si>
  <si>
    <t>1:915</t>
  </si>
  <si>
    <t>1:892</t>
  </si>
  <si>
    <t>1:945</t>
  </si>
  <si>
    <t>1:937</t>
  </si>
  <si>
    <t>1:934</t>
  </si>
  <si>
    <t>1:907</t>
  </si>
  <si>
    <t>美然绿色家园&lt;旧宫&lt;大兴区</t>
  </si>
  <si>
    <t>黄村西里&lt;兴丰街道&lt;大兴区</t>
  </si>
  <si>
    <t>1:682</t>
  </si>
  <si>
    <t>星光视界中心&lt;观音寺街道&lt;大兴区</t>
  </si>
  <si>
    <t>1:620</t>
  </si>
  <si>
    <t>1:624</t>
  </si>
  <si>
    <t>1:633</t>
  </si>
  <si>
    <t>1:629</t>
  </si>
  <si>
    <t>1:627</t>
  </si>
  <si>
    <t>顺驰领海&lt;清源街道&lt;大兴区</t>
  </si>
  <si>
    <t>1:1012</t>
  </si>
  <si>
    <t>1:966</t>
  </si>
  <si>
    <t>1:880</t>
  </si>
  <si>
    <t>1:917</t>
  </si>
  <si>
    <t>1:923</t>
  </si>
  <si>
    <t>月桂庄园&lt;西红门&lt;大兴区</t>
  </si>
  <si>
    <t>住总万科橙&lt;天宫院街道&lt;大兴区</t>
  </si>
  <si>
    <t>中建国际港&lt;清源街道&lt;大兴区</t>
  </si>
  <si>
    <t>金地仰山&lt;清源街道&lt;大兴区</t>
  </si>
  <si>
    <t>1:968</t>
  </si>
  <si>
    <t>1:1035</t>
  </si>
  <si>
    <t>1:1041</t>
  </si>
  <si>
    <t>1:982</t>
  </si>
  <si>
    <t>1:1010</t>
  </si>
  <si>
    <t>1:950</t>
  </si>
  <si>
    <t>1:920</t>
  </si>
  <si>
    <t>和悦华锦&lt;瀛海&lt;大兴区</t>
  </si>
  <si>
    <t>郁花园三里&lt;清源街道&lt;大兴区</t>
  </si>
  <si>
    <t>1:904</t>
  </si>
  <si>
    <t>新里西斯莱公馆&lt;清源街道&lt;大兴区</t>
  </si>
  <si>
    <t>清源西里&lt;清源街道&lt;大兴区</t>
  </si>
  <si>
    <t>兴海家园&lt;西红门&lt;大兴区</t>
  </si>
  <si>
    <t>1:874</t>
  </si>
  <si>
    <t>世嘉博客&lt;西红门&lt;大兴区</t>
  </si>
  <si>
    <t>宣颐家园&lt;旧宫&lt;大兴区</t>
  </si>
  <si>
    <t>1:655</t>
  </si>
  <si>
    <t>力宝广场&lt;亦庄&lt;大兴区</t>
  </si>
  <si>
    <t>1:402</t>
  </si>
  <si>
    <t>1:329</t>
  </si>
  <si>
    <t>1:354</t>
  </si>
  <si>
    <t>首开龙湖天琅&lt;瀛海&lt;大兴区</t>
  </si>
  <si>
    <t>1:1008</t>
  </si>
  <si>
    <t>1:1021</t>
  </si>
  <si>
    <t>1:593</t>
  </si>
  <si>
    <t>亦庄北岸&lt;旧宫&lt;大兴区</t>
  </si>
  <si>
    <t>上海沙龙&lt;亦庄&lt;大兴区</t>
  </si>
  <si>
    <t>保利茉莉公馆&lt;清源街道&lt;大兴区</t>
  </si>
  <si>
    <t>1:956</t>
  </si>
  <si>
    <t>葛洲坝紫郡府&lt;旧宫&lt;大兴区</t>
  </si>
  <si>
    <t>1:916</t>
  </si>
  <si>
    <t>1:975</t>
  </si>
  <si>
    <t>1:911</t>
  </si>
  <si>
    <t>首邑溪谷&lt;清源街道&lt;大兴区</t>
  </si>
  <si>
    <t>1:919</t>
  </si>
  <si>
    <t>1:972</t>
  </si>
  <si>
    <t>1:981</t>
  </si>
  <si>
    <t>1:990</t>
  </si>
  <si>
    <t>1:1007</t>
  </si>
  <si>
    <t>1:1055</t>
  </si>
  <si>
    <t>1:958</t>
  </si>
  <si>
    <t>1:996</t>
  </si>
  <si>
    <t>大雄郁金香舍&lt;亦庄&lt;大兴区</t>
  </si>
  <si>
    <t>富力盛悦居&lt;旧宫&lt;大兴区</t>
  </si>
  <si>
    <t>1:745</t>
  </si>
  <si>
    <t>1:720</t>
  </si>
  <si>
    <t>北京城建海梓府&lt;瀛海&lt;大兴区</t>
  </si>
  <si>
    <t>国锐金嵿&lt;亦庄&lt;大兴区</t>
  </si>
  <si>
    <t>金第万科朗润园&lt;旧宫&lt;大兴区</t>
  </si>
  <si>
    <t>1:899</t>
  </si>
  <si>
    <t>中信新城&lt;亦庄&lt;大兴区</t>
  </si>
  <si>
    <t>林肯公园C区住宅&lt;亦庄&lt;大兴区</t>
  </si>
  <si>
    <t>1:621</t>
  </si>
  <si>
    <t>林肯公园公寓&lt;亦庄&lt;大兴区</t>
  </si>
  <si>
    <t>林肯时代住宅&lt;亦庄&lt;大兴区</t>
  </si>
  <si>
    <t>1:430</t>
  </si>
  <si>
    <t>1:416</t>
  </si>
  <si>
    <t>1:400</t>
  </si>
  <si>
    <t>亦庄梅园小区&lt;亦庄&lt;大兴区</t>
  </si>
  <si>
    <t>亦庄金茂悦&lt;瀛海&lt;大兴区</t>
  </si>
  <si>
    <t>1:678</t>
  </si>
  <si>
    <t>亦庄金茂府&lt;瀛海&lt;大兴区</t>
  </si>
  <si>
    <t>1:889</t>
  </si>
  <si>
    <t>1:569</t>
  </si>
  <si>
    <t>1:644</t>
  </si>
  <si>
    <t>大兴绿地中央广场商业&lt;清源街道&lt;大兴区</t>
  </si>
  <si>
    <t>好景国际&lt;亦庄&lt;大兴区</t>
  </si>
  <si>
    <t>1:227</t>
  </si>
  <si>
    <t>1:311</t>
  </si>
  <si>
    <t>林肯公寓&lt;亦庄&lt;大兴区</t>
  </si>
  <si>
    <t>1:519</t>
  </si>
  <si>
    <t>悦廷&lt;亦庄&lt;大兴区</t>
  </si>
  <si>
    <t>1:597</t>
  </si>
  <si>
    <t>——</t>
    <phoneticPr fontId="2" type="noConversion"/>
  </si>
  <si>
    <r>
      <rPr>
        <b/>
        <sz val="11"/>
        <color theme="1"/>
        <rFont val="宋体"/>
        <family val="3"/>
        <charset val="134"/>
      </rPr>
      <t>城研中心提供数据</t>
    </r>
  </si>
  <si>
    <t>朝向</t>
    <phoneticPr fontId="2" type="noConversion"/>
  </si>
  <si>
    <t>精装修</t>
    <phoneticPr fontId="2" type="noConversion"/>
  </si>
  <si>
    <t>南</t>
    <phoneticPr fontId="2" type="noConversion"/>
  </si>
  <si>
    <t>泰河园三里&lt;亦庄&lt;大兴区</t>
  </si>
  <si>
    <t>1:933</t>
  </si>
  <si>
    <t>1:926</t>
  </si>
  <si>
    <t>鹿海园&lt;瀛海&lt;大兴区</t>
  </si>
  <si>
    <t>1:901</t>
  </si>
  <si>
    <t>主力户型为二居室，住宅套型较好</t>
    <phoneticPr fontId="2" type="noConversion"/>
  </si>
  <si>
    <t>玉璟园&lt;瀛海&lt;大兴区</t>
  </si>
  <si>
    <t>1:962</t>
  </si>
  <si>
    <t>1:959</t>
  </si>
  <si>
    <t>1:964</t>
  </si>
  <si>
    <t>1:1011</t>
  </si>
  <si>
    <t>1:988</t>
  </si>
  <si>
    <t>三槐家园&lt;旧宫&lt;大兴区</t>
  </si>
  <si>
    <t>1:954</t>
  </si>
  <si>
    <t>1:931</t>
  </si>
  <si>
    <t>1:902</t>
  </si>
  <si>
    <t>一居室</t>
    <phoneticPr fontId="2" type="noConversion"/>
  </si>
  <si>
    <t>低/15</t>
    <phoneticPr fontId="2" type="noConversion"/>
  </si>
  <si>
    <t>中/15</t>
    <phoneticPr fontId="2" type="noConversion"/>
  </si>
  <si>
    <t>高/15</t>
    <phoneticPr fontId="2" type="noConversion"/>
  </si>
  <si>
    <r>
      <rPr>
        <sz val="11"/>
        <color theme="1"/>
        <rFont val="宋体"/>
        <family val="3"/>
        <charset val="134"/>
      </rPr>
      <t>低</t>
    </r>
    <r>
      <rPr>
        <sz val="11"/>
        <color theme="1"/>
        <rFont val="Arial"/>
        <family val="2"/>
      </rPr>
      <t>/15</t>
    </r>
    <phoneticPr fontId="2" type="noConversion"/>
  </si>
  <si>
    <t>高/15</t>
    <phoneticPr fontId="2" type="noConversion"/>
  </si>
  <si>
    <r>
      <rPr>
        <sz val="11"/>
        <color theme="1"/>
        <rFont val="宋体"/>
        <family val="3"/>
        <charset val="134"/>
      </rPr>
      <t>中</t>
    </r>
    <r>
      <rPr>
        <sz val="11"/>
        <color theme="1"/>
        <rFont val="Arial"/>
        <family val="2"/>
      </rPr>
      <t>/15</t>
    </r>
    <phoneticPr fontId="2" type="noConversion"/>
  </si>
  <si>
    <r>
      <rPr>
        <sz val="11"/>
        <color theme="1"/>
        <rFont val="宋体"/>
        <family val="3"/>
        <charset val="134"/>
      </rPr>
      <t>低</t>
    </r>
    <r>
      <rPr>
        <sz val="11"/>
        <color theme="1"/>
        <rFont val="Arial"/>
        <family val="2"/>
      </rPr>
      <t>/15</t>
    </r>
    <phoneticPr fontId="2" type="noConversion"/>
  </si>
  <si>
    <r>
      <rPr>
        <sz val="11"/>
        <color theme="1"/>
        <rFont val="宋体"/>
        <family val="3"/>
        <charset val="134"/>
      </rPr>
      <t>中</t>
    </r>
    <r>
      <rPr>
        <sz val="11"/>
        <color theme="1"/>
        <rFont val="Arial"/>
        <family val="2"/>
      </rPr>
      <t>/15</t>
    </r>
    <phoneticPr fontId="2" type="noConversion"/>
  </si>
  <si>
    <r>
      <rPr>
        <sz val="11"/>
        <color theme="1"/>
        <rFont val="宋体"/>
        <family val="3"/>
        <charset val="134"/>
      </rPr>
      <t>高</t>
    </r>
    <r>
      <rPr>
        <sz val="11"/>
        <color theme="1"/>
        <rFont val="Arial"/>
        <family val="2"/>
      </rPr>
      <t>/15</t>
    </r>
    <phoneticPr fontId="2" type="noConversion"/>
  </si>
  <si>
    <r>
      <rPr>
        <sz val="11"/>
        <color theme="1"/>
        <rFont val="宋体"/>
        <family val="3"/>
        <charset val="134"/>
      </rPr>
      <t>高</t>
    </r>
    <r>
      <rPr>
        <sz val="11"/>
        <color theme="1"/>
        <rFont val="Arial"/>
        <family val="2"/>
      </rPr>
      <t>/15</t>
    </r>
    <phoneticPr fontId="2" type="noConversion"/>
  </si>
  <si>
    <r>
      <rPr>
        <sz val="11"/>
        <color theme="1"/>
        <rFont val="宋体"/>
        <family val="3"/>
        <charset val="134"/>
      </rPr>
      <t>中</t>
    </r>
    <r>
      <rPr>
        <sz val="11"/>
        <color theme="1"/>
        <rFont val="Arial"/>
        <family val="2"/>
      </rPr>
      <t>/15</t>
    </r>
    <phoneticPr fontId="2" type="noConversion"/>
  </si>
  <si>
    <t>——</t>
    <phoneticPr fontId="2" type="noConversion"/>
  </si>
  <si>
    <r>
      <rPr>
        <sz val="11"/>
        <color theme="1"/>
        <rFont val="宋体"/>
        <family val="3"/>
        <charset val="134"/>
      </rPr>
      <t>中</t>
    </r>
    <r>
      <rPr>
        <sz val="11"/>
        <color theme="1"/>
        <rFont val="Arial"/>
        <family val="2"/>
      </rPr>
      <t>/5</t>
    </r>
    <r>
      <rPr>
        <sz val="11"/>
        <color theme="1"/>
        <rFont val="宋体"/>
        <family val="2"/>
        <charset val="134"/>
        <scheme val="minor"/>
      </rPr>
      <t/>
    </r>
  </si>
  <si>
    <r>
      <rPr>
        <sz val="11"/>
        <color theme="1"/>
        <rFont val="宋体"/>
        <family val="3"/>
        <charset val="134"/>
      </rPr>
      <t>高</t>
    </r>
    <r>
      <rPr>
        <sz val="11"/>
        <color theme="1"/>
        <rFont val="Arial"/>
        <family val="2"/>
      </rPr>
      <t>/9</t>
    </r>
    <phoneticPr fontId="2" type="noConversion"/>
  </si>
  <si>
    <t>高/5</t>
    <phoneticPr fontId="2" type="noConversion"/>
  </si>
  <si>
    <t>二居室</t>
    <phoneticPr fontId="2" type="noConversion"/>
  </si>
  <si>
    <r>
      <rPr>
        <sz val="11"/>
        <color theme="1"/>
        <rFont val="宋体"/>
        <family val="3"/>
        <charset val="134"/>
      </rPr>
      <t>日期</t>
    </r>
    <phoneticPr fontId="2" type="noConversion"/>
  </si>
  <si>
    <r>
      <rPr>
        <sz val="11"/>
        <color theme="1"/>
        <rFont val="宋体"/>
        <family val="3"/>
        <charset val="134"/>
      </rPr>
      <t>面积</t>
    </r>
    <phoneticPr fontId="2" type="noConversion"/>
  </si>
  <si>
    <r>
      <rPr>
        <sz val="11"/>
        <color theme="1"/>
        <rFont val="宋体"/>
        <family val="3"/>
        <charset val="134"/>
      </rPr>
      <t>价格</t>
    </r>
    <phoneticPr fontId="2" type="noConversion"/>
  </si>
  <si>
    <r>
      <rPr>
        <sz val="11"/>
        <color theme="1"/>
        <rFont val="宋体"/>
        <family val="3"/>
        <charset val="134"/>
      </rPr>
      <t>单价</t>
    </r>
    <phoneticPr fontId="2" type="noConversion"/>
  </si>
  <si>
    <r>
      <rPr>
        <sz val="11"/>
        <color theme="1"/>
        <rFont val="宋体"/>
        <family val="3"/>
        <charset val="134"/>
      </rPr>
      <t>朝向</t>
    </r>
    <phoneticPr fontId="2" type="noConversion"/>
  </si>
  <si>
    <r>
      <rPr>
        <sz val="11"/>
        <color theme="1"/>
        <rFont val="宋体"/>
        <family val="3"/>
        <charset val="134"/>
      </rPr>
      <t>二居室</t>
    </r>
    <phoneticPr fontId="2" type="noConversion"/>
  </si>
  <si>
    <r>
      <rPr>
        <sz val="11"/>
        <color theme="1"/>
        <rFont val="宋体"/>
        <family val="3"/>
        <charset val="134"/>
      </rPr>
      <t>精装修</t>
    </r>
    <phoneticPr fontId="2" type="noConversion"/>
  </si>
  <si>
    <r>
      <rPr>
        <sz val="11"/>
        <color theme="1"/>
        <rFont val="宋体"/>
        <family val="3"/>
        <charset val="134"/>
      </rPr>
      <t>南北</t>
    </r>
    <phoneticPr fontId="2" type="noConversion"/>
  </si>
  <si>
    <r>
      <rPr>
        <sz val="11"/>
        <color theme="1"/>
        <rFont val="宋体"/>
        <family val="3"/>
        <charset val="134"/>
      </rPr>
      <t>月均</t>
    </r>
    <phoneticPr fontId="2" type="noConversion"/>
  </si>
  <si>
    <r>
      <rPr>
        <sz val="11"/>
        <color theme="1"/>
        <rFont val="宋体"/>
        <family val="3"/>
        <charset val="134"/>
      </rPr>
      <t>户型</t>
    </r>
    <phoneticPr fontId="2" type="noConversion"/>
  </si>
  <si>
    <r>
      <rPr>
        <sz val="11"/>
        <color theme="1"/>
        <rFont val="宋体"/>
        <family val="3"/>
        <charset val="134"/>
      </rPr>
      <t>装修</t>
    </r>
    <phoneticPr fontId="2" type="noConversion"/>
  </si>
  <si>
    <r>
      <rPr>
        <sz val="11"/>
        <color theme="1"/>
        <rFont val="宋体"/>
        <family val="3"/>
        <charset val="134"/>
      </rPr>
      <t>楼层</t>
    </r>
    <phoneticPr fontId="2" type="noConversion"/>
  </si>
  <si>
    <r>
      <rPr>
        <sz val="11"/>
        <color theme="1"/>
        <rFont val="宋体"/>
        <family val="3"/>
        <charset val="134"/>
      </rPr>
      <t>高</t>
    </r>
    <r>
      <rPr>
        <sz val="11"/>
        <color theme="1"/>
        <rFont val="Arial"/>
        <family val="2"/>
      </rPr>
      <t>/9</t>
    </r>
    <phoneticPr fontId="2" type="noConversion"/>
  </si>
  <si>
    <r>
      <rPr>
        <sz val="11"/>
        <color theme="1"/>
        <rFont val="宋体"/>
        <family val="3"/>
        <charset val="134"/>
      </rPr>
      <t>高</t>
    </r>
    <r>
      <rPr>
        <sz val="11"/>
        <color theme="1"/>
        <rFont val="Arial"/>
        <family val="2"/>
      </rPr>
      <t>/5</t>
    </r>
    <phoneticPr fontId="2" type="noConversion"/>
  </si>
  <si>
    <r>
      <rPr>
        <sz val="11"/>
        <color theme="1"/>
        <rFont val="宋体"/>
        <family val="3"/>
        <charset val="134"/>
      </rPr>
      <t>一居室</t>
    </r>
    <phoneticPr fontId="2" type="noConversion"/>
  </si>
  <si>
    <r>
      <rPr>
        <sz val="11"/>
        <color theme="1"/>
        <rFont val="宋体"/>
        <family val="3"/>
        <charset val="134"/>
      </rPr>
      <t>精装修</t>
    </r>
    <phoneticPr fontId="2" type="noConversion"/>
  </si>
  <si>
    <r>
      <rPr>
        <sz val="11"/>
        <color theme="1"/>
        <rFont val="宋体"/>
        <family val="3"/>
        <charset val="134"/>
      </rPr>
      <t>南</t>
    </r>
    <phoneticPr fontId="2" type="noConversion"/>
  </si>
  <si>
    <r>
      <rPr>
        <sz val="11"/>
        <color theme="1"/>
        <rFont val="宋体"/>
        <family val="3"/>
        <charset val="134"/>
      </rPr>
      <t>高</t>
    </r>
    <r>
      <rPr>
        <sz val="11"/>
        <color theme="1"/>
        <rFont val="Arial"/>
        <family val="2"/>
      </rPr>
      <t>/9</t>
    </r>
    <phoneticPr fontId="2" type="noConversion"/>
  </si>
  <si>
    <r>
      <rPr>
        <sz val="11"/>
        <color theme="1"/>
        <rFont val="宋体"/>
        <family val="3"/>
        <charset val="134"/>
      </rPr>
      <t>二居室</t>
    </r>
    <phoneticPr fontId="2" type="noConversion"/>
  </si>
  <si>
    <r>
      <rPr>
        <sz val="11"/>
        <color theme="1"/>
        <rFont val="宋体"/>
        <family val="3"/>
        <charset val="134"/>
      </rPr>
      <t>南北</t>
    </r>
    <phoneticPr fontId="2" type="noConversion"/>
  </si>
  <si>
    <r>
      <rPr>
        <sz val="11"/>
        <color theme="1"/>
        <rFont val="宋体"/>
        <family val="3"/>
        <charset val="134"/>
      </rPr>
      <t>中</t>
    </r>
    <r>
      <rPr>
        <sz val="11"/>
        <color theme="1"/>
        <rFont val="Arial"/>
        <family val="2"/>
      </rPr>
      <t>/10</t>
    </r>
    <phoneticPr fontId="2" type="noConversion"/>
  </si>
  <si>
    <r>
      <rPr>
        <sz val="11"/>
        <color theme="1"/>
        <rFont val="宋体"/>
        <family val="3"/>
        <charset val="134"/>
      </rPr>
      <t>低</t>
    </r>
    <r>
      <rPr>
        <sz val="11"/>
        <color theme="1"/>
        <rFont val="Arial"/>
        <family val="2"/>
      </rPr>
      <t>/10</t>
    </r>
    <phoneticPr fontId="2" type="noConversion"/>
  </si>
  <si>
    <r>
      <rPr>
        <sz val="11"/>
        <color theme="1"/>
        <rFont val="宋体"/>
        <family val="3"/>
        <charset val="134"/>
      </rPr>
      <t>高</t>
    </r>
    <r>
      <rPr>
        <sz val="11"/>
        <color theme="1"/>
        <rFont val="Arial"/>
        <family val="2"/>
      </rPr>
      <t>/10</t>
    </r>
    <phoneticPr fontId="2" type="noConversion"/>
  </si>
  <si>
    <r>
      <rPr>
        <sz val="11"/>
        <color theme="1"/>
        <rFont val="宋体"/>
        <family val="3"/>
        <charset val="134"/>
      </rPr>
      <t>三居室</t>
    </r>
    <phoneticPr fontId="2" type="noConversion"/>
  </si>
  <si>
    <r>
      <rPr>
        <sz val="11"/>
        <color theme="1"/>
        <rFont val="宋体"/>
        <family val="3"/>
        <charset val="134"/>
      </rPr>
      <t>高</t>
    </r>
    <r>
      <rPr>
        <sz val="11"/>
        <color theme="1"/>
        <rFont val="Arial"/>
        <family val="2"/>
      </rPr>
      <t>/9</t>
    </r>
    <phoneticPr fontId="2" type="noConversion"/>
  </si>
  <si>
    <r>
      <rPr>
        <sz val="11"/>
        <color theme="1"/>
        <rFont val="宋体"/>
        <family val="3"/>
        <charset val="134"/>
      </rPr>
      <t>高</t>
    </r>
    <r>
      <rPr>
        <sz val="11"/>
        <color theme="1"/>
        <rFont val="Arial"/>
        <family val="2"/>
      </rPr>
      <t>/5</t>
    </r>
    <phoneticPr fontId="2" type="noConversion"/>
  </si>
  <si>
    <r>
      <rPr>
        <sz val="11"/>
        <color theme="1"/>
        <rFont val="宋体"/>
        <family val="3"/>
        <charset val="134"/>
      </rPr>
      <t>中</t>
    </r>
    <r>
      <rPr>
        <sz val="11"/>
        <color theme="1"/>
        <rFont val="Arial"/>
        <family val="2"/>
      </rPr>
      <t>/5</t>
    </r>
    <phoneticPr fontId="2" type="noConversion"/>
  </si>
  <si>
    <r>
      <rPr>
        <sz val="11"/>
        <color theme="1"/>
        <rFont val="宋体"/>
        <family val="3"/>
        <charset val="134"/>
      </rPr>
      <t>中</t>
    </r>
    <r>
      <rPr>
        <sz val="11"/>
        <color theme="1"/>
        <rFont val="Arial"/>
        <family val="2"/>
      </rPr>
      <t>/10</t>
    </r>
    <phoneticPr fontId="2" type="noConversion"/>
  </si>
  <si>
    <t>——</t>
    <phoneticPr fontId="2" type="noConversion"/>
  </si>
  <si>
    <r>
      <rPr>
        <sz val="11"/>
        <color theme="1"/>
        <rFont val="宋体"/>
        <family val="3"/>
        <charset val="134"/>
      </rPr>
      <t>中</t>
    </r>
    <r>
      <rPr>
        <sz val="11"/>
        <color theme="1"/>
        <rFont val="Arial"/>
        <family val="2"/>
      </rPr>
      <t>/5</t>
    </r>
    <phoneticPr fontId="2" type="noConversion"/>
  </si>
  <si>
    <r>
      <rPr>
        <sz val="11"/>
        <color theme="1"/>
        <rFont val="宋体"/>
        <family val="3"/>
        <charset val="134"/>
      </rPr>
      <t>低</t>
    </r>
    <r>
      <rPr>
        <sz val="11"/>
        <color theme="1"/>
        <rFont val="Arial"/>
        <family val="2"/>
      </rPr>
      <t>/9</t>
    </r>
    <phoneticPr fontId="2" type="noConversion"/>
  </si>
  <si>
    <t>中/6</t>
  </si>
  <si>
    <t>中/6</t>
    <phoneticPr fontId="2" type="noConversion"/>
  </si>
  <si>
    <t>低/6</t>
    <phoneticPr fontId="2" type="noConversion"/>
  </si>
  <si>
    <t>中/5</t>
    <phoneticPr fontId="2" type="noConversion"/>
  </si>
  <si>
    <t>中/9</t>
    <phoneticPr fontId="2" type="noConversion"/>
  </si>
  <si>
    <t>中/5</t>
    <phoneticPr fontId="2" type="noConversion"/>
  </si>
  <si>
    <t>三居室</t>
    <phoneticPr fontId="2" type="noConversion"/>
  </si>
  <si>
    <t>高/9</t>
    <phoneticPr fontId="2" type="noConversion"/>
  </si>
  <si>
    <t>低/9</t>
    <phoneticPr fontId="2" type="noConversion"/>
  </si>
  <si>
    <r>
      <rPr>
        <sz val="11"/>
        <color theme="1"/>
        <rFont val="宋体"/>
        <family val="3"/>
        <charset val="134"/>
      </rPr>
      <t>高</t>
    </r>
    <r>
      <rPr>
        <sz val="11"/>
        <color theme="1"/>
        <rFont val="Arial"/>
        <family val="2"/>
      </rPr>
      <t>/5</t>
    </r>
    <phoneticPr fontId="2" type="noConversion"/>
  </si>
  <si>
    <t>中/6</t>
    <phoneticPr fontId="2" type="noConversion"/>
  </si>
  <si>
    <t>高/6</t>
    <phoneticPr fontId="2" type="noConversion"/>
  </si>
  <si>
    <t>中/9</t>
    <phoneticPr fontId="2" type="noConversion"/>
  </si>
  <si>
    <t>南北</t>
    <phoneticPr fontId="2" type="noConversion"/>
  </si>
  <si>
    <t>瀛海家园</t>
    <phoneticPr fontId="2" type="noConversion"/>
  </si>
  <si>
    <t>三槐家园</t>
    <phoneticPr fontId="2" type="noConversion"/>
  </si>
  <si>
    <t>玉璟园</t>
    <phoneticPr fontId="2" type="noConversion"/>
  </si>
  <si>
    <t>国瑞瑞福园</t>
    <phoneticPr fontId="2" type="noConversion"/>
  </si>
  <si>
    <t>周边有瀛海府、首开龙湖天琅、兴海苑、紫宸苑等居住小区，居住小区规模较大，入住率较高，综合评价居住区成熟度较好</t>
    <phoneticPr fontId="2" type="noConversion"/>
  </si>
  <si>
    <t>周边有瀛海府、首开龙湖天琅、兴海苑、紫宸苑等居住小区，居住小区规模较大，入住率较高，综合评价居住区成熟度较好</t>
    <phoneticPr fontId="2" type="noConversion"/>
  </si>
  <si>
    <t>周边有瀛海府、首开龙湖天琅、万和斐丽、兴海苑、紫宸苑等居住小区，居住小区规模较大，入住率较高，综合评价居住区成熟度较好</t>
    <phoneticPr fontId="2" type="noConversion"/>
  </si>
  <si>
    <t>周边有京鲜生超市、世纪华联超市、首航超市、物美超市等，商业设施较齐备</t>
    <phoneticPr fontId="2" type="noConversion"/>
  </si>
  <si>
    <t>区域自然环境：南海子公园；人文环境无。综合环境状况较好。</t>
    <phoneticPr fontId="2" type="noConversion"/>
  </si>
  <si>
    <t>周边暂无学校等等教育设施；有红星医院、北京市大兴区中西医结合医院等医疗设施；北京农商银行、中国邮政储蓄银行等配套设施，公共配套设施状况较好</t>
    <phoneticPr fontId="2" type="noConversion"/>
  </si>
  <si>
    <t>估价对象所属项目东临瀛泰路，南临三槐南路，西临京岚线，北临瀛吉街，距京台高速公路约1.7公里，路网密集度较好；周边有453、573、兴31、兴38路等，距离地铁8号线南段瀛海站约300米；整体交通便捷度较好。</t>
    <phoneticPr fontId="2" type="noConversion"/>
  </si>
  <si>
    <t>估价对象所属项目东临空地、景汇家园，南临瀛吉街，西临瀛泰路，北临黄亦路，距京台高速公路约2公里，路网密集度较好；周边有453、573、兴31、兴38路等，距离地铁8号线南段瀛海站约600米；整体交通便捷度较好。</t>
    <phoneticPr fontId="2" type="noConversion"/>
  </si>
  <si>
    <t>主力户型为二居室，住宅套型一般</t>
    <phoneticPr fontId="2" type="noConversion"/>
  </si>
  <si>
    <t>周边有瀛海家园、万和斐丽、瀛海府、首开龙湖天琅等居住小区，居住小区规模较大，入住率较高，综合评价居住区成熟度较好</t>
    <phoneticPr fontId="2" type="noConversion"/>
  </si>
  <si>
    <t>估价对象所属项目东临京岚线，南临瀛安街，西临经二路，北临瀛吉街，距京台高速公路约1.2公里，路网密集度较好；周边有341、555、573、926、兴29、兴31、兴75路等，距离地铁8号线南段瀛海站约300米；整体交通便捷度较好。</t>
    <phoneticPr fontId="2" type="noConversion"/>
  </si>
  <si>
    <t>有普通物业公司，物业服务保障一般</t>
    <phoneticPr fontId="2" type="noConversion"/>
  </si>
  <si>
    <t>绿化率约为35%，较好</t>
    <phoneticPr fontId="2" type="noConversion"/>
  </si>
  <si>
    <r>
      <rPr>
        <sz val="10"/>
        <rFont val="仿宋_GB2312"/>
        <family val="3"/>
        <charset val="134"/>
      </rPr>
      <t>绿化率约为30</t>
    </r>
    <r>
      <rPr>
        <sz val="10"/>
        <rFont val="Arial"/>
        <family val="2"/>
      </rPr>
      <t>%</t>
    </r>
    <r>
      <rPr>
        <sz val="10"/>
        <rFont val="仿宋_GB2312"/>
        <family val="3"/>
        <charset val="134"/>
      </rPr>
      <t>，较好</t>
    </r>
    <phoneticPr fontId="2" type="noConversion"/>
  </si>
  <si>
    <t>绿化率约为36%，好</t>
    <phoneticPr fontId="2" type="noConversion"/>
  </si>
  <si>
    <t>配备管理人员，数量一般，居住管理一般</t>
    <phoneticPr fontId="2" type="noConversion"/>
  </si>
  <si>
    <t>配备管理人员，数量一般，居住管理一般</t>
    <phoneticPr fontId="2" type="noConversion"/>
  </si>
  <si>
    <t>建筑面积</t>
    <phoneticPr fontId="2" type="noConversion"/>
  </si>
  <si>
    <t>配备活动站、医疗站</t>
    <phoneticPr fontId="2" type="noConversion"/>
  </si>
  <si>
    <t>80-89</t>
    <phoneticPr fontId="2" type="noConversion"/>
  </si>
  <si>
    <t>主力户型为二居室，住宅套型一般</t>
    <phoneticPr fontId="2" type="noConversion"/>
  </si>
  <si>
    <t>78-86</t>
    <phoneticPr fontId="2" type="noConversion"/>
  </si>
  <si>
    <t>89-101</t>
    <phoneticPr fontId="2" type="noConversion"/>
  </si>
  <si>
    <t>朝向好，能保证较长时间的采光，通风较好，综合分析朝向、采光、通风状况较好</t>
    <phoneticPr fontId="14" type="noConversion"/>
  </si>
  <si>
    <t>——</t>
    <phoneticPr fontId="2" type="noConversion"/>
  </si>
  <si>
    <t>——</t>
    <phoneticPr fontId="2" type="noConversion"/>
  </si>
  <si>
    <t>附件4</t>
    <phoneticPr fontId="2" type="noConversion"/>
  </si>
  <si>
    <r>
      <t xml:space="preserve">   </t>
    </r>
    <r>
      <rPr>
        <u/>
        <sz val="18"/>
        <color theme="1"/>
        <rFont val="方正小标宋简体"/>
        <family val="3"/>
        <charset val="134"/>
      </rPr>
      <t xml:space="preserve">               大兴 </t>
    </r>
    <r>
      <rPr>
        <sz val="18"/>
        <color theme="1"/>
        <rFont val="方正小标宋简体"/>
        <family val="3"/>
        <charset val="134"/>
      </rPr>
      <t>区共有产权住房房源信息采集表</t>
    </r>
    <phoneticPr fontId="2" type="noConversion"/>
  </si>
  <si>
    <t>填表单位：</t>
    <phoneticPr fontId="2" type="noConversion"/>
  </si>
  <si>
    <t>北京国瑞德恒房地产开发有限公司</t>
    <phoneticPr fontId="2" type="noConversion"/>
  </si>
  <si>
    <t>填表日期：</t>
    <phoneticPr fontId="2" type="noConversion"/>
  </si>
  <si>
    <t>所属区</t>
  </si>
  <si>
    <t>所属街道</t>
  </si>
  <si>
    <t>行政坐落地址</t>
  </si>
  <si>
    <t>楼号</t>
  </si>
  <si>
    <t>单元</t>
  </si>
  <si>
    <t>总楼层</t>
  </si>
  <si>
    <t>所在楼层</t>
  </si>
  <si>
    <t>房号</t>
  </si>
  <si>
    <t>产权比例（个人：代持机构）</t>
  </si>
  <si>
    <t>建筑面积</t>
  </si>
  <si>
    <t>套内面积</t>
  </si>
  <si>
    <t>套型</t>
  </si>
  <si>
    <t>朝向</t>
  </si>
  <si>
    <t>户型代码</t>
  </si>
  <si>
    <t>销售状态</t>
  </si>
  <si>
    <t>网签合同编号</t>
  </si>
  <si>
    <t>签约时间</t>
  </si>
  <si>
    <t>购房人姓名</t>
  </si>
  <si>
    <t>购房人证件类型</t>
  </si>
  <si>
    <t>购房人证件号码</t>
  </si>
  <si>
    <t>共同共有人姓名</t>
  </si>
  <si>
    <t>共同共有人证件类型</t>
  </si>
  <si>
    <t>共同共有人证件号码</t>
  </si>
  <si>
    <t>交房时间</t>
  </si>
  <si>
    <t>瑞福园</t>
    <phoneticPr fontId="2" type="noConversion"/>
  </si>
  <si>
    <t>大兴区</t>
    <phoneticPr fontId="2" type="noConversion"/>
  </si>
  <si>
    <t>瀛海镇</t>
    <phoneticPr fontId="2" type="noConversion"/>
  </si>
  <si>
    <t>北京市大兴区瀛海镇瀛安街39号院</t>
  </si>
  <si>
    <t>个人60%，代持机构40%</t>
    <phoneticPr fontId="2" type="noConversion"/>
  </si>
  <si>
    <t>3居室</t>
  </si>
  <si>
    <t>南北东</t>
  </si>
  <si>
    <t>A1反</t>
  </si>
  <si>
    <t>已销售</t>
  </si>
  <si>
    <t>GY2232789</t>
  </si>
  <si>
    <t>伊朝阳</t>
  </si>
  <si>
    <t>居民身份证</t>
  </si>
  <si>
    <t>130429199110010037</t>
  </si>
  <si>
    <t>于斐</t>
  </si>
  <si>
    <t>130403199006183022</t>
  </si>
  <si>
    <t>2居室</t>
  </si>
  <si>
    <t>南</t>
  </si>
  <si>
    <t>A2反</t>
  </si>
  <si>
    <t>GY2192189</t>
  </si>
  <si>
    <t>许艳</t>
  </si>
  <si>
    <t xml:space="preserve">152826198403060226 </t>
  </si>
  <si>
    <t>李杰</t>
  </si>
  <si>
    <t xml:space="preserve">152801198501018518 </t>
  </si>
  <si>
    <t>A2'反</t>
  </si>
  <si>
    <t>GY2187469</t>
  </si>
  <si>
    <t>成小蓟</t>
  </si>
  <si>
    <t xml:space="preserve">610104195204152119 </t>
  </si>
  <si>
    <t>贾颖</t>
  </si>
  <si>
    <t>610104195411292122</t>
  </si>
  <si>
    <t>南北</t>
  </si>
  <si>
    <t>A3反</t>
  </si>
  <si>
    <t>GY2167407</t>
  </si>
  <si>
    <t>张通</t>
  </si>
  <si>
    <t xml:space="preserve">110224198808165419 </t>
  </si>
  <si>
    <t xml:space="preserve">370832198911032543 </t>
  </si>
  <si>
    <t>GY2232791</t>
  </si>
  <si>
    <t>齐鹏</t>
  </si>
  <si>
    <t>130621198007027514</t>
  </si>
  <si>
    <t>GY2195406</t>
  </si>
  <si>
    <t>康丽艳</t>
  </si>
  <si>
    <t xml:space="preserve">130621196405107545 </t>
  </si>
  <si>
    <t>严剑平</t>
  </si>
  <si>
    <t>13062119680917033X</t>
  </si>
  <si>
    <t>GY2191121</t>
  </si>
  <si>
    <t>杨娣</t>
  </si>
  <si>
    <t>110224198707053821</t>
  </si>
  <si>
    <t>GY2172622</t>
  </si>
  <si>
    <t>赵花蕾</t>
  </si>
  <si>
    <t xml:space="preserve">372301198610234141 </t>
  </si>
  <si>
    <t>GY2232792</t>
  </si>
  <si>
    <t>刘明</t>
  </si>
  <si>
    <t>132903196909249411</t>
  </si>
  <si>
    <t>李红梅</t>
  </si>
  <si>
    <t>15250219701218078X</t>
  </si>
  <si>
    <t>GY2191093</t>
  </si>
  <si>
    <t>齐飞</t>
  </si>
  <si>
    <t>110224198401172211</t>
  </si>
  <si>
    <t>GY2191185</t>
  </si>
  <si>
    <t>王春鹏</t>
  </si>
  <si>
    <t xml:space="preserve">110224199207205213 </t>
  </si>
  <si>
    <t>池静静</t>
  </si>
  <si>
    <t>150430198907260628</t>
  </si>
  <si>
    <t>GY2195414</t>
  </si>
  <si>
    <t>李宝</t>
  </si>
  <si>
    <t xml:space="preserve">230223198408081815 </t>
  </si>
  <si>
    <t>周志慧</t>
  </si>
  <si>
    <t xml:space="preserve">150422198809212147 </t>
  </si>
  <si>
    <t>GY2232793</t>
  </si>
  <si>
    <t>刘凤玲</t>
  </si>
  <si>
    <t>110224195208090827</t>
  </si>
  <si>
    <t>GY2192119</t>
  </si>
  <si>
    <t>冯永</t>
  </si>
  <si>
    <t xml:space="preserve">110224198705184633 </t>
  </si>
  <si>
    <t>张美丽</t>
  </si>
  <si>
    <t xml:space="preserve">340602198606271623 </t>
  </si>
  <si>
    <t>GY2195427</t>
  </si>
  <si>
    <t>于哲</t>
  </si>
  <si>
    <t xml:space="preserve">110224198912261021 </t>
  </si>
  <si>
    <t>王朝</t>
  </si>
  <si>
    <t>110228198911045912</t>
  </si>
  <si>
    <t>GY2191023</t>
  </si>
  <si>
    <t>任强</t>
  </si>
  <si>
    <t xml:space="preserve">110224198605045812 </t>
  </si>
  <si>
    <t>范爱萍</t>
  </si>
  <si>
    <t xml:space="preserve">320621198510192221 </t>
  </si>
  <si>
    <t>GY2232797</t>
  </si>
  <si>
    <t>刘伟华</t>
  </si>
  <si>
    <t>370782198109240247</t>
  </si>
  <si>
    <t>刘雪涛</t>
  </si>
  <si>
    <t>370782197907130013</t>
  </si>
  <si>
    <t>GY2192109</t>
  </si>
  <si>
    <t>井振涛</t>
  </si>
  <si>
    <t>231026198611086813</t>
  </si>
  <si>
    <t>GY2191188</t>
  </si>
  <si>
    <t>刘羽中</t>
  </si>
  <si>
    <t xml:space="preserve">152122198801073045 </t>
  </si>
  <si>
    <t>李涛</t>
  </si>
  <si>
    <t>372928198903020297</t>
  </si>
  <si>
    <t>GY2195435</t>
  </si>
  <si>
    <t>高飞</t>
  </si>
  <si>
    <t xml:space="preserve">110224198910133026 </t>
  </si>
  <si>
    <t>贾维培</t>
  </si>
  <si>
    <t xml:space="preserve">110224198707061610 </t>
  </si>
  <si>
    <t>GY2232798</t>
  </si>
  <si>
    <t>姚楠</t>
  </si>
  <si>
    <t>110101198212091033</t>
  </si>
  <si>
    <t>汪燕</t>
  </si>
  <si>
    <t>411524198610243221</t>
  </si>
  <si>
    <t>GY2195444</t>
  </si>
  <si>
    <t>刘风江</t>
  </si>
  <si>
    <t xml:space="preserve">370911198910043658 </t>
  </si>
  <si>
    <t>李盼</t>
  </si>
  <si>
    <t>410811198901150168</t>
  </si>
  <si>
    <t>GY2168600</t>
  </si>
  <si>
    <t>张现臣</t>
  </si>
  <si>
    <t xml:space="preserve">130226197410030014 </t>
  </si>
  <si>
    <t>刘丽</t>
  </si>
  <si>
    <t xml:space="preserve">130226197511100042 </t>
  </si>
  <si>
    <t>GY2191100</t>
  </si>
  <si>
    <t>刘俊</t>
  </si>
  <si>
    <t xml:space="preserve">131002198707212816 </t>
  </si>
  <si>
    <t>杨瑞颖</t>
  </si>
  <si>
    <t xml:space="preserve">13100219920831226X </t>
  </si>
  <si>
    <t>GY2232799</t>
  </si>
  <si>
    <t>王鹏</t>
  </si>
  <si>
    <t>612722198902200035</t>
  </si>
  <si>
    <t>崔艳</t>
  </si>
  <si>
    <t>612722198901093768</t>
  </si>
  <si>
    <t>GY2183250</t>
  </si>
  <si>
    <t>樊振国</t>
  </si>
  <si>
    <t xml:space="preserve">130425198807273419 </t>
  </si>
  <si>
    <t>赵绘</t>
  </si>
  <si>
    <t xml:space="preserve">410603198708010023 </t>
  </si>
  <si>
    <t>GY2195510</t>
  </si>
  <si>
    <t>已网签预退房</t>
  </si>
  <si>
    <t>游哲荣</t>
  </si>
  <si>
    <t xml:space="preserve">141122198804170104 </t>
  </si>
  <si>
    <t>韩文志</t>
  </si>
  <si>
    <t>军(警)身份证</t>
  </si>
  <si>
    <t>370829199003280038</t>
  </si>
  <si>
    <t>GY2195528</t>
  </si>
  <si>
    <t>徐雅雯</t>
  </si>
  <si>
    <t xml:space="preserve">110224199305200328 </t>
  </si>
  <si>
    <t>王子豪</t>
  </si>
  <si>
    <t xml:space="preserve">110107199112301219 </t>
  </si>
  <si>
    <t>GY2232802</t>
  </si>
  <si>
    <t>赵宇星</t>
  </si>
  <si>
    <t>150103198701272126</t>
  </si>
  <si>
    <t>GY2195531</t>
  </si>
  <si>
    <t>许菲</t>
  </si>
  <si>
    <t xml:space="preserve">110224199205184420 </t>
  </si>
  <si>
    <t>代沈阳</t>
  </si>
  <si>
    <t>511321198909293171</t>
  </si>
  <si>
    <t>GY2195535</t>
  </si>
  <si>
    <t>李平</t>
  </si>
  <si>
    <t>110224198802160043</t>
  </si>
  <si>
    <t>GY2168609</t>
  </si>
  <si>
    <t>刘嘉</t>
  </si>
  <si>
    <t xml:space="preserve">120112199108222529 </t>
  </si>
  <si>
    <t>刘越</t>
  </si>
  <si>
    <t>131002198701153851</t>
  </si>
  <si>
    <t>GY2232805</t>
  </si>
  <si>
    <t>薛小贞</t>
  </si>
  <si>
    <t>140203199005072022</t>
  </si>
  <si>
    <t>詹鸿飞</t>
  </si>
  <si>
    <t>44082319900330081X</t>
  </si>
  <si>
    <t>GY2195539</t>
  </si>
  <si>
    <t>史建智</t>
  </si>
  <si>
    <t xml:space="preserve">410324198103287535 </t>
  </si>
  <si>
    <t>齐晓静</t>
  </si>
  <si>
    <t xml:space="preserve">130522198412171422 </t>
  </si>
  <si>
    <t>GY2191177</t>
  </si>
  <si>
    <t>杨鑫江</t>
  </si>
  <si>
    <t xml:space="preserve">110224198710010056 </t>
  </si>
  <si>
    <t>邢乐乐</t>
  </si>
  <si>
    <t xml:space="preserve">370982198709194361 </t>
  </si>
  <si>
    <t>GY2172468</t>
  </si>
  <si>
    <t>戴明东</t>
  </si>
  <si>
    <t xml:space="preserve">110224198704104216 </t>
  </si>
  <si>
    <t>纪春艳</t>
  </si>
  <si>
    <t xml:space="preserve">131124198802222821 </t>
  </si>
  <si>
    <t>GY2232808</t>
  </si>
  <si>
    <t>顾蕊</t>
  </si>
  <si>
    <t>11010119871112352X</t>
  </si>
  <si>
    <t>GY2191182</t>
  </si>
  <si>
    <t>刘琼琼</t>
  </si>
  <si>
    <t xml:space="preserve">411121198608225023 </t>
  </si>
  <si>
    <t>陈正文</t>
  </si>
  <si>
    <t xml:space="preserve">412727198407041254 </t>
  </si>
  <si>
    <t>GY2168512</t>
  </si>
  <si>
    <t>张蕾</t>
  </si>
  <si>
    <t xml:space="preserve">232700198903172129 </t>
  </si>
  <si>
    <t>朱晓峰</t>
  </si>
  <si>
    <t>232700199008126315</t>
  </si>
  <si>
    <t>GY2192202</t>
  </si>
  <si>
    <t>姜莉</t>
  </si>
  <si>
    <t xml:space="preserve">110224198812130526 </t>
  </si>
  <si>
    <t>贺鹏</t>
  </si>
  <si>
    <t xml:space="preserve">110105198307293610 </t>
  </si>
  <si>
    <t>GY2232810</t>
  </si>
  <si>
    <t>王宁</t>
  </si>
  <si>
    <t>110101198206200512</t>
  </si>
  <si>
    <t>周妍</t>
  </si>
  <si>
    <t>110103198609160028</t>
  </si>
  <si>
    <t>GY2195540</t>
  </si>
  <si>
    <t>公方雪</t>
  </si>
  <si>
    <t xml:space="preserve">370982199010055282 </t>
  </si>
  <si>
    <t>王太宁</t>
  </si>
  <si>
    <t>370921198602011550</t>
  </si>
  <si>
    <t>GY2192175</t>
  </si>
  <si>
    <t>王海亭</t>
  </si>
  <si>
    <t xml:space="preserve">152502198006220516 </t>
  </si>
  <si>
    <t>GY2168554</t>
  </si>
  <si>
    <t>姬雨</t>
  </si>
  <si>
    <t xml:space="preserve">110224198610015044 </t>
  </si>
  <si>
    <t>齐拓</t>
  </si>
  <si>
    <t xml:space="preserve">411327198806164953 </t>
  </si>
  <si>
    <t>GY2232811</t>
  </si>
  <si>
    <t>柯冀</t>
  </si>
  <si>
    <t>110103198508201839</t>
  </si>
  <si>
    <t>GY2195544</t>
  </si>
  <si>
    <t>乔羽</t>
  </si>
  <si>
    <t xml:space="preserve">21020419870322680X </t>
  </si>
  <si>
    <t>李雨濛</t>
  </si>
  <si>
    <t>230122198510180172</t>
  </si>
  <si>
    <t>GY2195547</t>
  </si>
  <si>
    <t>王颖</t>
  </si>
  <si>
    <t xml:space="preserve">130681199011261267 </t>
  </si>
  <si>
    <t>张海涛</t>
  </si>
  <si>
    <t>320723198905271678</t>
  </si>
  <si>
    <t>GY2168575</t>
  </si>
  <si>
    <t>张薇</t>
  </si>
  <si>
    <t xml:space="preserve">110224199206255622 </t>
  </si>
  <si>
    <t>刘奇瑞</t>
  </si>
  <si>
    <t>15282419920623003X</t>
  </si>
  <si>
    <t>GY2232812</t>
  </si>
  <si>
    <t>田欧佳</t>
  </si>
  <si>
    <t>131002198808284245</t>
  </si>
  <si>
    <t>李博琼</t>
  </si>
  <si>
    <t>610403198801071572</t>
  </si>
  <si>
    <t>GY2239044</t>
  </si>
  <si>
    <t>张卉</t>
  </si>
  <si>
    <t xml:space="preserve">110224199006120029 </t>
  </si>
  <si>
    <t>游士阔</t>
  </si>
  <si>
    <t>110111199102081819</t>
  </si>
  <si>
    <t>GY2191195</t>
  </si>
  <si>
    <t>董铮</t>
  </si>
  <si>
    <t>130702198703130917</t>
  </si>
  <si>
    <t>GY2235165</t>
  </si>
  <si>
    <t>杨征</t>
  </si>
  <si>
    <t>11010619861010361X</t>
  </si>
  <si>
    <t>GY2232813</t>
  </si>
  <si>
    <t>白松</t>
  </si>
  <si>
    <t>110101198109242016</t>
  </si>
  <si>
    <t>高翔</t>
  </si>
  <si>
    <t>110104198608052523</t>
  </si>
  <si>
    <t>GY2192165</t>
  </si>
  <si>
    <t>杨晶</t>
  </si>
  <si>
    <t xml:space="preserve">130121199007301621 </t>
  </si>
  <si>
    <t>莫凡</t>
  </si>
  <si>
    <t>130827199403293615</t>
  </si>
  <si>
    <t>GY2167418</t>
  </si>
  <si>
    <t>钟华</t>
  </si>
  <si>
    <t xml:space="preserve">230128198705130229 </t>
  </si>
  <si>
    <t>葛敬冉</t>
  </si>
  <si>
    <t>370811198602203116</t>
  </si>
  <si>
    <t>GY2192156</t>
  </si>
  <si>
    <t>李胜</t>
  </si>
  <si>
    <t xml:space="preserve">372901198608261610 </t>
  </si>
  <si>
    <t>刘慧慧</t>
  </si>
  <si>
    <t xml:space="preserve">372901198709079383 </t>
  </si>
  <si>
    <t>GY2195550</t>
  </si>
  <si>
    <t>史学渊</t>
  </si>
  <si>
    <t>34080319810329269X</t>
  </si>
  <si>
    <t>黄子骄</t>
  </si>
  <si>
    <t>653124198206014229</t>
  </si>
  <si>
    <t>GY2192148</t>
  </si>
  <si>
    <t>马俊</t>
  </si>
  <si>
    <t xml:space="preserve">110224198612193215 </t>
  </si>
  <si>
    <t>谭静</t>
  </si>
  <si>
    <t xml:space="preserve">370705198311110048 </t>
  </si>
  <si>
    <t>GY2191127</t>
  </si>
  <si>
    <t>丁茂震</t>
  </si>
  <si>
    <t xml:space="preserve">421123198306014831 </t>
  </si>
  <si>
    <t>曾素芳</t>
  </si>
  <si>
    <t xml:space="preserve">421181198306138029 </t>
  </si>
  <si>
    <t>GY2192138</t>
  </si>
  <si>
    <t>杨丽青</t>
  </si>
  <si>
    <t xml:space="preserve">140481199006010827 </t>
  </si>
  <si>
    <t>张旭光</t>
  </si>
  <si>
    <t>141125199006010118</t>
  </si>
  <si>
    <t>GY2205147</t>
  </si>
  <si>
    <t>隋蕾</t>
  </si>
  <si>
    <t>370687198607050661</t>
  </si>
  <si>
    <t>白磊</t>
  </si>
  <si>
    <t>420381198308051218</t>
  </si>
  <si>
    <t>GY2191199</t>
  </si>
  <si>
    <t>王康</t>
  </si>
  <si>
    <t xml:space="preserve">152722198709092713 </t>
  </si>
  <si>
    <t>朱海兰</t>
  </si>
  <si>
    <t>130731198608010329</t>
  </si>
  <si>
    <t>GY2168535</t>
  </si>
  <si>
    <t>王玖玖</t>
  </si>
  <si>
    <t xml:space="preserve">211002196803122010 </t>
  </si>
  <si>
    <t>潘晓军</t>
  </si>
  <si>
    <t>211002197002050023</t>
  </si>
  <si>
    <t>GY2168622</t>
  </si>
  <si>
    <t>王烨</t>
  </si>
  <si>
    <t xml:space="preserve">110224198803124626 </t>
  </si>
  <si>
    <t>刘跃辉</t>
  </si>
  <si>
    <t xml:space="preserve">410403198006155518 </t>
  </si>
  <si>
    <t>GY2232815</t>
  </si>
  <si>
    <t>赵丽君</t>
  </si>
  <si>
    <t>211481196308100241</t>
  </si>
  <si>
    <t>张晓君</t>
  </si>
  <si>
    <t>210722195908220213</t>
  </si>
  <si>
    <t>GY2172780</t>
  </si>
  <si>
    <t>韩帅</t>
  </si>
  <si>
    <t xml:space="preserve">11022419891023461X </t>
  </si>
  <si>
    <t>马朋飞</t>
  </si>
  <si>
    <t xml:space="preserve">11022619891229212X </t>
  </si>
  <si>
    <t>GY2172627</t>
  </si>
  <si>
    <t>王斌</t>
  </si>
  <si>
    <t xml:space="preserve">110224199108084612 </t>
  </si>
  <si>
    <t>李靖</t>
  </si>
  <si>
    <t xml:space="preserve">142223199108043926 </t>
  </si>
  <si>
    <t>GY2192128</t>
  </si>
  <si>
    <t>李祎珊</t>
  </si>
  <si>
    <t xml:space="preserve">410185199002100088 </t>
  </si>
  <si>
    <t>马军</t>
  </si>
  <si>
    <t>320882199005101614</t>
  </si>
  <si>
    <t>A3</t>
  </si>
  <si>
    <t>GY2232816</t>
  </si>
  <si>
    <t>刘亚庚</t>
  </si>
  <si>
    <t>320911198007048613</t>
  </si>
  <si>
    <t>王素兰</t>
  </si>
  <si>
    <t>320911197812208021</t>
  </si>
  <si>
    <t>A2'</t>
  </si>
  <si>
    <t>GY2232857</t>
  </si>
  <si>
    <t>吴大才</t>
  </si>
  <si>
    <t>420115198809221612</t>
  </si>
  <si>
    <t>王晓静</t>
  </si>
  <si>
    <t>130433198403182123</t>
  </si>
  <si>
    <t>A2</t>
  </si>
  <si>
    <t>GY2233457</t>
  </si>
  <si>
    <t>马颖</t>
  </si>
  <si>
    <t>410304198012311522</t>
  </si>
  <si>
    <t>A3'</t>
  </si>
  <si>
    <t>GY2233460</t>
  </si>
  <si>
    <t>张振</t>
  </si>
  <si>
    <t>130283199110271912</t>
  </si>
  <si>
    <t>王俊娟</t>
  </si>
  <si>
    <t>13022919910121482X</t>
  </si>
  <si>
    <t>GY2233462</t>
  </si>
  <si>
    <t>李晓頔</t>
  </si>
  <si>
    <t>140105198902070580</t>
  </si>
  <si>
    <t>GY2233463</t>
  </si>
  <si>
    <t>樊志强</t>
  </si>
  <si>
    <t>142326198811150619</t>
  </si>
  <si>
    <t>GY2233464</t>
  </si>
  <si>
    <t>高濛</t>
  </si>
  <si>
    <t>110101198801290524</t>
  </si>
  <si>
    <t>王原宁</t>
  </si>
  <si>
    <t>身份证</t>
  </si>
  <si>
    <t>211223199304191018</t>
  </si>
  <si>
    <t>GY2233465</t>
  </si>
  <si>
    <t>张婉茹</t>
  </si>
  <si>
    <t>110103199201040027</t>
  </si>
  <si>
    <t>米行</t>
  </si>
  <si>
    <t>211302199401290011</t>
  </si>
  <si>
    <t>GY2233646</t>
  </si>
  <si>
    <t>蒋登学</t>
  </si>
  <si>
    <t>431129199001181115</t>
  </si>
  <si>
    <t>余佳馨</t>
  </si>
  <si>
    <t>421302199503110447</t>
  </si>
  <si>
    <t>GY2233647</t>
  </si>
  <si>
    <t>戚海洋</t>
  </si>
  <si>
    <t>131128199106010059</t>
  </si>
  <si>
    <t>赵佳训</t>
  </si>
  <si>
    <t>130126199206120323</t>
  </si>
  <si>
    <t>GY2233648</t>
  </si>
  <si>
    <t>叶万兴</t>
  </si>
  <si>
    <t>33080219760619401X</t>
  </si>
  <si>
    <t>晁咏</t>
  </si>
  <si>
    <t>110101197604134544</t>
  </si>
  <si>
    <t>GY2233649</t>
  </si>
  <si>
    <t>刘超</t>
  </si>
  <si>
    <t>220183198509085013</t>
  </si>
  <si>
    <t>GY2233651</t>
  </si>
  <si>
    <t>崔文竹</t>
  </si>
  <si>
    <t>41088219830712654X</t>
  </si>
  <si>
    <t>GY2233653</t>
  </si>
  <si>
    <t>施光中</t>
  </si>
  <si>
    <t>120104197205206812</t>
  </si>
  <si>
    <t>丁雪竹</t>
  </si>
  <si>
    <t>320819197211200441</t>
  </si>
  <si>
    <t>GY2233654</t>
  </si>
  <si>
    <t>何婷</t>
  </si>
  <si>
    <t>410922198212306221</t>
  </si>
  <si>
    <t>GY2233658</t>
  </si>
  <si>
    <t>戴倩楠</t>
  </si>
  <si>
    <t>110103198805070329</t>
  </si>
  <si>
    <t>赵霖</t>
  </si>
  <si>
    <t>110103199006111571</t>
  </si>
  <si>
    <t>GY2233662</t>
  </si>
  <si>
    <t>甄洵</t>
  </si>
  <si>
    <t>110108198705186334</t>
  </si>
  <si>
    <t>李璐</t>
  </si>
  <si>
    <t>370202198807311824</t>
  </si>
  <si>
    <t>GY2233667</t>
  </si>
  <si>
    <t>冯志伟</t>
  </si>
  <si>
    <t>130221198310173416</t>
  </si>
  <si>
    <t>幺丽丽</t>
  </si>
  <si>
    <t>130221198401023448</t>
  </si>
  <si>
    <t>GY2233669</t>
  </si>
  <si>
    <t>齐方远</t>
  </si>
  <si>
    <t>130635198910021256</t>
  </si>
  <si>
    <t>徐盼盼</t>
  </si>
  <si>
    <t>130635198806035228</t>
  </si>
  <si>
    <t>GY2233671</t>
  </si>
  <si>
    <t>位珍珍</t>
  </si>
  <si>
    <t>371425198703233629</t>
  </si>
  <si>
    <t>蔡旭</t>
  </si>
  <si>
    <t>210603198511061516</t>
  </si>
  <si>
    <t>GY2233672</t>
  </si>
  <si>
    <t>陈清长</t>
  </si>
  <si>
    <t>352121197509223655</t>
  </si>
  <si>
    <t>黄艳斌</t>
  </si>
  <si>
    <t>352102197506061647</t>
  </si>
  <si>
    <t>GY2233674</t>
  </si>
  <si>
    <t>董迎</t>
  </si>
  <si>
    <t>130203198602080016</t>
  </si>
  <si>
    <t>GY2233675</t>
  </si>
  <si>
    <t>郭月娟</t>
  </si>
  <si>
    <t>41062119881217504X</t>
  </si>
  <si>
    <t>吕振国</t>
  </si>
  <si>
    <t>130732198603272115</t>
  </si>
  <si>
    <t>GY2233677</t>
  </si>
  <si>
    <t>詹海超</t>
  </si>
  <si>
    <t>110101198407290032</t>
  </si>
  <si>
    <t>宋旭</t>
  </si>
  <si>
    <t>110101198408041564</t>
  </si>
  <si>
    <t>GY2233678</t>
  </si>
  <si>
    <t>吴雨</t>
  </si>
  <si>
    <t>500384198808010024</t>
  </si>
  <si>
    <t>GY2195650</t>
  </si>
  <si>
    <t>曹保进</t>
  </si>
  <si>
    <t>370124198009213034</t>
  </si>
  <si>
    <t>杜翠霞</t>
  </si>
  <si>
    <t>130185198502040921</t>
  </si>
  <si>
    <t>GY2285522</t>
  </si>
  <si>
    <t>鲁亚楠</t>
  </si>
  <si>
    <t>110101198601042526</t>
  </si>
  <si>
    <t>齐焱</t>
  </si>
  <si>
    <t>110101198604102598</t>
  </si>
  <si>
    <t>GY2233681</t>
  </si>
  <si>
    <t>赵艳龙</t>
  </si>
  <si>
    <t>410726198805175815</t>
  </si>
  <si>
    <t>安晓佳</t>
  </si>
  <si>
    <t>410526198705058282</t>
  </si>
  <si>
    <t>GY2233683</t>
  </si>
  <si>
    <t>何亚乐</t>
  </si>
  <si>
    <t>310109198812271538</t>
  </si>
  <si>
    <t>GY2169937</t>
  </si>
  <si>
    <t>刘俊荣</t>
  </si>
  <si>
    <t xml:space="preserve">11011119770306402X </t>
  </si>
  <si>
    <t>李景旺</t>
  </si>
  <si>
    <t xml:space="preserve">110224197811164818 </t>
  </si>
  <si>
    <t>GY2233684</t>
  </si>
  <si>
    <t>孙健</t>
  </si>
  <si>
    <t>210304198612230817</t>
  </si>
  <si>
    <t>张黎</t>
  </si>
  <si>
    <t>130702198711290347</t>
  </si>
  <si>
    <t>GY2233685</t>
  </si>
  <si>
    <t>刘二涛</t>
  </si>
  <si>
    <t>130634198806160911</t>
  </si>
  <si>
    <t>王兵</t>
  </si>
  <si>
    <t>210921199304021822</t>
  </si>
  <si>
    <t>GY2233686</t>
  </si>
  <si>
    <t>孙旭</t>
  </si>
  <si>
    <t>110103198412091532</t>
  </si>
  <si>
    <t>李慧</t>
  </si>
  <si>
    <t>220203198510112721</t>
  </si>
  <si>
    <t>GY2195653</t>
  </si>
  <si>
    <t>张碧芳</t>
  </si>
  <si>
    <t xml:space="preserve">152102195111220344 </t>
  </si>
  <si>
    <t>王如忠</t>
  </si>
  <si>
    <t>152102195004200313</t>
  </si>
  <si>
    <t>GY2233687</t>
  </si>
  <si>
    <t>徐保良</t>
  </si>
  <si>
    <t>130903196104210315</t>
  </si>
  <si>
    <t>石利平</t>
  </si>
  <si>
    <t>130903196001050347</t>
  </si>
  <si>
    <t>GY2233689</t>
  </si>
  <si>
    <t>陆伟</t>
  </si>
  <si>
    <t>34222419861205157X</t>
  </si>
  <si>
    <t>GY2233690</t>
  </si>
  <si>
    <t>单秀荣</t>
  </si>
  <si>
    <t>220303195410183022</t>
  </si>
  <si>
    <t>蔡澍</t>
  </si>
  <si>
    <t>220303195408293011</t>
  </si>
  <si>
    <t>GY2190949</t>
  </si>
  <si>
    <t>代效珍</t>
  </si>
  <si>
    <t>152122198110211816</t>
  </si>
  <si>
    <t>GY2233694</t>
  </si>
  <si>
    <t>丁淑红</t>
  </si>
  <si>
    <t>371021197412189021</t>
  </si>
  <si>
    <t>GY2233695</t>
  </si>
  <si>
    <t>吕凯</t>
  </si>
  <si>
    <t>610111198412052013</t>
  </si>
  <si>
    <t>陈兴娟</t>
  </si>
  <si>
    <t>130124198410103427</t>
  </si>
  <si>
    <t>GY2233696</t>
  </si>
  <si>
    <t>郭胜龙</t>
  </si>
  <si>
    <t>410225198712109858</t>
  </si>
  <si>
    <t>周少婷</t>
  </si>
  <si>
    <t>142242199106245248</t>
  </si>
  <si>
    <t>GY2195655</t>
  </si>
  <si>
    <t>李超</t>
  </si>
  <si>
    <t xml:space="preserve">110103198305200617 </t>
  </si>
  <si>
    <t>高静</t>
  </si>
  <si>
    <t xml:space="preserve">110229198312011864 </t>
  </si>
  <si>
    <t>GY2233697</t>
  </si>
  <si>
    <t>文旸松</t>
  </si>
  <si>
    <t>430203198611217513</t>
  </si>
  <si>
    <t>GY2233698</t>
  </si>
  <si>
    <t>张海啸</t>
  </si>
  <si>
    <t>320921198701230071</t>
  </si>
  <si>
    <t>王晶</t>
  </si>
  <si>
    <t>37098319890307006X</t>
  </si>
  <si>
    <t>GY2233699</t>
  </si>
  <si>
    <t>谢广辉</t>
  </si>
  <si>
    <t>372833197309053011</t>
  </si>
  <si>
    <t>王成芳</t>
  </si>
  <si>
    <t>372833197005033329</t>
  </si>
  <si>
    <t>GY2195656</t>
  </si>
  <si>
    <t>李永刚</t>
  </si>
  <si>
    <t>370181198606121717</t>
  </si>
  <si>
    <t>杨玉凤</t>
  </si>
  <si>
    <t>371327198512176227</t>
  </si>
  <si>
    <t>GY2190958</t>
  </si>
  <si>
    <t>段晶晶</t>
  </si>
  <si>
    <t>110224198511052667</t>
  </si>
  <si>
    <t>GY2233702</t>
  </si>
  <si>
    <t>朱友良</t>
  </si>
  <si>
    <t>110101198507112559</t>
  </si>
  <si>
    <t>GY2233703</t>
  </si>
  <si>
    <t>马丛</t>
  </si>
  <si>
    <t>110103198309211815</t>
  </si>
  <si>
    <t>李莹</t>
  </si>
  <si>
    <t>110106198603280028</t>
  </si>
  <si>
    <t>GY2195658</t>
  </si>
  <si>
    <t>宋洋</t>
  </si>
  <si>
    <t>13022119850203631X</t>
  </si>
  <si>
    <t>GY2233705</t>
  </si>
  <si>
    <t>杨勇</t>
  </si>
  <si>
    <t>513401198610102256</t>
  </si>
  <si>
    <t>赵红美</t>
  </si>
  <si>
    <t>13068119870223452X</t>
  </si>
  <si>
    <t>GY2233708</t>
  </si>
  <si>
    <t>张建国</t>
  </si>
  <si>
    <t>110101198009102534</t>
  </si>
  <si>
    <t>GY2233712</t>
  </si>
  <si>
    <t>李青青</t>
  </si>
  <si>
    <t>371322199007280026</t>
  </si>
  <si>
    <t>史卓</t>
  </si>
  <si>
    <t>370123199010155212</t>
  </si>
  <si>
    <t>GY2195660</t>
  </si>
  <si>
    <t>陆潇筠</t>
  </si>
  <si>
    <t>640103198703021829</t>
  </si>
  <si>
    <t>GY2233713</t>
  </si>
  <si>
    <t>武亦彬</t>
  </si>
  <si>
    <t>620102199111151130</t>
  </si>
  <si>
    <t>臧雪妍</t>
  </si>
  <si>
    <t>220202199111123624</t>
  </si>
  <si>
    <t>GY2233716</t>
  </si>
  <si>
    <t>贾鹏星</t>
  </si>
  <si>
    <t>130481198808014372</t>
  </si>
  <si>
    <t>GY2233717</t>
  </si>
  <si>
    <t>马阳阳</t>
  </si>
  <si>
    <t>371482198706123510</t>
  </si>
  <si>
    <t>GY2195661</t>
  </si>
  <si>
    <t>郭志华</t>
  </si>
  <si>
    <t>412725198211046114</t>
  </si>
  <si>
    <t>傅宇明</t>
  </si>
  <si>
    <t>230204198507171745</t>
  </si>
  <si>
    <t>GY2233718</t>
  </si>
  <si>
    <t>王娜</t>
  </si>
  <si>
    <t>110103197906111826</t>
  </si>
  <si>
    <t>李鑫</t>
  </si>
  <si>
    <t>110102197906242336</t>
  </si>
  <si>
    <t>GY2233719</t>
  </si>
  <si>
    <t>蔡柱</t>
  </si>
  <si>
    <t>430903198902280932</t>
  </si>
  <si>
    <t>GY2233720</t>
  </si>
  <si>
    <t>沈志卫</t>
  </si>
  <si>
    <t>110101196301085015</t>
  </si>
  <si>
    <t>贺又娥</t>
  </si>
  <si>
    <t>110101196412035029</t>
  </si>
  <si>
    <t>GY2195679</t>
  </si>
  <si>
    <t>李惟佳</t>
  </si>
  <si>
    <t>620102198211292112</t>
  </si>
  <si>
    <t>GY2233722</t>
  </si>
  <si>
    <t>李晶</t>
  </si>
  <si>
    <t>140723198811020102</t>
  </si>
  <si>
    <t>闵亚青</t>
  </si>
  <si>
    <t>130982198710084712</t>
  </si>
  <si>
    <t>GY2195680</t>
  </si>
  <si>
    <t>支辉</t>
  </si>
  <si>
    <t>341224198705093313</t>
  </si>
  <si>
    <t>杨柳青</t>
  </si>
  <si>
    <t>152629199011161100</t>
  </si>
  <si>
    <t>GY2233723</t>
  </si>
  <si>
    <t>何艳</t>
  </si>
  <si>
    <t>110103198805191227</t>
  </si>
  <si>
    <t>GY2233724</t>
  </si>
  <si>
    <t>张立欣</t>
  </si>
  <si>
    <t>130528198311076029</t>
  </si>
  <si>
    <t>GY2233725</t>
  </si>
  <si>
    <t>晏德付</t>
  </si>
  <si>
    <t>341103198702103216</t>
  </si>
  <si>
    <t>GY2233726</t>
  </si>
  <si>
    <t>郑宏</t>
  </si>
  <si>
    <t>110103196702230925</t>
  </si>
  <si>
    <t>王慧良</t>
  </si>
  <si>
    <t>110103196309071219</t>
  </si>
  <si>
    <t>GY2183664</t>
  </si>
  <si>
    <t>朱修篁</t>
  </si>
  <si>
    <t xml:space="preserve">430702198312012025 </t>
  </si>
  <si>
    <t>牛旭晖</t>
  </si>
  <si>
    <t xml:space="preserve">210302197810291218 </t>
  </si>
  <si>
    <t>GY2326094</t>
  </si>
  <si>
    <t>黄振中</t>
  </si>
  <si>
    <t>340406198407190833</t>
  </si>
  <si>
    <t>黄淑梅</t>
  </si>
  <si>
    <t>441821198906062748</t>
  </si>
  <si>
    <t>GY2184019</t>
  </si>
  <si>
    <t>刘宝春</t>
  </si>
  <si>
    <t xml:space="preserve">150403195102150015 </t>
  </si>
  <si>
    <t>马俊华</t>
  </si>
  <si>
    <t>150403195011040021</t>
  </si>
  <si>
    <t>GY2195395</t>
  </si>
  <si>
    <t>崔思远</t>
  </si>
  <si>
    <t>110224198712254230</t>
  </si>
  <si>
    <t>GY2183226</t>
  </si>
  <si>
    <t>成紫阳</t>
  </si>
  <si>
    <t xml:space="preserve">420222199008265432 </t>
  </si>
  <si>
    <t>杨思雨</t>
  </si>
  <si>
    <t>110108199407216026</t>
  </si>
  <si>
    <t>GY2172696</t>
  </si>
  <si>
    <t>张国杰</t>
  </si>
  <si>
    <t xml:space="preserve">110224198201240312 </t>
  </si>
  <si>
    <t>邓郴春</t>
  </si>
  <si>
    <t xml:space="preserve">431003198303152260 </t>
  </si>
  <si>
    <t>GY2172702</t>
  </si>
  <si>
    <t>任宏</t>
  </si>
  <si>
    <t xml:space="preserve">110224198803064619 </t>
  </si>
  <si>
    <t>张伟华</t>
  </si>
  <si>
    <t xml:space="preserve">230224198706071822 </t>
  </si>
  <si>
    <t>GY2172703</t>
  </si>
  <si>
    <t>蔡雪云</t>
  </si>
  <si>
    <t xml:space="preserve">110226198103210841 </t>
  </si>
  <si>
    <t>宋小兵</t>
  </si>
  <si>
    <t xml:space="preserve">320482198101104237 </t>
  </si>
  <si>
    <t>GY2190995</t>
  </si>
  <si>
    <t>周曼</t>
  </si>
  <si>
    <t xml:space="preserve">110224198911233424 </t>
  </si>
  <si>
    <t>李思维</t>
  </si>
  <si>
    <t xml:space="preserve">110224198910101032 </t>
  </si>
  <si>
    <t>GY2192219</t>
  </si>
  <si>
    <t>刘思东</t>
  </si>
  <si>
    <t xml:space="preserve">410725198806246332 </t>
  </si>
  <si>
    <t>刘丹</t>
  </si>
  <si>
    <t xml:space="preserve">412728198703286420 </t>
  </si>
  <si>
    <t>GY2195391</t>
  </si>
  <si>
    <t>王刚</t>
  </si>
  <si>
    <t xml:space="preserve">110224198707175212 </t>
  </si>
  <si>
    <t>李杰琼</t>
  </si>
  <si>
    <t>110224199109245246</t>
  </si>
  <si>
    <t>GY2192213</t>
  </si>
  <si>
    <t>张松</t>
  </si>
  <si>
    <t>411324198503234054</t>
  </si>
  <si>
    <t>GY2195392</t>
  </si>
  <si>
    <t>张广帅</t>
  </si>
  <si>
    <t xml:space="preserve">370832198811010371 </t>
  </si>
  <si>
    <t>赵蕾</t>
  </si>
  <si>
    <t xml:space="preserve">110224199008170521 </t>
  </si>
  <si>
    <t>GY2195390</t>
  </si>
  <si>
    <t>王少莉</t>
  </si>
  <si>
    <t>410928198705263627</t>
  </si>
  <si>
    <t>GY2183171</t>
  </si>
  <si>
    <t>于建苓</t>
  </si>
  <si>
    <t xml:space="preserve">370781198506107769 </t>
  </si>
  <si>
    <t>张立伟</t>
  </si>
  <si>
    <t xml:space="preserve">370781198302163654 </t>
  </si>
  <si>
    <t>GY2195386</t>
  </si>
  <si>
    <t>汪晓婧</t>
  </si>
  <si>
    <t xml:space="preserve">320623198310033202 </t>
  </si>
  <si>
    <t>冯军</t>
  </si>
  <si>
    <t xml:space="preserve">320623198206093176 </t>
  </si>
  <si>
    <t>GY2181375</t>
  </si>
  <si>
    <t>鲁超</t>
  </si>
  <si>
    <t xml:space="preserve">110224198510124438 </t>
  </si>
  <si>
    <t>王美</t>
  </si>
  <si>
    <t xml:space="preserve">331081198706030060 </t>
  </si>
  <si>
    <t>GY2172669</t>
  </si>
  <si>
    <t>吕永存</t>
  </si>
  <si>
    <t xml:space="preserve">110224198408311819 </t>
  </si>
  <si>
    <t>刘玉侠</t>
  </si>
  <si>
    <t xml:space="preserve">22072419871028122X </t>
  </si>
  <si>
    <t>GY2195383</t>
  </si>
  <si>
    <t>田晶晶</t>
  </si>
  <si>
    <t xml:space="preserve">130603198812280026 </t>
  </si>
  <si>
    <t>苗菁</t>
  </si>
  <si>
    <t>371203198811233512</t>
  </si>
  <si>
    <t>GY2326107</t>
  </si>
  <si>
    <t>田小川</t>
  </si>
  <si>
    <t>110226198906144710</t>
  </si>
  <si>
    <t>GY2195382</t>
  </si>
  <si>
    <t>张烨</t>
  </si>
  <si>
    <t>110224198712244825</t>
  </si>
  <si>
    <t>GY2195377</t>
  </si>
  <si>
    <t>张跃</t>
  </si>
  <si>
    <t xml:space="preserve">110224198705114416 </t>
  </si>
  <si>
    <t>王俊娇</t>
  </si>
  <si>
    <t>110224198807062223</t>
  </si>
  <si>
    <t>GY2183146</t>
  </si>
  <si>
    <t>李秋桂</t>
  </si>
  <si>
    <t xml:space="preserve">512922197004054729 </t>
  </si>
  <si>
    <t>于秀林</t>
  </si>
  <si>
    <t>110224197206094612</t>
  </si>
  <si>
    <t>GY2192197</t>
  </si>
  <si>
    <t>霍秀研</t>
  </si>
  <si>
    <t xml:space="preserve">110224199212012846 </t>
  </si>
  <si>
    <t>陈高升</t>
  </si>
  <si>
    <t>330722199007145514</t>
  </si>
  <si>
    <t>GY2192185</t>
  </si>
  <si>
    <t>耿宏国</t>
  </si>
  <si>
    <t xml:space="preserve">11022419880930461X </t>
  </si>
  <si>
    <t>周月莹</t>
  </si>
  <si>
    <t xml:space="preserve">110224198711115220 </t>
  </si>
  <si>
    <t>GY2172677</t>
  </si>
  <si>
    <t>李凯</t>
  </si>
  <si>
    <t xml:space="preserve">110224198811135237 </t>
  </si>
  <si>
    <t>张曼</t>
  </si>
  <si>
    <t xml:space="preserve">110103199007250346 </t>
  </si>
  <si>
    <t>GY2190967</t>
  </si>
  <si>
    <t>霍松林</t>
  </si>
  <si>
    <t xml:space="preserve">110224196411172013 </t>
  </si>
  <si>
    <t>李凤敏</t>
  </si>
  <si>
    <t>110224196311234248</t>
  </si>
  <si>
    <t>GY2191088</t>
  </si>
  <si>
    <t>孟凡朋</t>
  </si>
  <si>
    <t xml:space="preserve">110226198712033318 </t>
  </si>
  <si>
    <t>刘晓霞</t>
  </si>
  <si>
    <t xml:space="preserve">130125198602245522 </t>
  </si>
  <si>
    <t>GY2195372</t>
  </si>
  <si>
    <t>付峥</t>
  </si>
  <si>
    <t xml:space="preserve">110224198311192219 </t>
  </si>
  <si>
    <t>张雷</t>
  </si>
  <si>
    <t xml:space="preserve">110224198601172646 </t>
  </si>
  <si>
    <t>GY2191103</t>
  </si>
  <si>
    <t>李浩</t>
  </si>
  <si>
    <t xml:space="preserve">110224199107233014 </t>
  </si>
  <si>
    <t>陈蕊</t>
  </si>
  <si>
    <t>110111199011253822</t>
  </si>
  <si>
    <t>GY2195370</t>
  </si>
  <si>
    <t>王雪婷</t>
  </si>
  <si>
    <t xml:space="preserve">150928199003034863 </t>
  </si>
  <si>
    <t>张海波</t>
  </si>
  <si>
    <t>411123199004026530</t>
  </si>
  <si>
    <t>GY2172730</t>
  </si>
  <si>
    <t>果玮</t>
  </si>
  <si>
    <t xml:space="preserve">110224198608070028 </t>
  </si>
  <si>
    <t>赵阳</t>
  </si>
  <si>
    <t>11010419841230301X</t>
  </si>
  <si>
    <t>GY2172662</t>
  </si>
  <si>
    <t>曾宪睿</t>
  </si>
  <si>
    <t xml:space="preserve">230106198904091228 </t>
  </si>
  <si>
    <t>王璧成</t>
  </si>
  <si>
    <t xml:space="preserve">230105198712130513 </t>
  </si>
  <si>
    <t>GY2172726</t>
  </si>
  <si>
    <t>张馨天</t>
  </si>
  <si>
    <t>110103198303131267</t>
  </si>
  <si>
    <t>GY2172633</t>
  </si>
  <si>
    <t>徐健</t>
  </si>
  <si>
    <t xml:space="preserve">131081198311121059 </t>
  </si>
  <si>
    <t>穆斌</t>
  </si>
  <si>
    <t xml:space="preserve">131026198203084663 </t>
  </si>
  <si>
    <t>GY2191722</t>
  </si>
  <si>
    <t>刘飞</t>
  </si>
  <si>
    <t xml:space="preserve">110108197608045439 </t>
  </si>
  <si>
    <t xml:space="preserve">110224197812090048 </t>
  </si>
  <si>
    <t>GY2195388</t>
  </si>
  <si>
    <t>海斌</t>
  </si>
  <si>
    <t xml:space="preserve">110224199109301615 </t>
  </si>
  <si>
    <t>解倩云</t>
  </si>
  <si>
    <t>110224199209040088</t>
  </si>
  <si>
    <t>GY2172708</t>
  </si>
  <si>
    <t>李昂</t>
  </si>
  <si>
    <t xml:space="preserve">110224198901085448 </t>
  </si>
  <si>
    <t>王建民</t>
  </si>
  <si>
    <t xml:space="preserve">11022819890130591X </t>
  </si>
  <si>
    <t>GY2192267</t>
  </si>
  <si>
    <t>王浩</t>
  </si>
  <si>
    <t xml:space="preserve">110224198601254617 </t>
  </si>
  <si>
    <t>姜祯</t>
  </si>
  <si>
    <t xml:space="preserve">110104198607100060 </t>
  </si>
  <si>
    <t>GY2172711</t>
  </si>
  <si>
    <t>陈威威</t>
  </si>
  <si>
    <t xml:space="preserve">11022419851017382X </t>
  </si>
  <si>
    <t>炼波</t>
  </si>
  <si>
    <t xml:space="preserve">11010319810419031X </t>
  </si>
  <si>
    <t>GY2191964</t>
  </si>
  <si>
    <t>马泽</t>
  </si>
  <si>
    <t xml:space="preserve">11022419870411051X </t>
  </si>
  <si>
    <t>王仙影</t>
  </si>
  <si>
    <t>110111198708301025</t>
  </si>
  <si>
    <t>GY2195384</t>
  </si>
  <si>
    <t>李旭</t>
  </si>
  <si>
    <t>110223198711114272</t>
  </si>
  <si>
    <t>GY2172720</t>
  </si>
  <si>
    <t>孙亚飞</t>
  </si>
  <si>
    <t xml:space="preserve">110224199008212621 </t>
  </si>
  <si>
    <t>臧岩</t>
  </si>
  <si>
    <t xml:space="preserve">110105198912299113 </t>
  </si>
  <si>
    <t>GY2192260</t>
  </si>
  <si>
    <t>朱宗朝阳</t>
  </si>
  <si>
    <t xml:space="preserve">34052119890723423X </t>
  </si>
  <si>
    <t>李文慧</t>
  </si>
  <si>
    <t>371526199310190820</t>
  </si>
  <si>
    <t>GY2326137</t>
  </si>
  <si>
    <t>周芳芳</t>
  </si>
  <si>
    <t>130982198701185466</t>
  </si>
  <si>
    <t>曹永胜</t>
  </si>
  <si>
    <t>131182198610163453</t>
  </si>
  <si>
    <t>GY2183234</t>
  </si>
  <si>
    <t>赵晶晶</t>
  </si>
  <si>
    <t xml:space="preserve">110224199104252826 </t>
  </si>
  <si>
    <t>苑成磊</t>
  </si>
  <si>
    <t>131126198609040711</t>
  </si>
  <si>
    <t>GY2183168</t>
  </si>
  <si>
    <t>李利</t>
  </si>
  <si>
    <t xml:space="preserve">110106198603260318 </t>
  </si>
  <si>
    <t>张俊青</t>
  </si>
  <si>
    <t xml:space="preserve">412727199104082643 </t>
  </si>
  <si>
    <t>GY2190978</t>
  </si>
  <si>
    <t>狄奕更</t>
  </si>
  <si>
    <t>110224198611120030</t>
  </si>
  <si>
    <t>GY2195381</t>
  </si>
  <si>
    <t>李少博</t>
  </si>
  <si>
    <t xml:space="preserve">131102198901021437 </t>
  </si>
  <si>
    <t>李萌</t>
  </si>
  <si>
    <t>130629198902010242</t>
  </si>
  <si>
    <t>GY2172722</t>
  </si>
  <si>
    <t>杨潇</t>
  </si>
  <si>
    <t xml:space="preserve">232303198908060019 </t>
  </si>
  <si>
    <t>沙禹含</t>
  </si>
  <si>
    <t>231121199105300141</t>
  </si>
  <si>
    <t>GY2195378</t>
  </si>
  <si>
    <t>高楠</t>
  </si>
  <si>
    <t xml:space="preserve">11022419871019385X </t>
  </si>
  <si>
    <t>孙佩佩</t>
  </si>
  <si>
    <t xml:space="preserve">420621199310278328 </t>
  </si>
  <si>
    <t>GY2191709</t>
  </si>
  <si>
    <t>许力</t>
  </si>
  <si>
    <t xml:space="preserve">350321198310171919 </t>
  </si>
  <si>
    <t>邹勤</t>
  </si>
  <si>
    <t>452426198111090043</t>
  </si>
  <si>
    <t>GY2195369</t>
  </si>
  <si>
    <t>朱俸贤</t>
  </si>
  <si>
    <t xml:space="preserve">342225199003120040 </t>
  </si>
  <si>
    <t>袁野</t>
  </si>
  <si>
    <t>342225199002273635</t>
  </si>
  <si>
    <t>GY2195375</t>
  </si>
  <si>
    <t>宋桥</t>
  </si>
  <si>
    <t xml:space="preserve">110106198901204226 </t>
  </si>
  <si>
    <t>阙诚</t>
  </si>
  <si>
    <t xml:space="preserve">110104198807160017 </t>
  </si>
  <si>
    <t>GY2195371</t>
  </si>
  <si>
    <t>王聿成</t>
  </si>
  <si>
    <t xml:space="preserve">230302198811195314 </t>
  </si>
  <si>
    <t>成磊</t>
  </si>
  <si>
    <t>220282198709136240</t>
  </si>
  <si>
    <t>GY2183163</t>
  </si>
  <si>
    <t>李宁</t>
  </si>
  <si>
    <t>110224197809163226</t>
  </si>
  <si>
    <t>GY2190991</t>
  </si>
  <si>
    <t>赵岩</t>
  </si>
  <si>
    <t xml:space="preserve">110224198902042845 </t>
  </si>
  <si>
    <t>王磊</t>
  </si>
  <si>
    <t xml:space="preserve">130984198612044517 </t>
  </si>
  <si>
    <t>GY2195368</t>
  </si>
  <si>
    <t>马士让</t>
  </si>
  <si>
    <t xml:space="preserve">370811198610260516 </t>
  </si>
  <si>
    <t>余胜男</t>
  </si>
  <si>
    <t xml:space="preserve">430725198508223961 </t>
  </si>
  <si>
    <t>GY2195366</t>
  </si>
  <si>
    <t>罗荣瑜</t>
  </si>
  <si>
    <t xml:space="preserve">130105199004010626 </t>
  </si>
  <si>
    <t>刘国盛</t>
  </si>
  <si>
    <t>140221199211171817</t>
  </si>
  <si>
    <t>GY2172724</t>
  </si>
  <si>
    <t>张悦</t>
  </si>
  <si>
    <t xml:space="preserve">110103199203280913 </t>
  </si>
  <si>
    <t>王媛媛</t>
  </si>
  <si>
    <t>110108199209202723</t>
  </si>
  <si>
    <t>GY2195365</t>
  </si>
  <si>
    <t>刘倩格</t>
  </si>
  <si>
    <t xml:space="preserve">131025199204143061 </t>
  </si>
  <si>
    <t>周松松</t>
  </si>
  <si>
    <t>130984199003150319</t>
  </si>
  <si>
    <t>GY2195363</t>
  </si>
  <si>
    <t>杨帆</t>
  </si>
  <si>
    <t>110224198612234443</t>
  </si>
  <si>
    <t>GY2183160</t>
  </si>
  <si>
    <t>刘亚帅</t>
  </si>
  <si>
    <t xml:space="preserve">110224199102073015 </t>
  </si>
  <si>
    <t>刘红英</t>
  </si>
  <si>
    <t>152221199001124223</t>
  </si>
  <si>
    <t>GY2195367</t>
  </si>
  <si>
    <t>殷东建</t>
  </si>
  <si>
    <t xml:space="preserve">110224198208313019 </t>
  </si>
  <si>
    <t>张莹莹</t>
  </si>
  <si>
    <t>622724198711170720</t>
  </si>
  <si>
    <t>GY2192238</t>
  </si>
  <si>
    <t>董理</t>
  </si>
  <si>
    <t xml:space="preserve">110106198303035119 </t>
  </si>
  <si>
    <t>孙丹</t>
  </si>
  <si>
    <t xml:space="preserve">110103198904140927 </t>
  </si>
  <si>
    <t>GY2183148</t>
  </si>
  <si>
    <t>张海洋</t>
  </si>
  <si>
    <t xml:space="preserve">110224198705295237 </t>
  </si>
  <si>
    <t>秦会雨</t>
  </si>
  <si>
    <t xml:space="preserve">411025199004133042 </t>
  </si>
  <si>
    <t>GY2191655</t>
  </si>
  <si>
    <t>丁乔</t>
  </si>
  <si>
    <t xml:space="preserve">110224199106163042 </t>
  </si>
  <si>
    <t>王书阁</t>
  </si>
  <si>
    <t>220182199101200055</t>
  </si>
  <si>
    <t>GY2191681</t>
  </si>
  <si>
    <t>李伟</t>
  </si>
  <si>
    <t>340822198703235217</t>
  </si>
  <si>
    <t>GY2190992</t>
  </si>
  <si>
    <t>潘康</t>
  </si>
  <si>
    <t xml:space="preserve">110224199503220012 </t>
  </si>
  <si>
    <t>包司奇</t>
  </si>
  <si>
    <t>110224199501290068</t>
  </si>
  <si>
    <t>GY2195364</t>
  </si>
  <si>
    <t>彭茹娟</t>
  </si>
  <si>
    <t xml:space="preserve">360730198411100060 </t>
  </si>
  <si>
    <t>程毅</t>
  </si>
  <si>
    <t xml:space="preserve">511204197701020215 </t>
  </si>
  <si>
    <t>GY2192230</t>
  </si>
  <si>
    <t>杜丰收</t>
  </si>
  <si>
    <t xml:space="preserve">430181199006137679 </t>
  </si>
  <si>
    <t>刘晓锐</t>
  </si>
  <si>
    <t>150425199010053580</t>
  </si>
  <si>
    <t>GY2192224</t>
  </si>
  <si>
    <t>李佳龙</t>
  </si>
  <si>
    <t xml:space="preserve">110105198803141536 </t>
  </si>
  <si>
    <t>王平</t>
  </si>
  <si>
    <t xml:space="preserve">232301198703281528 </t>
  </si>
  <si>
    <t>GY2183252</t>
  </si>
  <si>
    <t>薛奎</t>
  </si>
  <si>
    <t xml:space="preserve">142725198501230811 </t>
  </si>
  <si>
    <t>薛菲</t>
  </si>
  <si>
    <t xml:space="preserve">142601198607011020 </t>
  </si>
  <si>
    <t>GY2172628</t>
  </si>
  <si>
    <t>张涛</t>
  </si>
  <si>
    <t xml:space="preserve">110224199207020016 </t>
  </si>
  <si>
    <t>温利娟</t>
  </si>
  <si>
    <t>140221199105183427</t>
  </si>
  <si>
    <t>GY2183232</t>
  </si>
  <si>
    <t>王辉</t>
  </si>
  <si>
    <t xml:space="preserve">110224198710153612 </t>
  </si>
  <si>
    <t>张沥</t>
  </si>
  <si>
    <t xml:space="preserve">341222198707168320 </t>
  </si>
  <si>
    <t>南北西</t>
  </si>
  <si>
    <t>A1</t>
  </si>
  <si>
    <t>GY2192276</t>
  </si>
  <si>
    <t>王庚霄</t>
  </si>
  <si>
    <t xml:space="preserve">610103199002102457 </t>
  </si>
  <si>
    <t>杨若竹</t>
  </si>
  <si>
    <t xml:space="preserve">650102198907126521 </t>
  </si>
  <si>
    <t>GY2195563</t>
  </si>
  <si>
    <t>孙彪</t>
  </si>
  <si>
    <t xml:space="preserve">340824199001082815 </t>
  </si>
  <si>
    <t>杨婷</t>
  </si>
  <si>
    <t>142322199011067568</t>
  </si>
  <si>
    <t>GY2195564</t>
  </si>
  <si>
    <t>赵静</t>
  </si>
  <si>
    <t xml:space="preserve">110224199011133828 </t>
  </si>
  <si>
    <t>朱希振</t>
  </si>
  <si>
    <t>110111198805286111</t>
  </si>
  <si>
    <t>GY2181382</t>
  </si>
  <si>
    <t>朱前卫</t>
  </si>
  <si>
    <t>130621198702167519</t>
  </si>
  <si>
    <t>GY2235164</t>
  </si>
  <si>
    <t>刘青松</t>
  </si>
  <si>
    <t xml:space="preserve">110224197410260059 </t>
  </si>
  <si>
    <t>刘英杰</t>
  </si>
  <si>
    <t xml:space="preserve">220104197508150047 </t>
  </si>
  <si>
    <t>GY2192273</t>
  </si>
  <si>
    <t>陈文旭</t>
  </si>
  <si>
    <t xml:space="preserve">110224198704274610 </t>
  </si>
  <si>
    <t>刘然</t>
  </si>
  <si>
    <t xml:space="preserve">110111198604020026 </t>
  </si>
  <si>
    <t>GY2191101</t>
  </si>
  <si>
    <t>李如意</t>
  </si>
  <si>
    <t xml:space="preserve">110106198811032125 </t>
  </si>
  <si>
    <t>李志明</t>
  </si>
  <si>
    <t xml:space="preserve">320125198804061516 </t>
  </si>
  <si>
    <t>GY2195575</t>
  </si>
  <si>
    <t>马添一</t>
  </si>
  <si>
    <t xml:space="preserve">620525198711070010 </t>
  </si>
  <si>
    <t>张双悦</t>
  </si>
  <si>
    <t>210624198911141226</t>
  </si>
  <si>
    <t>GY2195580</t>
  </si>
  <si>
    <t>韩胜男</t>
  </si>
  <si>
    <t xml:space="preserve">320322198810285948 </t>
  </si>
  <si>
    <t>尹涛涛</t>
  </si>
  <si>
    <t xml:space="preserve">371481198904293995 </t>
  </si>
  <si>
    <t>GY2192274</t>
  </si>
  <si>
    <t>戢潘</t>
  </si>
  <si>
    <t xml:space="preserve">110224198909164423 </t>
  </si>
  <si>
    <t>顾佳征</t>
  </si>
  <si>
    <t>110224199002244219</t>
  </si>
  <si>
    <t>GY2172632</t>
  </si>
  <si>
    <t>陈竞</t>
  </si>
  <si>
    <t xml:space="preserve">130423198810210109 </t>
  </si>
  <si>
    <t>李达</t>
  </si>
  <si>
    <t>130182198708080532</t>
  </si>
  <si>
    <t>GY2192272</t>
  </si>
  <si>
    <t>韩春营</t>
  </si>
  <si>
    <t xml:space="preserve">41282719870617401X </t>
  </si>
  <si>
    <t>刘琳琳</t>
  </si>
  <si>
    <t xml:space="preserve">412827198809124103 </t>
  </si>
  <si>
    <t>GY2195586</t>
  </si>
  <si>
    <t>韩笑</t>
  </si>
  <si>
    <t xml:space="preserve">11022419901230182X </t>
  </si>
  <si>
    <t>徐红涛</t>
  </si>
  <si>
    <t xml:space="preserve">130623198805202738 </t>
  </si>
  <si>
    <t>GY2195590</t>
  </si>
  <si>
    <t>司晓夏</t>
  </si>
  <si>
    <t xml:space="preserve">131082198605144105 </t>
  </si>
  <si>
    <t>黄金</t>
  </si>
  <si>
    <t xml:space="preserve">110109198807030636 </t>
  </si>
  <si>
    <t>GY2191115</t>
  </si>
  <si>
    <t>岳黎明</t>
  </si>
  <si>
    <t xml:space="preserve">41232619870203063X </t>
  </si>
  <si>
    <t>张会</t>
  </si>
  <si>
    <t xml:space="preserve">411625198703034121 </t>
  </si>
  <si>
    <t>GY2182818</t>
  </si>
  <si>
    <t>刘健辉</t>
  </si>
  <si>
    <t xml:space="preserve">110224198609220817 </t>
  </si>
  <si>
    <t>谭盈翠</t>
  </si>
  <si>
    <t>452132198809060621</t>
  </si>
  <si>
    <t>GY2195593</t>
  </si>
  <si>
    <t>李霞</t>
  </si>
  <si>
    <t xml:space="preserve">14232619880210184X </t>
  </si>
  <si>
    <t>姜思源</t>
  </si>
  <si>
    <t xml:space="preserve">612701198801041213 </t>
  </si>
  <si>
    <t>GY2183004</t>
  </si>
  <si>
    <t>郭杨</t>
  </si>
  <si>
    <t xml:space="preserve">110224198807244422 </t>
  </si>
  <si>
    <t>杨键</t>
  </si>
  <si>
    <t>131122198611282239</t>
  </si>
  <si>
    <t>GY2191273</t>
  </si>
  <si>
    <t>胥任晴</t>
  </si>
  <si>
    <t xml:space="preserve">110102198708130039 </t>
  </si>
  <si>
    <t>徐霞芳</t>
  </si>
  <si>
    <t xml:space="preserve">430723198808095620 </t>
  </si>
  <si>
    <t>GY2181384</t>
  </si>
  <si>
    <t>裴玉斌</t>
  </si>
  <si>
    <t>130282198708074074</t>
  </si>
  <si>
    <t>GY2190935</t>
  </si>
  <si>
    <t>王啸辰</t>
  </si>
  <si>
    <t xml:space="preserve">110224198808075210 </t>
  </si>
  <si>
    <t>王芳</t>
  </si>
  <si>
    <t xml:space="preserve">140106198904055145 </t>
  </si>
  <si>
    <t>GY2195599</t>
  </si>
  <si>
    <t>李岩</t>
  </si>
  <si>
    <t xml:space="preserve">110224197802171426 </t>
  </si>
  <si>
    <t>张洪伟</t>
  </si>
  <si>
    <t xml:space="preserve">110224197705140513 </t>
  </si>
  <si>
    <t>GY2172357</t>
  </si>
  <si>
    <t>张俊亮</t>
  </si>
  <si>
    <t xml:space="preserve">11022419871030381X </t>
    <phoneticPr fontId="34" type="noConversion"/>
  </si>
  <si>
    <t>郭莹莹</t>
  </si>
  <si>
    <t xml:space="preserve">130929198811233228 </t>
  </si>
  <si>
    <t>GY2192270</t>
  </si>
  <si>
    <t>王睿婷</t>
  </si>
  <si>
    <t xml:space="preserve">230804198708040541 </t>
  </si>
  <si>
    <t>张强</t>
  </si>
  <si>
    <t xml:space="preserve">230709198807150013 </t>
  </si>
  <si>
    <t>GY2191772</t>
  </si>
  <si>
    <t>周游</t>
  </si>
  <si>
    <t>210304198508210816</t>
  </si>
  <si>
    <t>黄聪</t>
  </si>
  <si>
    <t>GY2172550</t>
  </si>
  <si>
    <t>苏阳</t>
  </si>
  <si>
    <t xml:space="preserve">11022419880914381X </t>
  </si>
  <si>
    <t>余扬</t>
  </si>
  <si>
    <t>110101198705013025</t>
  </si>
  <si>
    <t>GY2172531</t>
  </si>
  <si>
    <t>王丽唯</t>
  </si>
  <si>
    <t xml:space="preserve">110224199004174648 </t>
  </si>
  <si>
    <t>张笑</t>
  </si>
  <si>
    <t>110108199001114732</t>
  </si>
  <si>
    <t>GY2326145</t>
  </si>
  <si>
    <t>刘虹伯</t>
  </si>
  <si>
    <t>130982199007049311</t>
  </si>
  <si>
    <t>GY2172528</t>
  </si>
  <si>
    <t>张潇潇</t>
  </si>
  <si>
    <t>220303198307142226</t>
  </si>
  <si>
    <t>GY2235166</t>
  </si>
  <si>
    <t>张颖</t>
  </si>
  <si>
    <t>410603198702271046</t>
  </si>
  <si>
    <t>GY2182953</t>
  </si>
  <si>
    <t>齐媛媛</t>
  </si>
  <si>
    <t xml:space="preserve">370323198507160021 </t>
  </si>
  <si>
    <t>徐燕伟</t>
  </si>
  <si>
    <t xml:space="preserve">370112198511087410 </t>
  </si>
  <si>
    <t>GY2195618</t>
  </si>
  <si>
    <t>李高勇</t>
  </si>
  <si>
    <t xml:space="preserve">500234198704113695 </t>
  </si>
  <si>
    <t>石凤英</t>
  </si>
  <si>
    <t xml:space="preserve">500382198905049200 </t>
  </si>
  <si>
    <t>GY2195619</t>
  </si>
  <si>
    <t>张妍</t>
  </si>
  <si>
    <t xml:space="preserve">152106198903020825 </t>
  </si>
  <si>
    <t>杨宗家</t>
  </si>
  <si>
    <t>370283198907021216</t>
  </si>
  <si>
    <t>GY2183138</t>
  </si>
  <si>
    <t>王永超</t>
  </si>
  <si>
    <t xml:space="preserve">110222198510011625 </t>
  </si>
  <si>
    <t>孙海波</t>
  </si>
  <si>
    <t xml:space="preserve">110224198408102216 </t>
  </si>
  <si>
    <t>GY2172625</t>
  </si>
  <si>
    <t>许文博</t>
  </si>
  <si>
    <t>211382198709250638</t>
  </si>
  <si>
    <t>GY2191778</t>
  </si>
  <si>
    <t>田振杰</t>
  </si>
  <si>
    <t xml:space="preserve">110224198809252434 </t>
  </si>
  <si>
    <t>薛华</t>
  </si>
  <si>
    <t xml:space="preserve">130682198810036324 </t>
  </si>
  <si>
    <t>GY2181380</t>
  </si>
  <si>
    <t>万文平</t>
  </si>
  <si>
    <t>411524198706054724</t>
  </si>
  <si>
    <t>GY2172554</t>
  </si>
  <si>
    <t>郭东奇</t>
  </si>
  <si>
    <t xml:space="preserve">130323199206180029 </t>
  </si>
  <si>
    <t>张翀</t>
  </si>
  <si>
    <t xml:space="preserve">130302198701251836 </t>
  </si>
  <si>
    <t>GY2191841</t>
  </si>
  <si>
    <t>高强</t>
  </si>
  <si>
    <t xml:space="preserve">41022519851030003X </t>
  </si>
  <si>
    <t>王鹤</t>
  </si>
  <si>
    <t>130104199101261228</t>
  </si>
  <si>
    <t>GY2195625</t>
  </si>
  <si>
    <t>魏鹏飞</t>
  </si>
  <si>
    <t xml:space="preserve">152625198807263516 </t>
  </si>
  <si>
    <t>杨雨</t>
  </si>
  <si>
    <t xml:space="preserve">152630198711216062 </t>
  </si>
  <si>
    <t>GY2183141</t>
  </si>
  <si>
    <t>李春梅</t>
  </si>
  <si>
    <t xml:space="preserve">142121195603180024 </t>
  </si>
  <si>
    <t>郭进银</t>
  </si>
  <si>
    <t>142121195210220013</t>
  </si>
  <si>
    <t>GY2172697</t>
  </si>
  <si>
    <t>苏晰</t>
  </si>
  <si>
    <t>110224198701283829</t>
  </si>
  <si>
    <t>GY2235167</t>
  </si>
  <si>
    <t>马聪伟</t>
  </si>
  <si>
    <t xml:space="preserve">130684198406278877 </t>
  </si>
  <si>
    <t>李枭</t>
  </si>
  <si>
    <t>13068419881010086X</t>
  </si>
  <si>
    <t>GY2183132</t>
  </si>
  <si>
    <t>刘柳</t>
  </si>
  <si>
    <t xml:space="preserve">130927198612203322 </t>
  </si>
  <si>
    <t>李文龙</t>
  </si>
  <si>
    <t xml:space="preserve">371422199010081912 </t>
  </si>
  <si>
    <t>GY2195627</t>
  </si>
  <si>
    <t>田珺宇</t>
  </si>
  <si>
    <t xml:space="preserve">110224198704100063 </t>
  </si>
  <si>
    <t>郎占宇</t>
  </si>
  <si>
    <t xml:space="preserve">110224198508063015 </t>
  </si>
  <si>
    <t>GY2191861</t>
  </si>
  <si>
    <t>王欢</t>
  </si>
  <si>
    <t xml:space="preserve">110224198902263816 </t>
  </si>
  <si>
    <t>苏玲玲</t>
  </si>
  <si>
    <t>371522198809163928</t>
  </si>
  <si>
    <t>GY2191120</t>
  </si>
  <si>
    <t>瞿香雪</t>
  </si>
  <si>
    <t xml:space="preserve">11022419890309222X </t>
  </si>
  <si>
    <t>胡子健</t>
  </si>
  <si>
    <t>110224199102075213</t>
  </si>
  <si>
    <t>GY2172687</t>
  </si>
  <si>
    <t>王清</t>
  </si>
  <si>
    <t xml:space="preserve">612321199011181922 </t>
  </si>
  <si>
    <t>杨聪</t>
  </si>
  <si>
    <t>612523198710211114</t>
  </si>
  <si>
    <t>GY2235168</t>
  </si>
  <si>
    <t>张慧敏</t>
  </si>
  <si>
    <t xml:space="preserve">330304198212220924 </t>
  </si>
  <si>
    <t>冯玉章</t>
  </si>
  <si>
    <t xml:space="preserve">110224198007310014 </t>
  </si>
  <si>
    <t>GY2183130</t>
  </si>
  <si>
    <t>史海涛</t>
  </si>
  <si>
    <t xml:space="preserve">110224198709035213 </t>
  </si>
  <si>
    <t>赵墨浴</t>
  </si>
  <si>
    <t xml:space="preserve">130682198804110647 </t>
  </si>
  <si>
    <t>GY2235169</t>
  </si>
  <si>
    <t>熊归</t>
  </si>
  <si>
    <t>429006198604074838</t>
  </si>
  <si>
    <t>GY2172642</t>
  </si>
  <si>
    <t xml:space="preserve">110224199412074611 </t>
  </si>
  <si>
    <t>刘琪</t>
  </si>
  <si>
    <t>110108199501030922</t>
  </si>
  <si>
    <t>GY2195630</t>
  </si>
  <si>
    <t>刘杨</t>
  </si>
  <si>
    <t>371526198804141610</t>
  </si>
  <si>
    <t>苏晶晶</t>
  </si>
  <si>
    <t>370902198806100943</t>
  </si>
  <si>
    <t>GY2183117</t>
  </si>
  <si>
    <t>李铁成</t>
  </si>
  <si>
    <t>142731198507094512</t>
  </si>
  <si>
    <t>GY2195631</t>
  </si>
  <si>
    <t>宋海洋</t>
  </si>
  <si>
    <t xml:space="preserve">370831198901013932 </t>
  </si>
  <si>
    <t>陈晨</t>
  </si>
  <si>
    <t>130102199210081821</t>
  </si>
  <si>
    <t>GY2195633</t>
  </si>
  <si>
    <t>张莉莉</t>
  </si>
  <si>
    <t xml:space="preserve">411302198906193148 </t>
  </si>
  <si>
    <t>程敬伟</t>
  </si>
  <si>
    <t>410221198909036554</t>
  </si>
  <si>
    <t>GY2172465</t>
  </si>
  <si>
    <t>费萌</t>
  </si>
  <si>
    <t xml:space="preserve">110107199001243116 </t>
  </si>
  <si>
    <t>金慧杰</t>
  </si>
  <si>
    <t>372925198908162527</t>
  </si>
  <si>
    <t>GY2195635</t>
  </si>
  <si>
    <t>刘文彦</t>
  </si>
  <si>
    <t xml:space="preserve">13012519890101306X </t>
  </si>
  <si>
    <t>李慧鹏</t>
  </si>
  <si>
    <t>军（警）身份证</t>
  </si>
  <si>
    <t>130125198910011218</t>
  </si>
  <si>
    <t>GY2191847</t>
  </si>
  <si>
    <t>肖星</t>
  </si>
  <si>
    <t xml:space="preserve">110224199010213818 </t>
  </si>
  <si>
    <t>杨楠</t>
  </si>
  <si>
    <t>500221199012033427</t>
  </si>
  <si>
    <t>GY2195638</t>
  </si>
  <si>
    <t>李鹏斐</t>
  </si>
  <si>
    <t xml:space="preserve">130725198810141173 </t>
  </si>
  <si>
    <t>彭絮</t>
  </si>
  <si>
    <t>140622198809102625</t>
  </si>
  <si>
    <t>GY2235172</t>
  </si>
  <si>
    <t>杜丹</t>
  </si>
  <si>
    <t xml:space="preserve">110224198712071645 </t>
  </si>
  <si>
    <t>张健</t>
  </si>
  <si>
    <t xml:space="preserve">130633198612281372 </t>
  </si>
  <si>
    <t>GY2183096</t>
  </si>
  <si>
    <t>樊伟</t>
  </si>
  <si>
    <t xml:space="preserve">110224198805115619 </t>
  </si>
  <si>
    <t>郑鹏</t>
  </si>
  <si>
    <t xml:space="preserve">230105198707290520 </t>
  </si>
  <si>
    <t>GY2195641</t>
  </si>
  <si>
    <t>冯雾语</t>
  </si>
  <si>
    <t xml:space="preserve">411321198811060026 </t>
  </si>
  <si>
    <t>哈达木仁</t>
  </si>
  <si>
    <t>152323198806030615</t>
  </si>
  <si>
    <t>GY2191828</t>
  </si>
  <si>
    <t>邵锐泽</t>
  </si>
  <si>
    <t xml:space="preserve">142730199101160776 </t>
  </si>
  <si>
    <t>赵思敏</t>
  </si>
  <si>
    <t>140106199002211908</t>
  </si>
  <si>
    <t>GY2195644</t>
  </si>
  <si>
    <t>张筱伟</t>
  </si>
  <si>
    <t xml:space="preserve">640102198601151829 </t>
  </si>
  <si>
    <t>马镇超</t>
  </si>
  <si>
    <t xml:space="preserve">64010219860122061X </t>
  </si>
  <si>
    <t>GY2195648</t>
  </si>
  <si>
    <t>李瑞超</t>
  </si>
  <si>
    <t xml:space="preserve">13043519860515182X </t>
  </si>
  <si>
    <t>刘凯磊</t>
  </si>
  <si>
    <t>130435198604291214</t>
  </si>
  <si>
    <t>GY2172386</t>
  </si>
  <si>
    <t>王夺</t>
  </si>
  <si>
    <t xml:space="preserve">110224198708283856 </t>
  </si>
  <si>
    <t>高春雨</t>
  </si>
  <si>
    <t>110228198703190621</t>
  </si>
  <si>
    <t>GY2172455</t>
  </si>
  <si>
    <t xml:space="preserve">110224198702191619 </t>
  </si>
  <si>
    <t>刘思明</t>
  </si>
  <si>
    <t>110106198710114842</t>
  </si>
  <si>
    <t>GY2190973</t>
  </si>
  <si>
    <t>石媛媛</t>
  </si>
  <si>
    <t xml:space="preserve">130302198812160021 </t>
  </si>
  <si>
    <t>常铮</t>
  </si>
  <si>
    <t>110107198812230015</t>
  </si>
  <si>
    <t>GY2235174</t>
  </si>
  <si>
    <t>郑昊</t>
  </si>
  <si>
    <t xml:space="preserve">110224197911110016 </t>
  </si>
  <si>
    <t>莫娜</t>
  </si>
  <si>
    <t xml:space="preserve">511025198010080329 </t>
  </si>
  <si>
    <t>GY2194262</t>
  </si>
  <si>
    <t>张世娟</t>
  </si>
  <si>
    <t>210902198709163040</t>
  </si>
  <si>
    <t>GY2194271</t>
  </si>
  <si>
    <t>吴桂英</t>
  </si>
  <si>
    <t xml:space="preserve">110106195007154240 </t>
  </si>
  <si>
    <t>张玉奎</t>
  </si>
  <si>
    <t>110224194906202414</t>
  </si>
  <si>
    <t>GY2191027</t>
  </si>
  <si>
    <t>房杰</t>
  </si>
  <si>
    <t xml:space="preserve">429004198407041137 </t>
  </si>
  <si>
    <t>张炯</t>
  </si>
  <si>
    <t>42900419901014276X</t>
  </si>
  <si>
    <t>GY2192268</t>
  </si>
  <si>
    <t>马淑倩</t>
  </si>
  <si>
    <t xml:space="preserve">130429198805045629 </t>
  </si>
  <si>
    <t>王岭涛</t>
  </si>
  <si>
    <t xml:space="preserve">130429198803240332 </t>
  </si>
  <si>
    <t>GY2191112</t>
  </si>
  <si>
    <t>王松涛</t>
  </si>
  <si>
    <t xml:space="preserve">510824199104240259 </t>
  </si>
  <si>
    <t>范佳奇</t>
  </si>
  <si>
    <t>220322199406098869</t>
  </si>
  <si>
    <t>GY2194288</t>
  </si>
  <si>
    <t xml:space="preserve">110224198104055211 </t>
  </si>
  <si>
    <t>陈彦青</t>
  </si>
  <si>
    <t xml:space="preserve">131121198203143460 </t>
  </si>
  <si>
    <t>GY2172733</t>
  </si>
  <si>
    <t>任骏</t>
  </si>
  <si>
    <t>110224198704024419</t>
  </si>
  <si>
    <t>GY2235175</t>
  </si>
  <si>
    <t xml:space="preserve">150422199310155125 </t>
  </si>
  <si>
    <t>李政</t>
  </si>
  <si>
    <t>340826198605184415</t>
  </si>
  <si>
    <t>GY2191055</t>
  </si>
  <si>
    <t>王胜</t>
  </si>
  <si>
    <t xml:space="preserve">110115198908172411 </t>
  </si>
  <si>
    <t>韩峰</t>
  </si>
  <si>
    <t>130982198807287022</t>
  </si>
  <si>
    <t>GY2172739</t>
  </si>
  <si>
    <t>钱园园</t>
  </si>
  <si>
    <t xml:space="preserve">110224199204073825 </t>
  </si>
  <si>
    <t>王海鹏</t>
  </si>
  <si>
    <t>110224199301090010</t>
  </si>
  <si>
    <t>GY2191791</t>
  </si>
  <si>
    <t>刘震</t>
  </si>
  <si>
    <t xml:space="preserve">110224198710034410 </t>
  </si>
  <si>
    <t>梁爽</t>
  </si>
  <si>
    <t xml:space="preserve">11022419881019442X </t>
  </si>
  <si>
    <t>GY2191654</t>
  </si>
  <si>
    <t>麻莉</t>
  </si>
  <si>
    <t xml:space="preserve">412827198811188544 </t>
  </si>
  <si>
    <t>孙朝阳</t>
  </si>
  <si>
    <t>130981198908183816</t>
  </si>
  <si>
    <t>GY2235177</t>
  </si>
  <si>
    <t>赵子鹏</t>
  </si>
  <si>
    <t xml:space="preserve">371522198905203336 </t>
  </si>
  <si>
    <t>翟莉</t>
  </si>
  <si>
    <t>140203199202161227</t>
  </si>
  <si>
    <t>GY2191836</t>
  </si>
  <si>
    <t>王赫</t>
  </si>
  <si>
    <t>130302198209291414</t>
  </si>
  <si>
    <t>GY2326153</t>
  </si>
  <si>
    <t>隋宏斌</t>
  </si>
  <si>
    <t>110227199007275611</t>
  </si>
  <si>
    <t>郭欢</t>
  </si>
  <si>
    <t>610111199010193029</t>
  </si>
  <si>
    <t>GY2182855</t>
  </si>
  <si>
    <t>高秀萍</t>
  </si>
  <si>
    <t>130705195412102428</t>
  </si>
  <si>
    <t>GY2191728</t>
  </si>
  <si>
    <t>姚言</t>
  </si>
  <si>
    <t xml:space="preserve">130634198802223313 </t>
  </si>
  <si>
    <t>刘潇</t>
  </si>
  <si>
    <t>21010619890213522X</t>
  </si>
  <si>
    <t>GY2191073</t>
  </si>
  <si>
    <t>刘芳</t>
  </si>
  <si>
    <t xml:space="preserve">110224198803092820 </t>
  </si>
  <si>
    <t>朱建辉</t>
  </si>
  <si>
    <t xml:space="preserve">110224198607042818 </t>
  </si>
  <si>
    <t>GY2173339</t>
  </si>
  <si>
    <t>韩勇</t>
  </si>
  <si>
    <t xml:space="preserve">142603198201163019 </t>
  </si>
  <si>
    <t>刘建玲</t>
  </si>
  <si>
    <t xml:space="preserve">120108198211104521 </t>
  </si>
  <si>
    <t>GY2194465</t>
  </si>
  <si>
    <t>刘涛</t>
  </si>
  <si>
    <t xml:space="preserve">11022419920206081X </t>
  </si>
  <si>
    <t>翟晓敏</t>
  </si>
  <si>
    <t xml:space="preserve">110229198803140062 </t>
  </si>
  <si>
    <t>GY2190996</t>
  </si>
  <si>
    <t>李玉红</t>
  </si>
  <si>
    <t xml:space="preserve">110224197606121421 </t>
  </si>
  <si>
    <t>张家瑞</t>
  </si>
  <si>
    <t xml:space="preserve">371302197609251017 </t>
  </si>
  <si>
    <t>GY2183278</t>
  </si>
  <si>
    <t>聂彦娜</t>
  </si>
  <si>
    <t xml:space="preserve">37293019880923002X </t>
  </si>
  <si>
    <t>张俊方</t>
  </si>
  <si>
    <t xml:space="preserve">372930198812074478 </t>
  </si>
  <si>
    <t>GY2172714</t>
  </si>
  <si>
    <t>苏猛</t>
  </si>
  <si>
    <t xml:space="preserve">110224198711053875 </t>
  </si>
  <si>
    <t>王丹丹</t>
  </si>
  <si>
    <t xml:space="preserve">130622198804055821 </t>
  </si>
  <si>
    <t>GY2235178</t>
  </si>
  <si>
    <t>赵昊</t>
  </si>
  <si>
    <t xml:space="preserve">652926199108151414 </t>
  </si>
  <si>
    <t>刘文巧</t>
  </si>
  <si>
    <t xml:space="preserve">37290119830506234X </t>
  </si>
  <si>
    <t>GY2191777</t>
  </si>
  <si>
    <t>张裔雯</t>
  </si>
  <si>
    <t xml:space="preserve">110224198710130066 </t>
  </si>
  <si>
    <t>孙卓然</t>
  </si>
  <si>
    <t xml:space="preserve">11022419870827241X </t>
  </si>
  <si>
    <t>GY2194446</t>
  </si>
  <si>
    <t>梁帅</t>
  </si>
  <si>
    <t>130632198609085219</t>
  </si>
  <si>
    <t>GY2191718</t>
  </si>
  <si>
    <t>孙振</t>
  </si>
  <si>
    <t xml:space="preserve">110224198903263412 </t>
  </si>
  <si>
    <t>王晶晶</t>
  </si>
  <si>
    <t>230603198812130224</t>
  </si>
  <si>
    <t>GY2194440</t>
  </si>
  <si>
    <t>焦志学</t>
  </si>
  <si>
    <t xml:space="preserve">110224195512164210 </t>
  </si>
  <si>
    <t>郑爱新</t>
  </si>
  <si>
    <t>110224195906174227</t>
  </si>
  <si>
    <t>GY2172743</t>
  </si>
  <si>
    <t>崔海娟</t>
  </si>
  <si>
    <t xml:space="preserve">110226198504260022 </t>
  </si>
  <si>
    <t>栗峥</t>
  </si>
  <si>
    <t xml:space="preserve">110224198802045416 </t>
  </si>
  <si>
    <t>GY2194431</t>
  </si>
  <si>
    <t>侯琨</t>
  </si>
  <si>
    <t xml:space="preserve">110224198802133088 </t>
  </si>
  <si>
    <t>GY2192264</t>
  </si>
  <si>
    <t>张亚新</t>
  </si>
  <si>
    <t xml:space="preserve">110224199008163866 </t>
  </si>
  <si>
    <t>刘学</t>
  </si>
  <si>
    <t xml:space="preserve">110224198612094452 </t>
  </si>
  <si>
    <t>GY2194417</t>
  </si>
  <si>
    <t>吉燕华</t>
  </si>
  <si>
    <t xml:space="preserve">142622198403166655 </t>
  </si>
  <si>
    <t>孙莹</t>
  </si>
  <si>
    <t>230184198802083349</t>
  </si>
  <si>
    <t>GY2194381</t>
  </si>
  <si>
    <t>康强</t>
  </si>
  <si>
    <t xml:space="preserve">11022419881004523X </t>
  </si>
  <si>
    <t>徐近</t>
  </si>
  <si>
    <t xml:space="preserve">110223199001176967 </t>
  </si>
  <si>
    <t>GY2172699</t>
  </si>
  <si>
    <t>张燕玲</t>
  </si>
  <si>
    <t xml:space="preserve">13042519881030612X </t>
  </si>
  <si>
    <t>尤景涛</t>
  </si>
  <si>
    <t xml:space="preserve">13042519880429613X </t>
  </si>
  <si>
    <t>GY2172688</t>
  </si>
  <si>
    <t>王新铜</t>
  </si>
  <si>
    <t xml:space="preserve">110224198609132251 </t>
  </si>
  <si>
    <t>张晓丹</t>
  </si>
  <si>
    <t xml:space="preserve">110224198612055824 </t>
  </si>
  <si>
    <t>GY2182884</t>
  </si>
  <si>
    <t>刘佳</t>
  </si>
  <si>
    <t xml:space="preserve">110106198302093624 </t>
  </si>
  <si>
    <t>王楠</t>
  </si>
  <si>
    <t xml:space="preserve">110105198108053614 </t>
  </si>
  <si>
    <t>GY2191083</t>
  </si>
  <si>
    <t>贾玉竹</t>
  </si>
  <si>
    <t xml:space="preserve">110224198804284066 </t>
  </si>
  <si>
    <t>王凤谦</t>
  </si>
  <si>
    <t xml:space="preserve">11022419890418461X </t>
  </si>
  <si>
    <t>GY2182832</t>
  </si>
  <si>
    <t>杨继纯</t>
  </si>
  <si>
    <t xml:space="preserve">110224198611072657 </t>
  </si>
  <si>
    <t>王多</t>
  </si>
  <si>
    <t>110104198708102567</t>
  </si>
  <si>
    <t>GY2194365</t>
  </si>
  <si>
    <t>苗媛</t>
  </si>
  <si>
    <t xml:space="preserve">150122198610030622 </t>
  </si>
  <si>
    <t>150122198701040615</t>
  </si>
  <si>
    <t>GY2194361</t>
  </si>
  <si>
    <t>李怀湘</t>
  </si>
  <si>
    <t>110224195811165811</t>
  </si>
  <si>
    <t>GY2235179</t>
  </si>
  <si>
    <t>张镇</t>
  </si>
  <si>
    <t xml:space="preserve">110224198903083614 </t>
  </si>
  <si>
    <t>李佳</t>
  </si>
  <si>
    <t xml:space="preserve">110111198912186124 </t>
  </si>
  <si>
    <t>GY2191224</t>
  </si>
  <si>
    <t>李翔宇</t>
  </si>
  <si>
    <t xml:space="preserve">11011119890920407X </t>
  </si>
  <si>
    <t>周晶</t>
  </si>
  <si>
    <t>110111198804243021</t>
  </si>
  <si>
    <t>GY2172456</t>
  </si>
  <si>
    <t>刘金杰</t>
  </si>
  <si>
    <t xml:space="preserve">110224199009205618 </t>
  </si>
  <si>
    <t>马健</t>
  </si>
  <si>
    <t xml:space="preserve">110224199010142423 </t>
  </si>
  <si>
    <t>GY2326159</t>
  </si>
  <si>
    <t>高晓伟</t>
  </si>
  <si>
    <t>110226198305194421</t>
  </si>
  <si>
    <t>GY2194357</t>
  </si>
  <si>
    <t>钱亚运</t>
  </si>
  <si>
    <t xml:space="preserve">130982198912100215 </t>
  </si>
  <si>
    <t>祁静</t>
  </si>
  <si>
    <t>420984199107147527</t>
  </si>
  <si>
    <t>GY2235180</t>
  </si>
  <si>
    <t>赵宇菲</t>
  </si>
  <si>
    <t>220822198804107321</t>
  </si>
  <si>
    <t>GY2326163</t>
  </si>
  <si>
    <t>周侗</t>
  </si>
  <si>
    <t>420106198907091616</t>
  </si>
  <si>
    <t>GY2194349</t>
  </si>
  <si>
    <t>毋海晶</t>
  </si>
  <si>
    <t xml:space="preserve">411222198802172529 </t>
  </si>
  <si>
    <t>徐海龙</t>
  </si>
  <si>
    <t>370921199006110039</t>
  </si>
  <si>
    <t>GY2172226</t>
  </si>
  <si>
    <t>韩利梅</t>
  </si>
  <si>
    <t xml:space="preserve">142222198504021226 </t>
  </si>
  <si>
    <t>昝波</t>
  </si>
  <si>
    <t>142724198802043132</t>
  </si>
  <si>
    <t>GY2190989</t>
  </si>
  <si>
    <t>张静</t>
  </si>
  <si>
    <t xml:space="preserve">110224198711203626 </t>
  </si>
  <si>
    <t>杜平</t>
  </si>
  <si>
    <t xml:space="preserve">610521198712092038 </t>
  </si>
  <si>
    <t>GY2172419</t>
  </si>
  <si>
    <t>王铁牛</t>
  </si>
  <si>
    <t xml:space="preserve">110224198504164011 </t>
  </si>
  <si>
    <t>厍丹丹</t>
  </si>
  <si>
    <t xml:space="preserve">131022198801023849 </t>
  </si>
  <si>
    <t>GY2191058</t>
  </si>
  <si>
    <t>张峰境</t>
  </si>
  <si>
    <t xml:space="preserve">142424198607230016 </t>
  </si>
  <si>
    <t>李欣悦</t>
  </si>
  <si>
    <t>231004199105170728</t>
  </si>
  <si>
    <t>GY2194337</t>
  </si>
  <si>
    <t>吴瑞林</t>
  </si>
  <si>
    <t xml:space="preserve">110224198701074816 </t>
  </si>
  <si>
    <t>孔媛媛</t>
  </si>
  <si>
    <t>130929198709238022</t>
  </si>
  <si>
    <t>GY2326166</t>
  </si>
  <si>
    <t>王一如</t>
  </si>
  <si>
    <t>220621198705140727</t>
  </si>
  <si>
    <t>GY2182852</t>
  </si>
  <si>
    <t>许小义</t>
  </si>
  <si>
    <t>110224198612021624</t>
  </si>
  <si>
    <t>GY2191775</t>
  </si>
  <si>
    <t>王硕</t>
  </si>
  <si>
    <t>110101198608054511</t>
  </si>
  <si>
    <t>罗娟</t>
  </si>
  <si>
    <t>342623198909298966</t>
  </si>
  <si>
    <t>GY2191274</t>
  </si>
  <si>
    <t>张波</t>
  </si>
  <si>
    <t xml:space="preserve">410402198812265651 </t>
  </si>
  <si>
    <t>叶婷婷</t>
  </si>
  <si>
    <t>42060219841209004X</t>
  </si>
  <si>
    <t>GY2235181</t>
  </si>
  <si>
    <t>鲁旭东</t>
  </si>
  <si>
    <t>41270219811018189X</t>
  </si>
  <si>
    <t>GY2183273</t>
  </si>
  <si>
    <t>刘畅</t>
  </si>
  <si>
    <t xml:space="preserve">11010619901221332X </t>
  </si>
  <si>
    <t>赵钢</t>
  </si>
  <si>
    <t>610502199001290017</t>
  </si>
  <si>
    <t>GY2192269</t>
  </si>
  <si>
    <t xml:space="preserve">110224198611082011 </t>
  </si>
  <si>
    <t>王明月</t>
  </si>
  <si>
    <t xml:space="preserve">110224198905181023 </t>
  </si>
  <si>
    <t>GY2191698</t>
  </si>
  <si>
    <t>白金贺</t>
  </si>
  <si>
    <t xml:space="preserve">110224198705312615 </t>
  </si>
  <si>
    <t>张莹</t>
  </si>
  <si>
    <t xml:space="preserve">110224198708195020 </t>
  </si>
  <si>
    <t>GY2191669</t>
  </si>
  <si>
    <t>张海艳</t>
  </si>
  <si>
    <t xml:space="preserve">412724199104088325 </t>
  </si>
  <si>
    <t>白效鹏</t>
  </si>
  <si>
    <t>41272519910307821X</t>
  </si>
  <si>
    <t>GY2172206</t>
  </si>
  <si>
    <t>于恺</t>
  </si>
  <si>
    <t xml:space="preserve">110224198708141815 </t>
  </si>
  <si>
    <t>李兴雅</t>
  </si>
  <si>
    <t xml:space="preserve">110224198802055227 </t>
  </si>
  <si>
    <t>GY2172183</t>
  </si>
  <si>
    <t>李晗</t>
  </si>
  <si>
    <t xml:space="preserve">110224199312171019 </t>
  </si>
  <si>
    <t>李蓟晖</t>
  </si>
  <si>
    <t>110105199408045020</t>
  </si>
  <si>
    <t>GY2172047</t>
  </si>
  <si>
    <t>乐大勇</t>
  </si>
  <si>
    <t>422326198409166118</t>
  </si>
  <si>
    <t>闫利利</t>
  </si>
  <si>
    <t>371424198712271540</t>
  </si>
  <si>
    <t>GY2182886</t>
  </si>
  <si>
    <t>崔瑞</t>
  </si>
  <si>
    <t>110224198402241821</t>
  </si>
  <si>
    <t>GY2172180</t>
  </si>
  <si>
    <t>于言</t>
  </si>
  <si>
    <t xml:space="preserve">110224199003010019 </t>
  </si>
  <si>
    <t>董玉婷</t>
  </si>
  <si>
    <t>230107198912102026</t>
  </si>
  <si>
    <t>GY2194525</t>
  </si>
  <si>
    <t>高鹏飞</t>
  </si>
  <si>
    <t xml:space="preserve">130984198501110016 </t>
  </si>
  <si>
    <t xml:space="preserve">130323198312110820 </t>
  </si>
  <si>
    <t>GY2194526</t>
  </si>
  <si>
    <t>吕再</t>
  </si>
  <si>
    <t xml:space="preserve">110224198809044213 </t>
  </si>
  <si>
    <t>李静</t>
  </si>
  <si>
    <t xml:space="preserve">13220119890412516X </t>
  </si>
  <si>
    <t>GY2194530</t>
  </si>
  <si>
    <t>林青</t>
  </si>
  <si>
    <t>370612198704062241</t>
  </si>
  <si>
    <t>GY2195152</t>
  </si>
  <si>
    <t>蒋瑶</t>
  </si>
  <si>
    <t xml:space="preserve">13240419811001496X </t>
  </si>
  <si>
    <t>张铁良</t>
  </si>
  <si>
    <t xml:space="preserve">110106198009073018 </t>
  </si>
  <si>
    <t>GY2172064</t>
  </si>
  <si>
    <t>蒋波</t>
  </si>
  <si>
    <t xml:space="preserve">110101198210252542 </t>
  </si>
  <si>
    <t>于啸</t>
  </si>
  <si>
    <t xml:space="preserve">110101198112271539 </t>
  </si>
  <si>
    <t>GY2192246</t>
  </si>
  <si>
    <t>王前</t>
  </si>
  <si>
    <t xml:space="preserve">130128198208250920 </t>
  </si>
  <si>
    <t>邢超</t>
  </si>
  <si>
    <t xml:space="preserve">110226198710134211 </t>
  </si>
  <si>
    <t>GY2194515</t>
  </si>
  <si>
    <t>姚凤艳</t>
  </si>
  <si>
    <t xml:space="preserve">110224198402183828 </t>
  </si>
  <si>
    <t>王明胜</t>
  </si>
  <si>
    <t xml:space="preserve">371502198501029794 </t>
  </si>
  <si>
    <t>GY2194481</t>
  </si>
  <si>
    <t>毕广炎</t>
  </si>
  <si>
    <t xml:space="preserve">110224199108040011 </t>
  </si>
  <si>
    <t>刘欣</t>
  </si>
  <si>
    <t>110104199010230828</t>
  </si>
  <si>
    <t>GY2172443</t>
  </si>
  <si>
    <t>王建超</t>
  </si>
  <si>
    <t xml:space="preserve">110224199101250059 </t>
  </si>
  <si>
    <t>于然</t>
  </si>
  <si>
    <t>110227199010250044</t>
  </si>
  <si>
    <t>GY2172380</t>
  </si>
  <si>
    <t>刘学庆</t>
  </si>
  <si>
    <t xml:space="preserve">130636198612115453 </t>
  </si>
  <si>
    <t>张伟</t>
  </si>
  <si>
    <t xml:space="preserve">130636198504290529 </t>
  </si>
  <si>
    <t>GY2195242</t>
  </si>
  <si>
    <t>孙宇佳</t>
  </si>
  <si>
    <t xml:space="preserve">110224199209050024 </t>
  </si>
  <si>
    <t>连宝丰</t>
  </si>
  <si>
    <t>110224198610075215</t>
  </si>
  <si>
    <t>GY2182880</t>
  </si>
  <si>
    <t>陈松</t>
  </si>
  <si>
    <t xml:space="preserve">110224198403140512 </t>
  </si>
  <si>
    <t>王美玲</t>
  </si>
  <si>
    <t xml:space="preserve">211322198510250327 </t>
  </si>
  <si>
    <t>GY2191864</t>
  </si>
  <si>
    <t>叶秋虹</t>
  </si>
  <si>
    <t xml:space="preserve">452223198808070026 </t>
  </si>
  <si>
    <t>段乙好</t>
  </si>
  <si>
    <t xml:space="preserve">420684198509027535 </t>
  </si>
  <si>
    <t>GY2195240</t>
  </si>
  <si>
    <t>李元凤</t>
  </si>
  <si>
    <t>513425198605120426</t>
  </si>
  <si>
    <t>GY2258197</t>
  </si>
  <si>
    <t>李杨</t>
  </si>
  <si>
    <t xml:space="preserve">110224198801172421 </t>
  </si>
  <si>
    <t>GY2195238</t>
  </si>
  <si>
    <t>李淼</t>
  </si>
  <si>
    <t xml:space="preserve">110224199409090522 </t>
  </si>
  <si>
    <t>王小龙</t>
  </si>
  <si>
    <t>370282199302197719</t>
  </si>
  <si>
    <t>GY2191856</t>
  </si>
  <si>
    <t>林芳</t>
  </si>
  <si>
    <t xml:space="preserve">110224198611035020 </t>
  </si>
  <si>
    <t xml:space="preserve">110224198701203876 </t>
  </si>
  <si>
    <t>GY2191937</t>
  </si>
  <si>
    <t>蔡志鹏</t>
  </si>
  <si>
    <t>64222319880519001X</t>
  </si>
  <si>
    <t>GY2195223</t>
  </si>
  <si>
    <t>宋倩楠</t>
  </si>
  <si>
    <t>110224198602012660</t>
  </si>
  <si>
    <t>GY2191840</t>
  </si>
  <si>
    <t>琚先行</t>
  </si>
  <si>
    <t xml:space="preserve">410822198802120536 </t>
  </si>
  <si>
    <t>王洁</t>
  </si>
  <si>
    <t xml:space="preserve">320311198803046122 </t>
  </si>
  <si>
    <t>GY2195235</t>
  </si>
  <si>
    <t>张秀</t>
  </si>
  <si>
    <t xml:space="preserve">210321198505170624 </t>
  </si>
  <si>
    <t>靳虎</t>
  </si>
  <si>
    <t xml:space="preserve">110224198608184412 </t>
  </si>
  <si>
    <t>GY2195229</t>
  </si>
  <si>
    <t>杨帅</t>
  </si>
  <si>
    <t xml:space="preserve">110224198909153628 </t>
  </si>
  <si>
    <t>邱龙</t>
  </si>
  <si>
    <t>411503198604090036</t>
  </si>
  <si>
    <t>GY2172355</t>
  </si>
  <si>
    <t>王真</t>
  </si>
  <si>
    <t>210881198709170435</t>
  </si>
  <si>
    <t>GY2235183</t>
  </si>
  <si>
    <t>高训</t>
  </si>
  <si>
    <t>110224198612064413</t>
  </si>
  <si>
    <t>GY2191933</t>
  </si>
  <si>
    <t>丁晓斌</t>
  </si>
  <si>
    <t xml:space="preserve">41088219900225051X </t>
  </si>
  <si>
    <t>马珂</t>
  </si>
  <si>
    <t>410183198809220526</t>
  </si>
  <si>
    <t>GY2235185</t>
  </si>
  <si>
    <t>闫哲</t>
  </si>
  <si>
    <t xml:space="preserve">110224199006205612 </t>
  </si>
  <si>
    <t>王春燕</t>
  </si>
  <si>
    <t xml:space="preserve">110224199002244841 </t>
  </si>
  <si>
    <t>GY2195216</t>
  </si>
  <si>
    <t>曲佳</t>
  </si>
  <si>
    <t xml:space="preserve">110104198101093510 </t>
  </si>
  <si>
    <t>320582198102141422</t>
  </si>
  <si>
    <t>GY2239046</t>
  </si>
  <si>
    <t>李梦娇</t>
  </si>
  <si>
    <t xml:space="preserve">110108199004235425 </t>
  </si>
  <si>
    <t>110224198906062018</t>
  </si>
  <si>
    <t>GY2182788</t>
  </si>
  <si>
    <t>高岩</t>
  </si>
  <si>
    <t xml:space="preserve">110224198712083080 </t>
  </si>
  <si>
    <t>鲁艮</t>
  </si>
  <si>
    <t xml:space="preserve">342623198709236314 </t>
  </si>
  <si>
    <t>GY2191852</t>
  </si>
  <si>
    <t>成世良</t>
  </si>
  <si>
    <t xml:space="preserve">370687198901240415 </t>
  </si>
  <si>
    <t>王玉</t>
  </si>
  <si>
    <t>130682198909215744</t>
  </si>
  <si>
    <t>GY2183223</t>
  </si>
  <si>
    <t>刘杰</t>
  </si>
  <si>
    <t xml:space="preserve">110224198609234012 </t>
  </si>
  <si>
    <t>余丽波</t>
  </si>
  <si>
    <t xml:space="preserve">510129198708161040 </t>
  </si>
  <si>
    <t>GY2182793</t>
  </si>
  <si>
    <t>路红欣</t>
  </si>
  <si>
    <t xml:space="preserve">132427197810071420 </t>
  </si>
  <si>
    <t>任科宇</t>
  </si>
  <si>
    <t xml:space="preserve">132826197703070655 </t>
  </si>
  <si>
    <t>GY2195595</t>
  </si>
  <si>
    <t>周莹</t>
  </si>
  <si>
    <t xml:space="preserve">420921199009032624 </t>
  </si>
  <si>
    <t>徐义正</t>
  </si>
  <si>
    <t>420921199006204638</t>
  </si>
  <si>
    <t>GY2172211</t>
  </si>
  <si>
    <t>赵凯华</t>
  </si>
  <si>
    <t xml:space="preserve">110224198209184220 </t>
  </si>
  <si>
    <t>郭亚勇</t>
  </si>
  <si>
    <t xml:space="preserve">410901198109174054 </t>
  </si>
  <si>
    <t>GY2172323</t>
  </si>
  <si>
    <t>谢英芳</t>
  </si>
  <si>
    <t xml:space="preserve">230502197204170525 </t>
  </si>
  <si>
    <t>贾相福</t>
  </si>
  <si>
    <t>230502196810171136</t>
  </si>
  <si>
    <t>GY2191077</t>
  </si>
  <si>
    <t>朱彤彤</t>
  </si>
  <si>
    <t xml:space="preserve">110101198303110076 </t>
  </si>
  <si>
    <t>宋智燕</t>
  </si>
  <si>
    <t>150426198505200046</t>
  </si>
  <si>
    <t>GY2172200</t>
  </si>
  <si>
    <t>马锁辉</t>
  </si>
  <si>
    <t xml:space="preserve">130182198608291914 </t>
  </si>
  <si>
    <t>杨琰</t>
  </si>
  <si>
    <t>130624198801085120</t>
  </si>
  <si>
    <t>GY2181381</t>
  </si>
  <si>
    <t>杜晓东</t>
  </si>
  <si>
    <t xml:space="preserve">130435198404161597 </t>
  </si>
  <si>
    <t>韩娇</t>
  </si>
  <si>
    <t>420922198608154641</t>
  </si>
  <si>
    <t>GY2182883</t>
  </si>
  <si>
    <t>马雪梅</t>
  </si>
  <si>
    <t xml:space="preserve">110224198101081641 </t>
  </si>
  <si>
    <t>赵毅</t>
  </si>
  <si>
    <t xml:space="preserve">142631197706147410 </t>
  </si>
  <si>
    <t>GY2195207</t>
  </si>
  <si>
    <t>饶利民</t>
  </si>
  <si>
    <t xml:space="preserve">130203195508081238 </t>
  </si>
  <si>
    <t>赵淑萍</t>
  </si>
  <si>
    <t>130203195507191240</t>
  </si>
  <si>
    <t>GY2326169</t>
  </si>
  <si>
    <t>刘贝贝</t>
  </si>
  <si>
    <t>130928198812035016</t>
  </si>
  <si>
    <t>王静</t>
  </si>
  <si>
    <t>41072819870630002X</t>
  </si>
  <si>
    <t>GY2195203</t>
  </si>
  <si>
    <t>董云飞</t>
  </si>
  <si>
    <t xml:space="preserve">341181199009055416 </t>
  </si>
  <si>
    <t>王月霞</t>
  </si>
  <si>
    <t>152624199310160624</t>
  </si>
  <si>
    <t>GY2191895</t>
  </si>
  <si>
    <t>王文敬</t>
  </si>
  <si>
    <t xml:space="preserve">110224198403252848 </t>
  </si>
  <si>
    <t>陈海姣</t>
  </si>
  <si>
    <t xml:space="preserve">110111198511290617 </t>
  </si>
  <si>
    <t>GY2195196</t>
  </si>
  <si>
    <t>王丽丽</t>
  </si>
  <si>
    <t xml:space="preserve">130682198310195724 </t>
  </si>
  <si>
    <t>刘心刚</t>
  </si>
  <si>
    <t xml:space="preserve">130682198301104819 </t>
  </si>
  <si>
    <t>GY2195185</t>
  </si>
  <si>
    <t>何笑</t>
  </si>
  <si>
    <t xml:space="preserve">110224198903183420 </t>
  </si>
  <si>
    <t>李健</t>
  </si>
  <si>
    <t>110226199003233610</t>
  </si>
  <si>
    <t>GY2191069</t>
  </si>
  <si>
    <t>李洪星</t>
  </si>
  <si>
    <t xml:space="preserve">110224199102225613 </t>
  </si>
  <si>
    <t>王繁</t>
  </si>
  <si>
    <t>110111199108262821</t>
  </si>
  <si>
    <t>GY2195182</t>
  </si>
  <si>
    <t>牛龙飞</t>
  </si>
  <si>
    <t xml:space="preserve">13110219880530201X </t>
  </si>
  <si>
    <t>安梅鑫</t>
  </si>
  <si>
    <t>130530198811231525</t>
  </si>
  <si>
    <t>GY2182808</t>
  </si>
  <si>
    <t>武东华</t>
  </si>
  <si>
    <t xml:space="preserve">110224198609052614 </t>
  </si>
  <si>
    <t>钟晴晴</t>
  </si>
  <si>
    <t xml:space="preserve">370481198709046461 </t>
  </si>
  <si>
    <t>GY2195180</t>
  </si>
  <si>
    <t>李红岩</t>
  </si>
  <si>
    <t xml:space="preserve">232326198901281032 </t>
  </si>
  <si>
    <t>崔海妮</t>
  </si>
  <si>
    <t xml:space="preserve">150402198905210322 </t>
  </si>
  <si>
    <t>GY2174896</t>
  </si>
  <si>
    <t>郭蕾</t>
  </si>
  <si>
    <t>110224198803280020</t>
  </si>
  <si>
    <t>GY2182805</t>
  </si>
  <si>
    <t>武杨</t>
  </si>
  <si>
    <t>132627198702120112</t>
  </si>
  <si>
    <t>GY2195169</t>
  </si>
  <si>
    <t>刘娜</t>
  </si>
  <si>
    <t>429006198702097646</t>
  </si>
  <si>
    <t>GY2183210</t>
  </si>
  <si>
    <t>安健</t>
  </si>
  <si>
    <t xml:space="preserve">110224198802250356 </t>
  </si>
  <si>
    <t>刘慧含</t>
  </si>
  <si>
    <t>342921198602080421</t>
  </si>
  <si>
    <t>GY2195148</t>
  </si>
  <si>
    <t>戴建峰</t>
  </si>
  <si>
    <t xml:space="preserve">110224198912181611 </t>
  </si>
  <si>
    <t xml:space="preserve">110224199004135243 </t>
  </si>
  <si>
    <t>GY2191846</t>
  </si>
  <si>
    <t>李聪玲</t>
  </si>
  <si>
    <t xml:space="preserve">130634198309194221 </t>
  </si>
  <si>
    <t>贾雷</t>
  </si>
  <si>
    <t xml:space="preserve">130634198402020314 </t>
  </si>
  <si>
    <t>GY2192258</t>
  </si>
  <si>
    <t>张京诺</t>
  </si>
  <si>
    <t xml:space="preserve">220402199105080040 </t>
  </si>
  <si>
    <t>刘亮</t>
  </si>
  <si>
    <t>220421198408150012</t>
  </si>
  <si>
    <t>GY2195146</t>
  </si>
  <si>
    <t>李振艳</t>
  </si>
  <si>
    <t xml:space="preserve">110224197912013824 </t>
  </si>
  <si>
    <t>王健中</t>
  </si>
  <si>
    <t xml:space="preserve">110224197706124611 </t>
  </si>
  <si>
    <t>GY2191065</t>
  </si>
  <si>
    <t>刘鑫</t>
  </si>
  <si>
    <t>142601198705261330</t>
  </si>
  <si>
    <t>GY2183280</t>
  </si>
  <si>
    <t>刘雪凯</t>
  </si>
  <si>
    <t xml:space="preserve">110224198909083631 </t>
  </si>
  <si>
    <t>贾晓思</t>
  </si>
  <si>
    <t xml:space="preserve">130623198911200963 </t>
  </si>
  <si>
    <t>GY2192253</t>
  </si>
  <si>
    <t>张杰</t>
  </si>
  <si>
    <t>230702198307080915</t>
  </si>
  <si>
    <t>GY2192248</t>
  </si>
  <si>
    <t>寇阳</t>
  </si>
  <si>
    <t>533001198506170015</t>
  </si>
  <si>
    <t>GY2182797</t>
  </si>
  <si>
    <t>兰猛</t>
  </si>
  <si>
    <t xml:space="preserve">110224198904083827 </t>
  </si>
  <si>
    <t>吕子超</t>
  </si>
  <si>
    <t xml:space="preserve">130130198811161852 </t>
  </si>
  <si>
    <t>GY2191867</t>
  </si>
  <si>
    <t>王云峰</t>
  </si>
  <si>
    <t xml:space="preserve">120109198805031514 </t>
  </si>
  <si>
    <t>张生琳</t>
  </si>
  <si>
    <t xml:space="preserve">63212419890303516X </t>
  </si>
  <si>
    <t>GY2195144</t>
  </si>
  <si>
    <t>耿鑫</t>
  </si>
  <si>
    <t xml:space="preserve">152201199005311012 </t>
  </si>
  <si>
    <t>周昭荣</t>
  </si>
  <si>
    <t>510106199005211822</t>
  </si>
  <si>
    <t>GY2191859</t>
  </si>
  <si>
    <t xml:space="preserve">110224198811260820 </t>
  </si>
  <si>
    <t>刘洋</t>
  </si>
  <si>
    <t xml:space="preserve">110228198910076418 </t>
  </si>
  <si>
    <t>GY2195142</t>
  </si>
  <si>
    <t>胡锡敏</t>
  </si>
  <si>
    <t>41022119870716526X</t>
  </si>
  <si>
    <t>GY2192252</t>
  </si>
  <si>
    <t>王祎腾</t>
  </si>
  <si>
    <t>413001198712163011</t>
  </si>
  <si>
    <t>GY2195140</t>
  </si>
  <si>
    <t>刘锦</t>
  </si>
  <si>
    <t xml:space="preserve">130705197003111533 </t>
  </si>
  <si>
    <t>赵学英</t>
  </si>
  <si>
    <t>130703197010181561</t>
  </si>
  <si>
    <t>GY2233728</t>
  </si>
  <si>
    <t>从娟</t>
  </si>
  <si>
    <t>220104196507139626</t>
  </si>
  <si>
    <t>朱海斌</t>
  </si>
  <si>
    <t>32068319621122561X</t>
  </si>
  <si>
    <t>GY2205149</t>
  </si>
  <si>
    <t>王淳</t>
  </si>
  <si>
    <t>110103198701230359</t>
  </si>
  <si>
    <t>梁红梅</t>
  </si>
  <si>
    <t>110224198811184821</t>
  </si>
  <si>
    <t>GY2248477</t>
  </si>
  <si>
    <t>胡佳龙</t>
  </si>
  <si>
    <t>362424199003051610</t>
  </si>
  <si>
    <t>342221199011163109</t>
  </si>
  <si>
    <t>GY2248478</t>
  </si>
  <si>
    <t>贾娟</t>
  </si>
  <si>
    <t>110101198701314525</t>
  </si>
  <si>
    <t>GY2233757</t>
  </si>
  <si>
    <t>刘兰英</t>
  </si>
  <si>
    <t>132323195208121026</t>
  </si>
  <si>
    <t>姜立增</t>
  </si>
  <si>
    <t>132323194804271018</t>
  </si>
  <si>
    <t>GY2233758</t>
  </si>
  <si>
    <t>徐海峰</t>
  </si>
  <si>
    <t>152631197012150019</t>
  </si>
  <si>
    <t>王瑞芳</t>
  </si>
  <si>
    <t>130103197001061864</t>
  </si>
  <si>
    <t>GY2248480</t>
  </si>
  <si>
    <t>孙丽平</t>
  </si>
  <si>
    <t>210381198401114122</t>
  </si>
  <si>
    <t>GY2249147</t>
  </si>
  <si>
    <t>侯冬</t>
  </si>
  <si>
    <t>110101198401242056</t>
  </si>
  <si>
    <t>唐阳</t>
  </si>
  <si>
    <t>130626198708180046</t>
  </si>
  <si>
    <t>GY2233759</t>
  </si>
  <si>
    <t>王欢欢</t>
  </si>
  <si>
    <t>13022419860620652X</t>
  </si>
  <si>
    <t>杨冠灿</t>
  </si>
  <si>
    <t>42100319810321009X</t>
  </si>
  <si>
    <t>GY2233763</t>
  </si>
  <si>
    <t>袁洋</t>
  </si>
  <si>
    <t>420822199105274317</t>
  </si>
  <si>
    <t>王希竹</t>
  </si>
  <si>
    <t>230502199208010528</t>
  </si>
  <si>
    <t>GY2248481</t>
  </si>
  <si>
    <t>方媛</t>
  </si>
  <si>
    <t>110103198902270947</t>
  </si>
  <si>
    <t>GY2248482</t>
  </si>
  <si>
    <t>刘思鸿</t>
  </si>
  <si>
    <t>612401198909010367</t>
  </si>
  <si>
    <t>GY2234631</t>
  </si>
  <si>
    <t>赵元</t>
  </si>
  <si>
    <t>110101197202260513</t>
  </si>
  <si>
    <t>何小霞</t>
  </si>
  <si>
    <t>420583197910030427</t>
  </si>
  <si>
    <t>GY2234634</t>
  </si>
  <si>
    <t>任姗姗</t>
  </si>
  <si>
    <t>130429199108151025</t>
  </si>
  <si>
    <t>李晓</t>
  </si>
  <si>
    <t>370612198610225011</t>
  </si>
  <si>
    <t>GY2248483</t>
  </si>
  <si>
    <t>孙柏</t>
  </si>
  <si>
    <t>622630199009130039</t>
  </si>
  <si>
    <t>魏婧</t>
  </si>
  <si>
    <t>622630199101140029</t>
  </si>
  <si>
    <t>GY2248484</t>
  </si>
  <si>
    <t>乐伟</t>
  </si>
  <si>
    <t>110103198310011511</t>
  </si>
  <si>
    <t>GY2233777</t>
  </si>
  <si>
    <t>王文倩</t>
  </si>
  <si>
    <t>34118119920531004X</t>
  </si>
  <si>
    <t>李硕</t>
  </si>
  <si>
    <t>370686199303160018</t>
  </si>
  <si>
    <t>GY2234635</t>
  </si>
  <si>
    <t>赖石成</t>
  </si>
  <si>
    <t>350628198503213530</t>
  </si>
  <si>
    <t>和云</t>
  </si>
  <si>
    <t xml:space="preserve"> </t>
  </si>
  <si>
    <t>GY2248485</t>
  </si>
  <si>
    <t>吕洪维</t>
  </si>
  <si>
    <t>130828199304148013</t>
  </si>
  <si>
    <t>汤妮</t>
  </si>
  <si>
    <t>520103199502280821</t>
  </si>
  <si>
    <t>GY2248486</t>
  </si>
  <si>
    <t>王蕊</t>
  </si>
  <si>
    <t>110103198308151822</t>
  </si>
  <si>
    <t>贾涛</t>
  </si>
  <si>
    <t>110103198405180916</t>
  </si>
  <si>
    <t>GY2235186</t>
  </si>
  <si>
    <t>喻海娥</t>
  </si>
  <si>
    <t>500243198701021724</t>
  </si>
  <si>
    <t>江真</t>
  </si>
  <si>
    <t>131121198506070238</t>
  </si>
  <si>
    <t>GY2183856</t>
  </si>
  <si>
    <t>贾超</t>
  </si>
  <si>
    <t xml:space="preserve">110224198705184211 </t>
  </si>
  <si>
    <t>史雁玲</t>
  </si>
  <si>
    <t xml:space="preserve">110111198709065220 </t>
  </si>
  <si>
    <t>GY2193917</t>
  </si>
  <si>
    <t>高明</t>
  </si>
  <si>
    <t xml:space="preserve">110224198608234424 </t>
  </si>
  <si>
    <t>王国伟</t>
  </si>
  <si>
    <t xml:space="preserve">110106198312085118 </t>
  </si>
  <si>
    <t>GY2248487</t>
  </si>
  <si>
    <t>唐琳</t>
  </si>
  <si>
    <t>110103198411181229</t>
  </si>
  <si>
    <t>刘通</t>
  </si>
  <si>
    <t>130622198412125616</t>
  </si>
  <si>
    <t>GY2193925</t>
  </si>
  <si>
    <t>解辉</t>
  </si>
  <si>
    <t>130406198105150319</t>
  </si>
  <si>
    <t>刘海霞</t>
  </si>
  <si>
    <t>13063719840524032X</t>
  </si>
  <si>
    <t>GY2184021</t>
  </si>
  <si>
    <t>131022198703023810</t>
  </si>
  <si>
    <t>王晓思</t>
  </si>
  <si>
    <t>130521198609240026</t>
  </si>
  <si>
    <t>GY2193949</t>
  </si>
  <si>
    <t>张丽梅</t>
  </si>
  <si>
    <t xml:space="preserve">130682198503214821 </t>
  </si>
  <si>
    <t>张曙光</t>
  </si>
  <si>
    <t xml:space="preserve">130682198508180659 </t>
  </si>
  <si>
    <t>GY2193952</t>
  </si>
  <si>
    <t>何驰飞</t>
  </si>
  <si>
    <t>142725198604230873</t>
  </si>
  <si>
    <t>GY2182798</t>
  </si>
  <si>
    <t>赵海龙</t>
  </si>
  <si>
    <t>140926199001100017</t>
  </si>
  <si>
    <t>李婉琼</t>
  </si>
  <si>
    <t>41082319900128008X</t>
  </si>
  <si>
    <t>GY2193957</t>
  </si>
  <si>
    <t>艾金荣</t>
  </si>
  <si>
    <t>130822198002051029</t>
  </si>
  <si>
    <t>于长辉</t>
  </si>
  <si>
    <t>13082119771029061X</t>
  </si>
  <si>
    <t>GY2191637</t>
  </si>
  <si>
    <t>王彦杰</t>
  </si>
  <si>
    <t>410325198811194520</t>
  </si>
  <si>
    <t>常瑞挡</t>
  </si>
  <si>
    <t>410928199002040616</t>
  </si>
  <si>
    <t>GY2176837</t>
  </si>
  <si>
    <t>杜雁程</t>
  </si>
  <si>
    <t xml:space="preserve">110224199201251219 </t>
  </si>
  <si>
    <t>周煜</t>
  </si>
  <si>
    <t>362430199012093748</t>
  </si>
  <si>
    <t>GY2205447</t>
  </si>
  <si>
    <t>阎明</t>
  </si>
  <si>
    <t>620102197908212114</t>
  </si>
  <si>
    <t>郑娟</t>
  </si>
  <si>
    <t>620502198003070023</t>
  </si>
  <si>
    <t>GY2193962</t>
  </si>
  <si>
    <t>赵旭</t>
  </si>
  <si>
    <t>210727198311260349</t>
  </si>
  <si>
    <t>GY2193967</t>
  </si>
  <si>
    <t>鲍立秀</t>
  </si>
  <si>
    <t>210623198104163545</t>
  </si>
  <si>
    <t>GY2233795</t>
  </si>
  <si>
    <t>童强</t>
  </si>
  <si>
    <t>110103197702280011</t>
  </si>
  <si>
    <t>徐堃</t>
  </si>
  <si>
    <t>230104198301050424</t>
  </si>
  <si>
    <t>GY2183187</t>
  </si>
  <si>
    <t>张晓艳</t>
  </si>
  <si>
    <t>132302197711122621</t>
  </si>
  <si>
    <t>王长亮</t>
  </si>
  <si>
    <t>132302197601032617</t>
  </si>
  <si>
    <t>GY2194004</t>
  </si>
  <si>
    <t>梁枫</t>
  </si>
  <si>
    <t>41032219830919186X</t>
  </si>
  <si>
    <t>白宇</t>
  </si>
  <si>
    <t>411502198702030516</t>
  </si>
  <si>
    <t>GY2193982</t>
  </si>
  <si>
    <t>牛国成</t>
  </si>
  <si>
    <t>152327199103130011</t>
  </si>
  <si>
    <t>王勤思</t>
  </si>
  <si>
    <t>130126198908070047</t>
  </si>
  <si>
    <t>GY2193972</t>
  </si>
  <si>
    <t>孟祥玉</t>
  </si>
  <si>
    <t>231121199007260115</t>
  </si>
  <si>
    <t>张洋</t>
  </si>
  <si>
    <t>232325198811060168</t>
  </si>
  <si>
    <t>GY2210854</t>
  </si>
  <si>
    <t>陈磊</t>
  </si>
  <si>
    <t>131022198706063842</t>
  </si>
  <si>
    <t>刘海文</t>
  </si>
  <si>
    <t>152827198310124856</t>
  </si>
  <si>
    <t>GY2194023</t>
  </si>
  <si>
    <t>高洁</t>
  </si>
  <si>
    <t>130123198708253624</t>
  </si>
  <si>
    <t>刘培龙</t>
  </si>
  <si>
    <t>130128198803020935</t>
  </si>
  <si>
    <t>GY2191047</t>
  </si>
  <si>
    <t>潘继虎</t>
  </si>
  <si>
    <t>220623198401031313</t>
  </si>
  <si>
    <t>郎红</t>
  </si>
  <si>
    <t>220122198507293529</t>
  </si>
  <si>
    <t>GY2242888</t>
  </si>
  <si>
    <t>袁峥</t>
  </si>
  <si>
    <t>110103198111270625</t>
  </si>
  <si>
    <t>GY2249151</t>
  </si>
  <si>
    <t>贾培楠</t>
  </si>
  <si>
    <t>610324199305223427</t>
  </si>
  <si>
    <t>吕佩霖</t>
  </si>
  <si>
    <t>230805199610200018</t>
  </si>
  <si>
    <t>GY2248488</t>
  </si>
  <si>
    <t>高昕昕</t>
  </si>
  <si>
    <t>110103198012191227</t>
  </si>
  <si>
    <t>GY2248489</t>
  </si>
  <si>
    <t>焦松涛</t>
  </si>
  <si>
    <t>411122198312037513</t>
  </si>
  <si>
    <t>GY2248490</t>
  </si>
  <si>
    <t>石卉</t>
  </si>
  <si>
    <t>140702199103057169</t>
  </si>
  <si>
    <t>闫旭</t>
  </si>
  <si>
    <t>220881199409170317</t>
  </si>
  <si>
    <t>GY2248492</t>
  </si>
  <si>
    <t>刘爽</t>
  </si>
  <si>
    <t>110103198804040363</t>
  </si>
  <si>
    <t>曾庆隆</t>
  </si>
  <si>
    <t>110101198807094030</t>
  </si>
  <si>
    <t>GY2248493</t>
  </si>
  <si>
    <t>陈会</t>
  </si>
  <si>
    <t>321322198502271238</t>
  </si>
  <si>
    <t>朱天宇</t>
  </si>
  <si>
    <t>320683199007247161</t>
  </si>
  <si>
    <t>GY2248494</t>
  </si>
  <si>
    <t>马博钒</t>
  </si>
  <si>
    <t>410901199206014516</t>
  </si>
  <si>
    <t>陈亦行</t>
  </si>
  <si>
    <t>440823199303164944</t>
  </si>
  <si>
    <t>GY2248495</t>
  </si>
  <si>
    <t>李纯</t>
  </si>
  <si>
    <t>43060219890422654X</t>
  </si>
  <si>
    <t>崔小委</t>
  </si>
  <si>
    <t>130725198912250813</t>
  </si>
  <si>
    <t>GY2248496</t>
  </si>
  <si>
    <t>11010419870714161X</t>
  </si>
  <si>
    <t>李辉</t>
  </si>
  <si>
    <t>230882198709183543</t>
  </si>
  <si>
    <t>GY2249148</t>
  </si>
  <si>
    <t>王绍旸</t>
  </si>
  <si>
    <t>110101198708180515</t>
  </si>
  <si>
    <t>王彦君</t>
  </si>
  <si>
    <t>371422198803075024</t>
  </si>
  <si>
    <t>GY2248497</t>
  </si>
  <si>
    <t>唐卓娅</t>
  </si>
  <si>
    <t>510703198411140029</t>
  </si>
  <si>
    <t>GY2248498</t>
  </si>
  <si>
    <t>顾安全</t>
  </si>
  <si>
    <t>340104198008191514</t>
  </si>
  <si>
    <t>殷乐红</t>
  </si>
  <si>
    <t>340104198203181522</t>
  </si>
  <si>
    <t>GY2248499</t>
  </si>
  <si>
    <t>李猛</t>
  </si>
  <si>
    <t>110101197902192099</t>
  </si>
  <si>
    <t>乔琦</t>
  </si>
  <si>
    <t>110104198204060463</t>
  </si>
  <si>
    <t>GY2248500</t>
  </si>
  <si>
    <t>王帅</t>
  </si>
  <si>
    <t>13018319900709131X</t>
  </si>
  <si>
    <t>卢君颖</t>
  </si>
  <si>
    <t>130183199009021569</t>
  </si>
  <si>
    <t>GY2248501</t>
  </si>
  <si>
    <t>罗筱晓</t>
  </si>
  <si>
    <t>510681198905270329</t>
  </si>
  <si>
    <t>GY2248502</t>
  </si>
  <si>
    <t>李洁姗</t>
  </si>
  <si>
    <t>22080219861104156X</t>
  </si>
  <si>
    <t>田涛</t>
  </si>
  <si>
    <t>37292319841121005X</t>
  </si>
  <si>
    <t>GY2248503</t>
  </si>
  <si>
    <t>马之菲</t>
  </si>
  <si>
    <t>210411198404093546</t>
  </si>
  <si>
    <t>GY2248504</t>
  </si>
  <si>
    <t>葛志强</t>
  </si>
  <si>
    <t>130621199106047216</t>
  </si>
  <si>
    <t>120222199107015841</t>
  </si>
  <si>
    <t>GY2248505</t>
  </si>
  <si>
    <t>李新</t>
  </si>
  <si>
    <t>11010319831125091X</t>
  </si>
  <si>
    <t>GY2248506</t>
  </si>
  <si>
    <t>230702198801060514</t>
  </si>
  <si>
    <t>GY2248507</t>
  </si>
  <si>
    <t>张焱</t>
  </si>
  <si>
    <t>110101197811233510</t>
  </si>
  <si>
    <t>毕声霞</t>
  </si>
  <si>
    <t>110106198008206026</t>
  </si>
  <si>
    <t>GY2248508</t>
  </si>
  <si>
    <t>苏丹丹</t>
  </si>
  <si>
    <t>150404198912302922</t>
  </si>
  <si>
    <t>赵鑫彤</t>
  </si>
  <si>
    <t>120105199103292110</t>
  </si>
  <si>
    <t>GY2248509</t>
  </si>
  <si>
    <t>130130198602031816</t>
  </si>
  <si>
    <t>路晓丹</t>
  </si>
  <si>
    <t>130434198708205628</t>
  </si>
  <si>
    <t>GY2250845</t>
  </si>
  <si>
    <t>陈漠瀚</t>
  </si>
  <si>
    <t>371402199005230316</t>
  </si>
  <si>
    <t>许雪</t>
  </si>
  <si>
    <t>37142519891113254X</t>
  </si>
  <si>
    <t>GY2248510</t>
  </si>
  <si>
    <t>110103198404271832</t>
  </si>
  <si>
    <t>GY2248511</t>
  </si>
  <si>
    <t>张杲博</t>
  </si>
  <si>
    <t>610582198701120016</t>
  </si>
  <si>
    <t>GY2248512</t>
  </si>
  <si>
    <t>刘挺</t>
  </si>
  <si>
    <t>130623198403200617</t>
  </si>
  <si>
    <t>GY2194043</t>
  </si>
  <si>
    <t>蔡蕊</t>
  </si>
  <si>
    <t xml:space="preserve">110224198803281429 </t>
  </si>
  <si>
    <t xml:space="preserve">110224198802071411 </t>
  </si>
  <si>
    <t>GY2249844</t>
  </si>
  <si>
    <t>石帆</t>
  </si>
  <si>
    <t>110103198208290315</t>
  </si>
  <si>
    <t>GY2184025</t>
  </si>
  <si>
    <t>葛震</t>
  </si>
  <si>
    <t>370785198708268670</t>
  </si>
  <si>
    <t>孙少华</t>
  </si>
  <si>
    <t>370785198906020940</t>
  </si>
  <si>
    <t>GY2248513</t>
  </si>
  <si>
    <t>崔沛</t>
  </si>
  <si>
    <t>110101198802243551</t>
  </si>
  <si>
    <t>卫秀佳</t>
  </si>
  <si>
    <t>130531199211053623</t>
  </si>
  <si>
    <t>GY2248514</t>
  </si>
  <si>
    <t>胡春富</t>
  </si>
  <si>
    <t>36233419871206461X</t>
  </si>
  <si>
    <t>GY2249149</t>
  </si>
  <si>
    <t>张驰</t>
  </si>
  <si>
    <t>110103198804061834</t>
  </si>
  <si>
    <t>GY2191057</t>
  </si>
  <si>
    <t>吴奇俊</t>
  </si>
  <si>
    <t>412724198801203013</t>
  </si>
  <si>
    <t>GY2183142</t>
  </si>
  <si>
    <t>李少康</t>
  </si>
  <si>
    <t>13112519820711163X</t>
  </si>
  <si>
    <t>李娜</t>
  </si>
  <si>
    <t>131126198311030326</t>
  </si>
  <si>
    <t>GY2248515</t>
  </si>
  <si>
    <t>朱洁</t>
  </si>
  <si>
    <t>610123196004270763</t>
  </si>
  <si>
    <t>万宝衡</t>
  </si>
  <si>
    <t>610123195509160514</t>
  </si>
  <si>
    <t>GY2194055</t>
  </si>
  <si>
    <t>王卫华</t>
  </si>
  <si>
    <t>130702197912150629</t>
  </si>
  <si>
    <t>GY2184032</t>
  </si>
  <si>
    <t>刘志斌</t>
  </si>
  <si>
    <t>13068119851218201X</t>
  </si>
  <si>
    <t>郑玉平</t>
  </si>
  <si>
    <t>130623198309180322</t>
  </si>
  <si>
    <t>GY2194062</t>
  </si>
  <si>
    <t>宋丁丁</t>
  </si>
  <si>
    <t>130982198702095729</t>
  </si>
  <si>
    <t>贾明元</t>
  </si>
  <si>
    <t>13052819850216243X</t>
  </si>
  <si>
    <t>GY2249150</t>
  </si>
  <si>
    <t>马兴</t>
  </si>
  <si>
    <t>110101198411042533</t>
  </si>
  <si>
    <t>刘翀</t>
  </si>
  <si>
    <t>110101198605134524</t>
  </si>
  <si>
    <t>GY2194073</t>
  </si>
  <si>
    <t>杨道南</t>
  </si>
  <si>
    <t>130681198310081456</t>
  </si>
  <si>
    <t>蔡华娟</t>
  </si>
  <si>
    <t>220112198510284022</t>
  </si>
  <si>
    <t>GY2169875</t>
  </si>
  <si>
    <t>张运超</t>
  </si>
  <si>
    <t>370112198502184569</t>
  </si>
  <si>
    <t>周超</t>
  </si>
  <si>
    <t>370112198403234516</t>
  </si>
  <si>
    <t>GY2183137</t>
  </si>
  <si>
    <t>张瑞冬</t>
  </si>
  <si>
    <t>130323197201062323</t>
  </si>
  <si>
    <t>张庆田</t>
  </si>
  <si>
    <t>230702197005190516</t>
  </si>
  <si>
    <t>GY2248516</t>
  </si>
  <si>
    <t>谭爱国</t>
  </si>
  <si>
    <t>430105196607283022</t>
  </si>
  <si>
    <t>430105196702113013</t>
  </si>
  <si>
    <t>GY2248517</t>
  </si>
  <si>
    <t>韩波</t>
  </si>
  <si>
    <t>110103198406260918</t>
  </si>
  <si>
    <t>陈燕</t>
  </si>
  <si>
    <t>110103198402181526</t>
  </si>
  <si>
    <t>GY2194080</t>
  </si>
  <si>
    <t>杨雪骄</t>
  </si>
  <si>
    <t>130107198703231514</t>
  </si>
  <si>
    <t>GY2326181</t>
  </si>
  <si>
    <t>李雪松</t>
  </si>
  <si>
    <t>130283199207095679</t>
  </si>
  <si>
    <t>吴彤</t>
  </si>
  <si>
    <t>220581199411150247</t>
  </si>
  <si>
    <t>GY2248518</t>
  </si>
  <si>
    <t>魏卜</t>
  </si>
  <si>
    <t>110103198909091212</t>
  </si>
  <si>
    <t>孙菲妮</t>
  </si>
  <si>
    <t>110103199001240622</t>
  </si>
  <si>
    <t>GY2248519</t>
  </si>
  <si>
    <t>赵亚峰</t>
  </si>
  <si>
    <t>53010219690313371X</t>
  </si>
  <si>
    <t>王璞煜</t>
  </si>
  <si>
    <t>411202197303265528</t>
  </si>
  <si>
    <t>GY2249845</t>
  </si>
  <si>
    <t>程磊苹</t>
  </si>
  <si>
    <t>142702198312243627</t>
  </si>
  <si>
    <t>张文凯</t>
  </si>
  <si>
    <t>军警身份证</t>
  </si>
  <si>
    <t>150802198110178914</t>
  </si>
  <si>
    <t>GY2248520</t>
  </si>
  <si>
    <t>王嘉亮</t>
  </si>
  <si>
    <t>110103199009110611</t>
  </si>
  <si>
    <t>祖灵芝</t>
  </si>
  <si>
    <t>320830199012131823</t>
  </si>
  <si>
    <t>GY2248521</t>
  </si>
  <si>
    <t>张韬</t>
  </si>
  <si>
    <t>140321198902050310</t>
  </si>
  <si>
    <t>GY2187754</t>
  </si>
  <si>
    <t>巩方源</t>
  </si>
  <si>
    <t xml:space="preserve">370321198909270634 </t>
  </si>
  <si>
    <t>左汶琳</t>
  </si>
  <si>
    <t>140225198810270025</t>
  </si>
  <si>
    <t>GY2191853</t>
  </si>
  <si>
    <t>代冲</t>
  </si>
  <si>
    <t>110224198509184230</t>
  </si>
  <si>
    <t>王雪</t>
  </si>
  <si>
    <t>110106197901190042</t>
  </si>
  <si>
    <t>GY2191059</t>
  </si>
  <si>
    <t>胡京超</t>
  </si>
  <si>
    <t xml:space="preserve">110224199103053016 </t>
  </si>
  <si>
    <t>宋超</t>
  </si>
  <si>
    <t>110221198910040920</t>
  </si>
  <si>
    <t>GY2183184</t>
  </si>
  <si>
    <t>张颖晨</t>
  </si>
  <si>
    <t xml:space="preserve">110111198310128015 </t>
  </si>
  <si>
    <t>张明洋</t>
  </si>
  <si>
    <t xml:space="preserve">230302198609265825 </t>
  </si>
  <si>
    <t>GY2183180</t>
  </si>
  <si>
    <t>袁洪山</t>
  </si>
  <si>
    <t xml:space="preserve">110224195602185613 </t>
  </si>
  <si>
    <t>王子华</t>
  </si>
  <si>
    <t>110224195604105648</t>
  </si>
  <si>
    <t>GY2193338</t>
  </si>
  <si>
    <t>韩腾</t>
  </si>
  <si>
    <t xml:space="preserve">110224198903272810 </t>
  </si>
  <si>
    <t>梁丽男</t>
  </si>
  <si>
    <t xml:space="preserve">11022919900306422X </t>
  </si>
  <si>
    <t>GY2179055</t>
  </si>
  <si>
    <t>赵伟</t>
  </si>
  <si>
    <t>370902198309271813</t>
  </si>
  <si>
    <t>GY2179061</t>
  </si>
  <si>
    <t>谢高航</t>
  </si>
  <si>
    <t xml:space="preserve">110224199211300520 </t>
  </si>
  <si>
    <t>梅丽京</t>
  </si>
  <si>
    <t xml:space="preserve">110105199001113116 </t>
  </si>
  <si>
    <t>GY2191897</t>
  </si>
  <si>
    <t>顾春春</t>
  </si>
  <si>
    <t xml:space="preserve">330482198002090919 </t>
  </si>
  <si>
    <t>潘灵芝</t>
  </si>
  <si>
    <t xml:space="preserve">331081198602162421 </t>
  </si>
  <si>
    <t>GY2193346</t>
  </si>
  <si>
    <t xml:space="preserve">110224198511245813 </t>
  </si>
  <si>
    <t>李晓杰</t>
  </si>
  <si>
    <t>130705198811220927</t>
  </si>
  <si>
    <t>GY2192240</t>
  </si>
  <si>
    <t>邱芬</t>
  </si>
  <si>
    <t xml:space="preserve">412827198406134542 </t>
  </si>
  <si>
    <t>王跃宾</t>
  </si>
  <si>
    <t xml:space="preserve">410482198408010536 </t>
  </si>
  <si>
    <t>GY2239047</t>
  </si>
  <si>
    <t>110224198205050049</t>
  </si>
  <si>
    <t>孙良伟</t>
  </si>
  <si>
    <t>370612198401104555</t>
  </si>
  <si>
    <t>GY2193376</t>
  </si>
  <si>
    <t>祁铈程</t>
  </si>
  <si>
    <t xml:space="preserve">110224198703090334 </t>
  </si>
  <si>
    <t>姜紫鑫</t>
  </si>
  <si>
    <t xml:space="preserve">110104198705212541 </t>
  </si>
  <si>
    <t>GY2191914</t>
  </si>
  <si>
    <t>高杉</t>
  </si>
  <si>
    <t xml:space="preserve">110104198301300430 </t>
  </si>
  <si>
    <t>张旭</t>
  </si>
  <si>
    <t xml:space="preserve">110108198808142748 </t>
  </si>
  <si>
    <t>GY2235188</t>
  </si>
  <si>
    <t xml:space="preserve">110224198708224434 </t>
  </si>
  <si>
    <t>周雅静</t>
  </si>
  <si>
    <t xml:space="preserve">130681198907205343 </t>
  </si>
  <si>
    <t>GY2235191</t>
  </si>
  <si>
    <t>回旭蕊</t>
  </si>
  <si>
    <t xml:space="preserve">110224198706264045 </t>
  </si>
  <si>
    <t>李轲</t>
  </si>
  <si>
    <t xml:space="preserve">110106198906304832 </t>
  </si>
  <si>
    <t>GY2193382</t>
  </si>
  <si>
    <t>张维之</t>
  </si>
  <si>
    <t xml:space="preserve">110224195808132613 </t>
  </si>
  <si>
    <t>刚柏明</t>
  </si>
  <si>
    <t>110224195706302626</t>
  </si>
  <si>
    <t>GY2191076</t>
  </si>
  <si>
    <t>卢欢</t>
  </si>
  <si>
    <t>110224198805313826</t>
  </si>
  <si>
    <t>GY2183374</t>
  </si>
  <si>
    <t>王会生</t>
  </si>
  <si>
    <t xml:space="preserve">13112619851225019X </t>
  </si>
  <si>
    <t>范姗姗</t>
  </si>
  <si>
    <t>410504198808022022</t>
  </si>
  <si>
    <t>GY2191051</t>
  </si>
  <si>
    <t>项昊</t>
  </si>
  <si>
    <t>411521198802180051</t>
  </si>
  <si>
    <t>GY2191903</t>
  </si>
  <si>
    <t>马静</t>
  </si>
  <si>
    <t xml:space="preserve">131028198806240023 </t>
  </si>
  <si>
    <t>杨昕霆</t>
  </si>
  <si>
    <t>110104198609063013</t>
  </si>
  <si>
    <t>GY2183283</t>
  </si>
  <si>
    <t>赵凤群</t>
  </si>
  <si>
    <t xml:space="preserve">11022419851231442X </t>
  </si>
  <si>
    <t>何威</t>
  </si>
  <si>
    <t xml:space="preserve">110224198608050537 </t>
  </si>
  <si>
    <t>GY2193387</t>
  </si>
  <si>
    <t>梁华梁</t>
  </si>
  <si>
    <t>130726198612280056</t>
  </si>
  <si>
    <t>GY2193390</t>
  </si>
  <si>
    <t>崔海龙</t>
  </si>
  <si>
    <t xml:space="preserve">11022419870709421X </t>
  </si>
  <si>
    <t>文吉</t>
  </si>
  <si>
    <t xml:space="preserve">110224198703034420 </t>
  </si>
  <si>
    <t>GY2193392</t>
  </si>
  <si>
    <t>铁木尔</t>
  </si>
  <si>
    <t xml:space="preserve">152101197805048019 </t>
  </si>
  <si>
    <t>鲁塔娜</t>
  </si>
  <si>
    <t>152301198007136044</t>
  </si>
  <si>
    <t>GY2179047</t>
  </si>
  <si>
    <t>高超</t>
  </si>
  <si>
    <t xml:space="preserve">11022419890520482X </t>
  </si>
  <si>
    <t>庞洪柱</t>
  </si>
  <si>
    <t>371402198908135737</t>
  </si>
  <si>
    <t>GY2193404</t>
  </si>
  <si>
    <t>贾蓓蓓</t>
  </si>
  <si>
    <t xml:space="preserve">130130199005250089 </t>
  </si>
  <si>
    <t>侯旭亮</t>
  </si>
  <si>
    <t>130682198911101391</t>
  </si>
  <si>
    <t>GY2326188</t>
  </si>
  <si>
    <t>倪源松</t>
  </si>
  <si>
    <t>412326198803187564</t>
  </si>
  <si>
    <t>王勇</t>
  </si>
  <si>
    <t>411282198308151518</t>
  </si>
  <si>
    <t>GY2191086</t>
  </si>
  <si>
    <t>陈隆</t>
  </si>
  <si>
    <t xml:space="preserve">340824198901150612 </t>
  </si>
  <si>
    <t>张媛</t>
  </si>
  <si>
    <t>142325199201027224</t>
  </si>
  <si>
    <t>GY2191860</t>
  </si>
  <si>
    <t>葛红帅</t>
  </si>
  <si>
    <t>130636198807060579</t>
  </si>
  <si>
    <t>GY2192235</t>
  </si>
  <si>
    <t>孔建民</t>
  </si>
  <si>
    <t xml:space="preserve">110224198103044019 </t>
  </si>
  <si>
    <t>霍海娜</t>
  </si>
  <si>
    <t xml:space="preserve">132928198110272748 </t>
  </si>
  <si>
    <t>GY2192229</t>
  </si>
  <si>
    <t>郅葱葱</t>
  </si>
  <si>
    <t xml:space="preserve">13013319891029246X </t>
  </si>
  <si>
    <t>王彦坤</t>
  </si>
  <si>
    <t>130123198802211834</t>
  </si>
  <si>
    <t>GY2191926</t>
  </si>
  <si>
    <t>刘鹏</t>
  </si>
  <si>
    <t>371327198710145157</t>
  </si>
  <si>
    <t>GY2239050</t>
  </si>
  <si>
    <t>王雪野</t>
  </si>
  <si>
    <t xml:space="preserve">110224199006304856 </t>
  </si>
  <si>
    <t>赵欣然</t>
  </si>
  <si>
    <t>110224199211154826</t>
  </si>
  <si>
    <t>GY2179042</t>
  </si>
  <si>
    <t>邢鹏刚</t>
  </si>
  <si>
    <t xml:space="preserve">371422198705025437 </t>
  </si>
  <si>
    <t>韩晓妮</t>
  </si>
  <si>
    <t>371082198810085946</t>
  </si>
  <si>
    <t>GY2179086</t>
  </si>
  <si>
    <t>张帆</t>
  </si>
  <si>
    <t xml:space="preserve">411402198911060548 </t>
  </si>
  <si>
    <t>盛典</t>
  </si>
  <si>
    <t>372925198704250058</t>
  </si>
  <si>
    <t>GY2193429</t>
  </si>
  <si>
    <t>李德斌</t>
  </si>
  <si>
    <t xml:space="preserve">110224198404094810 </t>
  </si>
  <si>
    <t xml:space="preserve">110226198412313625 </t>
  </si>
  <si>
    <t>GY2193434</t>
  </si>
  <si>
    <t>宋勇</t>
  </si>
  <si>
    <t xml:space="preserve">110224198605210531 </t>
  </si>
  <si>
    <t>高珊</t>
  </si>
  <si>
    <t xml:space="preserve">110224198711040329 </t>
  </si>
  <si>
    <t>GY2191068</t>
  </si>
  <si>
    <t>李蕾</t>
  </si>
  <si>
    <t xml:space="preserve">370881198401152032 </t>
  </si>
  <si>
    <t>常秀英</t>
  </si>
  <si>
    <t xml:space="preserve">370826198009141625 </t>
  </si>
  <si>
    <t>GY2193443</t>
  </si>
  <si>
    <t>赵金山</t>
  </si>
  <si>
    <t xml:space="preserve">370723195803240112 </t>
  </si>
  <si>
    <t>王玉美</t>
  </si>
  <si>
    <t>370783195907220227</t>
  </si>
  <si>
    <t>GY2179082</t>
  </si>
  <si>
    <t>汤兰敬</t>
  </si>
  <si>
    <t xml:space="preserve">11022419770612382X </t>
  </si>
  <si>
    <t>李双臣</t>
  </si>
  <si>
    <t xml:space="preserve">370728197404204297 </t>
  </si>
  <si>
    <t>GY2179090</t>
  </si>
  <si>
    <t xml:space="preserve">11022419860825162X </t>
  </si>
  <si>
    <t>苏志琛</t>
  </si>
  <si>
    <t xml:space="preserve">110224198611190813 </t>
  </si>
  <si>
    <t>GY2193449</t>
  </si>
  <si>
    <t>刘刚</t>
  </si>
  <si>
    <t xml:space="preserve">110224198710154439 </t>
  </si>
  <si>
    <t>李庆燕</t>
  </si>
  <si>
    <t xml:space="preserve">130130198603120626 </t>
  </si>
  <si>
    <t>GY2183203</t>
  </si>
  <si>
    <t>赵舰</t>
  </si>
  <si>
    <t>230103198611051311</t>
  </si>
  <si>
    <t>GY2193451</t>
  </si>
  <si>
    <t>解建华</t>
  </si>
  <si>
    <t>110224196304013615</t>
  </si>
  <si>
    <t>GY2179079</t>
  </si>
  <si>
    <t>徐盼</t>
  </si>
  <si>
    <t xml:space="preserve">500231199101023370 </t>
  </si>
  <si>
    <t>向丽君</t>
  </si>
  <si>
    <t>500231199108074162</t>
  </si>
  <si>
    <t>GY2191050</t>
  </si>
  <si>
    <t>单亚娜</t>
  </si>
  <si>
    <t xml:space="preserve">110224198704153827 </t>
  </si>
  <si>
    <t>赵怀安</t>
  </si>
  <si>
    <t xml:space="preserve">110104198503020816 </t>
  </si>
  <si>
    <t>GY2183243</t>
  </si>
  <si>
    <t>杨建超</t>
  </si>
  <si>
    <t xml:space="preserve">130428198606243773 </t>
  </si>
  <si>
    <t xml:space="preserve">131182198803284243 </t>
  </si>
  <si>
    <t>GY2191901</t>
  </si>
  <si>
    <t>章蕾</t>
  </si>
  <si>
    <t xml:space="preserve">110106198311273344 </t>
  </si>
  <si>
    <t>吴桂喜</t>
  </si>
  <si>
    <t xml:space="preserve">430621198511107071 </t>
  </si>
  <si>
    <t>GY2191838</t>
  </si>
  <si>
    <t>刘腊梅</t>
  </si>
  <si>
    <t xml:space="preserve">110224198302104029 </t>
  </si>
  <si>
    <t>孔德方</t>
  </si>
  <si>
    <t>412728198511295218</t>
  </si>
  <si>
    <t>GY2235193</t>
  </si>
  <si>
    <t>郭志远</t>
  </si>
  <si>
    <t>110224198502213836</t>
  </si>
  <si>
    <t>GY2193526</t>
  </si>
  <si>
    <t>贾士强</t>
  </si>
  <si>
    <t xml:space="preserve">130102197701170678 </t>
  </si>
  <si>
    <t>刘佳宁</t>
  </si>
  <si>
    <t xml:space="preserve">131002197801083622 </t>
  </si>
  <si>
    <t>GY2183189</t>
  </si>
  <si>
    <t>庞岩</t>
  </si>
  <si>
    <t xml:space="preserve">110224198408245815 </t>
  </si>
  <si>
    <t>陈美玲</t>
  </si>
  <si>
    <t xml:space="preserve">350121198402021247 </t>
  </si>
  <si>
    <t>GY2179092</t>
  </si>
  <si>
    <t>李力</t>
  </si>
  <si>
    <t>220102197904272844</t>
  </si>
  <si>
    <t>GY2193786</t>
  </si>
  <si>
    <t>李唯佳</t>
  </si>
  <si>
    <t xml:space="preserve">110101199408261529 </t>
  </si>
  <si>
    <t>桂想</t>
  </si>
  <si>
    <t>110224199405282017</t>
  </si>
  <si>
    <t>GY2179067</t>
  </si>
  <si>
    <t>李震</t>
  </si>
  <si>
    <t xml:space="preserve">110224199305050016 </t>
  </si>
  <si>
    <t>李安琪</t>
  </si>
  <si>
    <t>130622199201298028</t>
  </si>
  <si>
    <t>GY2191760</t>
  </si>
  <si>
    <t>孙悦</t>
  </si>
  <si>
    <t xml:space="preserve">110224198906225817 </t>
  </si>
  <si>
    <t>张睛</t>
  </si>
  <si>
    <t xml:space="preserve">110228198804100947 </t>
  </si>
  <si>
    <t>GY2191857</t>
  </si>
  <si>
    <t>尹燕洁</t>
  </si>
  <si>
    <t xml:space="preserve">110224199202142620 </t>
  </si>
  <si>
    <t>代勇</t>
  </si>
  <si>
    <t>110224198912163819</t>
  </si>
  <si>
    <t>GY2191862</t>
  </si>
  <si>
    <t>田满仓</t>
  </si>
  <si>
    <t xml:space="preserve">372923199105162912 </t>
  </si>
  <si>
    <t>董丛丛</t>
  </si>
  <si>
    <t>370322199210266229</t>
  </si>
  <si>
    <t>GY2193788</t>
  </si>
  <si>
    <t>汪韡</t>
  </si>
  <si>
    <t>500105198409130364</t>
  </si>
  <si>
    <t>GY2190928</t>
  </si>
  <si>
    <t>赵星</t>
  </si>
  <si>
    <t xml:space="preserve">110224198603262813 </t>
  </si>
  <si>
    <t>孙春晓</t>
  </si>
  <si>
    <t xml:space="preserve">230231198711282222 </t>
  </si>
  <si>
    <t>GY2179093</t>
  </si>
  <si>
    <t>谢棒</t>
  </si>
  <si>
    <t xml:space="preserve">430481198703145318 </t>
  </si>
  <si>
    <t xml:space="preserve">130424198901272029 </t>
  </si>
  <si>
    <t>GY2191868</t>
  </si>
  <si>
    <t>王云</t>
  </si>
  <si>
    <t xml:space="preserve">130202198710170610 </t>
  </si>
  <si>
    <t>刘菲菲</t>
  </si>
  <si>
    <t>230524198703200920</t>
  </si>
  <si>
    <t>GY2179094</t>
  </si>
  <si>
    <t>李雪</t>
  </si>
  <si>
    <t xml:space="preserve">11022419860614162X </t>
  </si>
  <si>
    <t>朱振全</t>
  </si>
  <si>
    <t xml:space="preserve">110224198505251619 </t>
  </si>
  <si>
    <t>GY2193791</t>
  </si>
  <si>
    <t>焦丽丽</t>
  </si>
  <si>
    <t xml:space="preserve">110224198610054844 </t>
  </si>
  <si>
    <t>季志永</t>
  </si>
  <si>
    <t xml:space="preserve">110227198202010032 </t>
  </si>
  <si>
    <t>GY2193792</t>
  </si>
  <si>
    <t>刘子寒</t>
  </si>
  <si>
    <t xml:space="preserve">110224199308123022 </t>
  </si>
  <si>
    <t>王明杰</t>
  </si>
  <si>
    <t>110224199304045231</t>
  </si>
  <si>
    <t>GY2183272</t>
  </si>
  <si>
    <t>张嘉兴</t>
  </si>
  <si>
    <t xml:space="preserve">11022419871031261X </t>
  </si>
  <si>
    <t>杜旻宛</t>
  </si>
  <si>
    <t xml:space="preserve">654221198911134020 </t>
  </si>
  <si>
    <t>GY2183275</t>
  </si>
  <si>
    <t>刘磊</t>
  </si>
  <si>
    <t>210903198601240012</t>
  </si>
  <si>
    <t>GY2193805</t>
  </si>
  <si>
    <t>辛利君</t>
  </si>
  <si>
    <t xml:space="preserve">22240119540929255X </t>
  </si>
  <si>
    <t>刘晓红</t>
  </si>
  <si>
    <t>222401195508262540</t>
  </si>
  <si>
    <t>GY2192194</t>
  </si>
  <si>
    <t>缑文庄</t>
  </si>
  <si>
    <t xml:space="preserve">131122198910070236 </t>
  </si>
  <si>
    <t>徐晓霞</t>
  </si>
  <si>
    <t>130732198905041048</t>
  </si>
  <si>
    <t>GY2193808</t>
  </si>
  <si>
    <t>何林</t>
  </si>
  <si>
    <t>110224198506150828</t>
  </si>
  <si>
    <t>GY2193816</t>
  </si>
  <si>
    <t>陆彦</t>
  </si>
  <si>
    <t xml:space="preserve">370923199005023446 </t>
  </si>
  <si>
    <t>程伟</t>
  </si>
  <si>
    <t>371324198804240738</t>
  </si>
  <si>
    <t>GY2176468</t>
  </si>
  <si>
    <t>李倩男</t>
  </si>
  <si>
    <t xml:space="preserve">210302198806200621 </t>
  </si>
  <si>
    <t>于才</t>
  </si>
  <si>
    <t xml:space="preserve">130633198508236432 </t>
  </si>
  <si>
    <t>GY2193820</t>
  </si>
  <si>
    <t>王安琪</t>
  </si>
  <si>
    <t xml:space="preserve">110224199105315825 </t>
  </si>
  <si>
    <t>娄祖珩</t>
  </si>
  <si>
    <t>130203198809280015</t>
  </si>
  <si>
    <t>GY2183281</t>
  </si>
  <si>
    <t>孟玥</t>
  </si>
  <si>
    <t>232301198806300023</t>
  </si>
  <si>
    <t>GY2235196</t>
  </si>
  <si>
    <t>齐雷</t>
  </si>
  <si>
    <t xml:space="preserve">41072619760810241X </t>
  </si>
  <si>
    <t>GY2191912</t>
  </si>
  <si>
    <t>闫肃</t>
  </si>
  <si>
    <t xml:space="preserve">110224198805072022 </t>
  </si>
  <si>
    <t>张博</t>
  </si>
  <si>
    <t xml:space="preserve">41270219831226743X </t>
  </si>
  <si>
    <t>GY2192170</t>
  </si>
  <si>
    <t>陈快</t>
  </si>
  <si>
    <t>511024198701240735</t>
  </si>
  <si>
    <t>GY2179052</t>
  </si>
  <si>
    <t>马雷</t>
  </si>
  <si>
    <t xml:space="preserve">110224199001103430 </t>
  </si>
  <si>
    <t xml:space="preserve">110229198905023449 </t>
  </si>
  <si>
    <t>GY2192154</t>
  </si>
  <si>
    <t>魏香杰</t>
  </si>
  <si>
    <t xml:space="preserve">37293019900929410X </t>
  </si>
  <si>
    <t>焦文培</t>
  </si>
  <si>
    <t>372930198904274098</t>
  </si>
  <si>
    <t>GY2176475</t>
  </si>
  <si>
    <t>刘阳</t>
  </si>
  <si>
    <t>130982198702169011</t>
  </si>
  <si>
    <t>GY2193824</t>
  </si>
  <si>
    <t>马雪</t>
  </si>
  <si>
    <t>11022419871102082X</t>
  </si>
  <si>
    <t>GY2192150</t>
  </si>
  <si>
    <t>马林</t>
  </si>
  <si>
    <t xml:space="preserve">11022419860415403X </t>
  </si>
  <si>
    <t>丁洪宁</t>
  </si>
  <si>
    <t xml:space="preserve">132801198501013828 </t>
  </si>
  <si>
    <t>GY2193858</t>
  </si>
  <si>
    <t>陈佳</t>
  </si>
  <si>
    <t xml:space="preserve">51110219821129210X </t>
  </si>
  <si>
    <t>李啸</t>
  </si>
  <si>
    <t xml:space="preserve">422201198211300833 </t>
  </si>
  <si>
    <t>GY2235198</t>
  </si>
  <si>
    <t>郭雪涛</t>
  </si>
  <si>
    <t xml:space="preserve">110224197912014413 </t>
  </si>
  <si>
    <t>韩娜</t>
  </si>
  <si>
    <t xml:space="preserve">110224198109185242 </t>
  </si>
  <si>
    <t>GY2235199</t>
  </si>
  <si>
    <t>方林</t>
  </si>
  <si>
    <t xml:space="preserve">421122198807072136 </t>
  </si>
  <si>
    <t>郭浪花</t>
  </si>
  <si>
    <t xml:space="preserve">421122198811091102 </t>
  </si>
  <si>
    <t>GY2193867</t>
  </si>
  <si>
    <t>李倩</t>
  </si>
  <si>
    <t>110224198709124080</t>
  </si>
  <si>
    <t>GY2183274</t>
  </si>
  <si>
    <t>梁延韡</t>
  </si>
  <si>
    <t xml:space="preserve">110224198609301828 </t>
  </si>
  <si>
    <t>温存业</t>
  </si>
  <si>
    <t xml:space="preserve">632126198512060635 </t>
  </si>
  <si>
    <t>GY2191940</t>
  </si>
  <si>
    <t>张帅</t>
  </si>
  <si>
    <t xml:space="preserve">110224198910242820 </t>
  </si>
  <si>
    <t>李月雷</t>
  </si>
  <si>
    <t xml:space="preserve">110224198705262814 </t>
  </si>
  <si>
    <t>GY2183164</t>
  </si>
  <si>
    <t>张曼宇</t>
  </si>
  <si>
    <t xml:space="preserve">130703199002261827 </t>
  </si>
  <si>
    <t>李享</t>
  </si>
  <si>
    <t>220284199007292633</t>
  </si>
  <si>
    <t>GY2181383</t>
  </si>
  <si>
    <t>刘微</t>
  </si>
  <si>
    <t xml:space="preserve">110224198908184828 </t>
  </si>
  <si>
    <t>袁华</t>
  </si>
  <si>
    <t xml:space="preserve">110227199001310017 </t>
  </si>
  <si>
    <t>GY2190931</t>
  </si>
  <si>
    <t>常浩</t>
  </si>
  <si>
    <t>110224198502180317</t>
  </si>
  <si>
    <t>GY2193872</t>
  </si>
  <si>
    <t>成宇欣</t>
  </si>
  <si>
    <t xml:space="preserve">15042619931017003X </t>
  </si>
  <si>
    <t>姜佳宁</t>
  </si>
  <si>
    <t>150424199310040021</t>
  </si>
  <si>
    <t>GY2191902</t>
  </si>
  <si>
    <t>勾雪雷</t>
  </si>
  <si>
    <t xml:space="preserve">110224198709292877 </t>
  </si>
  <si>
    <t>杨倩</t>
  </si>
  <si>
    <t xml:space="preserve">110111198708072840 </t>
  </si>
  <si>
    <t>GY2193874</t>
  </si>
  <si>
    <t>杜媛媛</t>
  </si>
  <si>
    <t xml:space="preserve">110224199109240023 </t>
  </si>
  <si>
    <t>高建军</t>
  </si>
  <si>
    <t xml:space="preserve">131128198706070018 </t>
  </si>
  <si>
    <t>GY2191915</t>
  </si>
  <si>
    <t>龚丽华</t>
  </si>
  <si>
    <t xml:space="preserve">433127198907239226 </t>
  </si>
  <si>
    <t>邓明安</t>
  </si>
  <si>
    <t xml:space="preserve">500237198710120057 </t>
  </si>
  <si>
    <t>GY2193879</t>
  </si>
  <si>
    <t>刘学成</t>
  </si>
  <si>
    <t xml:space="preserve">37078319861005599X </t>
  </si>
  <si>
    <t>刘璐</t>
  </si>
  <si>
    <t>370285199012190825</t>
  </si>
  <si>
    <t>GY2191899</t>
  </si>
  <si>
    <t>韩雨</t>
  </si>
  <si>
    <t xml:space="preserve">110224199010062810 </t>
  </si>
  <si>
    <t>陈秋磊</t>
  </si>
  <si>
    <t xml:space="preserve">110224199012252845 </t>
  </si>
  <si>
    <t>GY2183284</t>
  </si>
  <si>
    <t>吕松涛</t>
  </si>
  <si>
    <t xml:space="preserve">410221198903027112 </t>
  </si>
  <si>
    <t>王海玲</t>
  </si>
  <si>
    <t>37078619890617572X</t>
  </si>
  <si>
    <t>GY2192141</t>
  </si>
  <si>
    <t>史丽英</t>
  </si>
  <si>
    <t xml:space="preserve">220211196902014224 </t>
  </si>
  <si>
    <t>杨旭</t>
  </si>
  <si>
    <t>22010219701126373X</t>
  </si>
  <si>
    <t>GY2183144</t>
  </si>
  <si>
    <t>闫佳怡</t>
  </si>
  <si>
    <t xml:space="preserve">110224199202080060 </t>
  </si>
  <si>
    <t>赵涛</t>
  </si>
  <si>
    <t>42098319940430211X</t>
  </si>
  <si>
    <t>GY2191900</t>
  </si>
  <si>
    <t>李亚娜</t>
  </si>
  <si>
    <t xml:space="preserve">110224199102120029 </t>
  </si>
  <si>
    <t>刘梓逸</t>
  </si>
  <si>
    <t>232301199010161819</t>
  </si>
  <si>
    <t>GY2192130</t>
  </si>
  <si>
    <t>郭建东</t>
  </si>
  <si>
    <t xml:space="preserve">110224198811045610 </t>
  </si>
  <si>
    <t>郭莹</t>
  </si>
  <si>
    <t>110221199002194427</t>
  </si>
  <si>
    <t>GY2191927</t>
  </si>
  <si>
    <t>张恒</t>
  </si>
  <si>
    <t xml:space="preserve">110224198707221012 </t>
  </si>
  <si>
    <t>吴贻</t>
  </si>
  <si>
    <t xml:space="preserve">110224198802054240 </t>
  </si>
  <si>
    <t>GY2191896</t>
  </si>
  <si>
    <t>景莉影</t>
  </si>
  <si>
    <t xml:space="preserve">110224198611235225 </t>
  </si>
  <si>
    <t>马涛</t>
  </si>
  <si>
    <t xml:space="preserve">110224198610050819 </t>
  </si>
  <si>
    <t>GY2176484</t>
  </si>
  <si>
    <t>赵贺</t>
  </si>
  <si>
    <t xml:space="preserve">110224199406142817 </t>
  </si>
  <si>
    <t>李姝凝</t>
  </si>
  <si>
    <t>11022419940218282X</t>
  </si>
  <si>
    <t>GY2193880</t>
  </si>
  <si>
    <t>谷亚娜</t>
  </si>
  <si>
    <t>110224198505043027</t>
  </si>
  <si>
    <t>GY2235201</t>
  </si>
  <si>
    <t>王晓伟</t>
  </si>
  <si>
    <t xml:space="preserve">110224198201120812 </t>
  </si>
  <si>
    <t>李闻</t>
  </si>
  <si>
    <t xml:space="preserve">370921198309162421 </t>
  </si>
  <si>
    <t>GY2193882</t>
  </si>
  <si>
    <t>邓海清</t>
  </si>
  <si>
    <t>500239198509247833</t>
  </si>
  <si>
    <t>王丹</t>
  </si>
  <si>
    <t>500233199001226923</t>
  </si>
  <si>
    <t>GY2191906</t>
  </si>
  <si>
    <t>吴登茹</t>
  </si>
  <si>
    <t xml:space="preserve">372901198611080474 </t>
  </si>
  <si>
    <t>舒妮</t>
  </si>
  <si>
    <t xml:space="preserve">522223198912034023 </t>
  </si>
  <si>
    <t>GY2193883</t>
  </si>
  <si>
    <t>赵海鹏</t>
  </si>
  <si>
    <t>110224198705284431</t>
  </si>
  <si>
    <t>李谨</t>
  </si>
  <si>
    <t>131121198905173824</t>
  </si>
  <si>
    <t>GY2193884</t>
  </si>
  <si>
    <t>王菁华</t>
  </si>
  <si>
    <t xml:space="preserve">371327199201093349 </t>
  </si>
  <si>
    <t>刘楠</t>
  </si>
  <si>
    <t>130622198803228014</t>
  </si>
  <si>
    <t>GY2193886</t>
  </si>
  <si>
    <t>陈雯</t>
  </si>
  <si>
    <t xml:space="preserve">110224199004095827 </t>
  </si>
  <si>
    <t>赵羽</t>
  </si>
  <si>
    <t>210802198804112537</t>
  </si>
  <si>
    <t>GY2183292</t>
  </si>
  <si>
    <t>高歌</t>
  </si>
  <si>
    <t xml:space="preserve">11022419880623541X </t>
  </si>
  <si>
    <t>方婷婷</t>
  </si>
  <si>
    <t xml:space="preserve">110111199004232644 </t>
  </si>
  <si>
    <t>GY2193895</t>
  </si>
  <si>
    <t>李元佳</t>
  </si>
  <si>
    <t xml:space="preserve">110224199008192421 </t>
  </si>
  <si>
    <t>高爱勃</t>
  </si>
  <si>
    <t>110224199001024417</t>
  </si>
  <si>
    <t>GY2191934</t>
  </si>
  <si>
    <t>杨静</t>
  </si>
  <si>
    <t xml:space="preserve">411002198508291045 </t>
  </si>
  <si>
    <t>李云杰</t>
  </si>
  <si>
    <t xml:space="preserve">622425198408230479 </t>
  </si>
  <si>
    <t>GY2183176</t>
  </si>
  <si>
    <t>王竟适</t>
  </si>
  <si>
    <t xml:space="preserve">411325199105236530 </t>
  </si>
  <si>
    <t>刘蕊</t>
  </si>
  <si>
    <t xml:space="preserve">110224199209061620 </t>
  </si>
  <si>
    <t>GY2183282</t>
  </si>
  <si>
    <t>张磊</t>
  </si>
  <si>
    <t xml:space="preserve">110224199010135223 </t>
  </si>
  <si>
    <t>王响</t>
  </si>
  <si>
    <t>110223198709286972</t>
  </si>
  <si>
    <t>GY2190962</t>
  </si>
  <si>
    <t>李峻</t>
  </si>
  <si>
    <t xml:space="preserve">11022419821223142X </t>
  </si>
  <si>
    <t>孙伟</t>
  </si>
  <si>
    <t xml:space="preserve">110224198207261616 </t>
  </si>
  <si>
    <t>GY2191928</t>
  </si>
  <si>
    <t>齐丽萍</t>
  </si>
  <si>
    <t xml:space="preserve">370783198304255563 </t>
  </si>
  <si>
    <t>王立东</t>
  </si>
  <si>
    <t xml:space="preserve">230183198512041611 </t>
  </si>
  <si>
    <t>GY2235202</t>
  </si>
  <si>
    <t>李俊峰</t>
  </si>
  <si>
    <t>140122198711010119</t>
  </si>
  <si>
    <t>GY2193903</t>
  </si>
  <si>
    <t>常昊</t>
  </si>
  <si>
    <t>110224198702185411</t>
  </si>
  <si>
    <t>GY2191063</t>
  </si>
  <si>
    <t>栾紫明</t>
  </si>
  <si>
    <t xml:space="preserve">370784199006197650 </t>
  </si>
  <si>
    <t>刘夕芳</t>
  </si>
  <si>
    <t>370784199005261366</t>
  </si>
  <si>
    <t>GY2183169</t>
  </si>
  <si>
    <t xml:space="preserve">372501195812257568 </t>
  </si>
  <si>
    <t>李爱民</t>
  </si>
  <si>
    <t>372501195601037530</t>
  </si>
  <si>
    <t>GY2176495</t>
  </si>
  <si>
    <t>黄春晖</t>
  </si>
  <si>
    <t xml:space="preserve">130202198602040616 </t>
  </si>
  <si>
    <t>周胜敏</t>
  </si>
  <si>
    <t xml:space="preserve">220602198902090969 </t>
  </si>
  <si>
    <t>GY2239051</t>
  </si>
  <si>
    <t>索桂超</t>
  </si>
  <si>
    <t xml:space="preserve">110224198604225010 </t>
  </si>
  <si>
    <t>崔妍</t>
  </si>
  <si>
    <t>110102198803111143</t>
  </si>
  <si>
    <t>GY2193904</t>
  </si>
  <si>
    <t>佟飞</t>
  </si>
  <si>
    <t>110224198610101014</t>
  </si>
  <si>
    <t>GY2183165</t>
  </si>
  <si>
    <t>田玉华</t>
  </si>
  <si>
    <t xml:space="preserve">210724195806300020 </t>
  </si>
  <si>
    <t>刘永华</t>
  </si>
  <si>
    <t>210724195901060096</t>
  </si>
  <si>
    <t>GY2176502</t>
  </si>
  <si>
    <t>高洋</t>
  </si>
  <si>
    <t xml:space="preserve">110224198204070013 </t>
  </si>
  <si>
    <t>薛立娟</t>
  </si>
  <si>
    <t>110224198711052661</t>
  </si>
  <si>
    <t>GY2191935</t>
  </si>
  <si>
    <t>程楠</t>
  </si>
  <si>
    <t>612323198804017944</t>
  </si>
  <si>
    <t>GY2191919</t>
  </si>
  <si>
    <t>尚文静</t>
  </si>
  <si>
    <t xml:space="preserve">131181198411062725 </t>
  </si>
  <si>
    <t>张勇</t>
  </si>
  <si>
    <t xml:space="preserve">110103198202110635 </t>
  </si>
  <si>
    <t>GY2193906</t>
  </si>
  <si>
    <t>赵保宽</t>
  </si>
  <si>
    <t xml:space="preserve">110224196605121812 </t>
  </si>
  <si>
    <t xml:space="preserve">370126198806093429 </t>
  </si>
  <si>
    <t>GY2235204</t>
  </si>
  <si>
    <t>曹健</t>
  </si>
  <si>
    <t>110224198511300026</t>
  </si>
  <si>
    <t>GY2176465</t>
  </si>
  <si>
    <t>魏旭</t>
  </si>
  <si>
    <t xml:space="preserve">110224198607020010 </t>
  </si>
  <si>
    <t>韩雪</t>
  </si>
  <si>
    <t xml:space="preserve">11010219860707236X </t>
  </si>
  <si>
    <t>GY2235205</t>
  </si>
  <si>
    <t>陈玉梅</t>
  </si>
  <si>
    <t>110224197808140049</t>
  </si>
  <si>
    <t>GY2193912</t>
  </si>
  <si>
    <t>刘广正</t>
  </si>
  <si>
    <t xml:space="preserve">110107194007232415 </t>
  </si>
  <si>
    <t>曹秀云</t>
  </si>
  <si>
    <t>110107194404272445</t>
  </si>
  <si>
    <t>GY2187758</t>
  </si>
  <si>
    <t>房宸</t>
  </si>
  <si>
    <t xml:space="preserve">371327198810050083 </t>
  </si>
  <si>
    <t>李忠伟</t>
  </si>
  <si>
    <t xml:space="preserve">230703198502211016 </t>
  </si>
  <si>
    <t>GY2176849</t>
  </si>
  <si>
    <t>110106198711094214</t>
  </si>
  <si>
    <t>GY2235210</t>
  </si>
  <si>
    <t>王美香</t>
  </si>
  <si>
    <t xml:space="preserve">142223198311173326 </t>
  </si>
  <si>
    <t>南少杰</t>
  </si>
  <si>
    <t xml:space="preserve">142723198306133511 </t>
  </si>
  <si>
    <t>GY2183269</t>
  </si>
  <si>
    <t>任冬冰</t>
  </si>
  <si>
    <t xml:space="preserve">110224197901155616 </t>
  </si>
  <si>
    <t>屈凌云</t>
  </si>
  <si>
    <t xml:space="preserve">110224197906075623 </t>
  </si>
  <si>
    <t>GY2182833</t>
  </si>
  <si>
    <t>李连侠</t>
  </si>
  <si>
    <t>110224195506154622</t>
  </si>
  <si>
    <t>GY2190925</t>
  </si>
  <si>
    <t>计广春</t>
  </si>
  <si>
    <t xml:space="preserve">110224196503133820 </t>
  </si>
  <si>
    <t>吴永才</t>
  </si>
  <si>
    <t>110224196506153835</t>
  </si>
  <si>
    <t>GY2176939</t>
  </si>
  <si>
    <t>高吉军</t>
  </si>
  <si>
    <t xml:space="preserve">371321199008283978 </t>
  </si>
  <si>
    <t>于明倩</t>
  </si>
  <si>
    <t>371424198907031221</t>
  </si>
  <si>
    <t>GY2182859</t>
  </si>
  <si>
    <t>韩冬影</t>
  </si>
  <si>
    <t xml:space="preserve">110224198609083226 </t>
  </si>
  <si>
    <t>姚远</t>
  </si>
  <si>
    <t xml:space="preserve">110108198707205412 </t>
  </si>
  <si>
    <t>GY2193027</t>
  </si>
  <si>
    <t>马胜凯</t>
  </si>
  <si>
    <t xml:space="preserve">110224196302035810 </t>
  </si>
  <si>
    <t>兰宝晶</t>
  </si>
  <si>
    <t>120224197112042469</t>
  </si>
  <si>
    <t>GY2176825</t>
  </si>
  <si>
    <t>任春雨</t>
  </si>
  <si>
    <t xml:space="preserve">110224198312255613 </t>
  </si>
  <si>
    <t>李冰冰</t>
  </si>
  <si>
    <t xml:space="preserve">130828198603051348 </t>
  </si>
  <si>
    <t>GY2176814</t>
  </si>
  <si>
    <t>缪静</t>
  </si>
  <si>
    <t>130503198605142725</t>
  </si>
  <si>
    <t>GY2193029</t>
  </si>
  <si>
    <t>刘辙</t>
  </si>
  <si>
    <t>110108198004065417</t>
  </si>
  <si>
    <t>GY2326261</t>
  </si>
  <si>
    <t>张家维</t>
  </si>
  <si>
    <t>350702199110263015</t>
  </si>
  <si>
    <t>孙云燕</t>
  </si>
  <si>
    <t>320482199111066240</t>
  </si>
  <si>
    <t>GY2181377</t>
  </si>
  <si>
    <t>梁婕</t>
  </si>
  <si>
    <t>13070519880315152X</t>
  </si>
  <si>
    <t>GY2193032</t>
  </si>
  <si>
    <t>魏兵</t>
  </si>
  <si>
    <t xml:space="preserve">110224199002155232 </t>
  </si>
  <si>
    <t>崔欢</t>
  </si>
  <si>
    <t xml:space="preserve">13068419891006208X </t>
  </si>
  <si>
    <t>GY2176753</t>
  </si>
  <si>
    <t>王金梁</t>
  </si>
  <si>
    <t>110224198703252014</t>
  </si>
  <si>
    <t>GY2182856</t>
  </si>
  <si>
    <t>王双</t>
  </si>
  <si>
    <t xml:space="preserve">110224198504202428 </t>
  </si>
  <si>
    <t>冯力振</t>
  </si>
  <si>
    <t xml:space="preserve">230811198801162117 </t>
  </si>
  <si>
    <t>GY2191242</t>
  </si>
  <si>
    <t>杨培培</t>
  </si>
  <si>
    <t>110224198011030103</t>
  </si>
  <si>
    <t>GY2191194</t>
  </si>
  <si>
    <t>郎天丹</t>
  </si>
  <si>
    <t xml:space="preserve">110224199102103683 </t>
  </si>
  <si>
    <t>张斌</t>
  </si>
  <si>
    <t>130637199205210913</t>
  </si>
  <si>
    <t>GY2180347</t>
  </si>
  <si>
    <t>张兴旺</t>
  </si>
  <si>
    <t>412722198612112574</t>
  </si>
  <si>
    <t>GY2235211</t>
  </si>
  <si>
    <t>吴颖超</t>
  </si>
  <si>
    <t xml:space="preserve">110224198807210011 </t>
  </si>
  <si>
    <t>孙竹青</t>
  </si>
  <si>
    <t xml:space="preserve">110111198811241841 </t>
  </si>
  <si>
    <t>GY2182851</t>
  </si>
  <si>
    <t>张庆</t>
  </si>
  <si>
    <t xml:space="preserve">110224198909063817 </t>
  </si>
  <si>
    <t>姜波</t>
  </si>
  <si>
    <t>13108219830602076X</t>
  </si>
  <si>
    <t>GY2176750</t>
  </si>
  <si>
    <t>马记怀</t>
  </si>
  <si>
    <t xml:space="preserve">372901198412072818 </t>
  </si>
  <si>
    <t>李丽君</t>
  </si>
  <si>
    <t xml:space="preserve">142634198601265123 </t>
  </si>
  <si>
    <t>GY2182841</t>
  </si>
  <si>
    <t>王占海</t>
  </si>
  <si>
    <t>110224195805063018</t>
  </si>
  <si>
    <t>GY2191206</t>
  </si>
  <si>
    <t>曾而芳</t>
  </si>
  <si>
    <t xml:space="preserve">362323197205102817 </t>
  </si>
  <si>
    <t>刘晓燕</t>
  </si>
  <si>
    <t>130705197611121524</t>
  </si>
  <si>
    <t>GY2182837</t>
  </si>
  <si>
    <t>管昭</t>
  </si>
  <si>
    <t xml:space="preserve">110224198809291214 </t>
  </si>
  <si>
    <t>杜忱</t>
  </si>
  <si>
    <t>110101198907203521</t>
  </si>
  <si>
    <t>GY2193041</t>
  </si>
  <si>
    <t>唐靖</t>
  </si>
  <si>
    <t xml:space="preserve">310110196912315047 </t>
  </si>
  <si>
    <t>宋俊亮</t>
  </si>
  <si>
    <t xml:space="preserve">371422198311111615 </t>
  </si>
  <si>
    <t>GY2176749</t>
  </si>
  <si>
    <t>沈旻旻</t>
  </si>
  <si>
    <t>420381198801200627</t>
  </si>
  <si>
    <t>GY2176826</t>
  </si>
  <si>
    <t xml:space="preserve">110224198905272427 </t>
  </si>
  <si>
    <t>110224198812071036</t>
  </si>
  <si>
    <t>GY2195968</t>
  </si>
  <si>
    <t xml:space="preserve">110224199401223618 </t>
  </si>
  <si>
    <t>陈梦蝶</t>
  </si>
  <si>
    <t xml:space="preserve">110224199406035229 </t>
  </si>
  <si>
    <t>GY2176834</t>
  </si>
  <si>
    <t>张冲</t>
  </si>
  <si>
    <t xml:space="preserve">142703198610292431 </t>
  </si>
  <si>
    <t>张园园</t>
  </si>
  <si>
    <t>14272719900128110X</t>
  </si>
  <si>
    <t>GY2193048</t>
  </si>
  <si>
    <t>刘利</t>
  </si>
  <si>
    <t xml:space="preserve">110224198110205028 </t>
  </si>
  <si>
    <t>豆明明</t>
  </si>
  <si>
    <t>610481198812245434</t>
  </si>
  <si>
    <t>GY2176822</t>
  </si>
  <si>
    <t>徐皖京</t>
  </si>
  <si>
    <t xml:space="preserve">110224198403100019 </t>
  </si>
  <si>
    <t>谢婷</t>
  </si>
  <si>
    <t xml:space="preserve">110107198305233422 </t>
  </si>
  <si>
    <t>GY2176820</t>
  </si>
  <si>
    <t>欧阳苏丹</t>
  </si>
  <si>
    <t>110224198404210025</t>
  </si>
  <si>
    <t>GY2183276</t>
  </si>
  <si>
    <t>张荣华</t>
  </si>
  <si>
    <t>430422198409163937</t>
  </si>
  <si>
    <t>GY2193051</t>
  </si>
  <si>
    <t>黄莹</t>
  </si>
  <si>
    <t xml:space="preserve">341003199012030020 </t>
  </si>
  <si>
    <t>李德维</t>
  </si>
  <si>
    <t xml:space="preserve">342224199104080977 </t>
  </si>
  <si>
    <t>GY2193057</t>
  </si>
  <si>
    <t>刘宇</t>
  </si>
  <si>
    <t xml:space="preserve">110106198406270074 </t>
  </si>
  <si>
    <t xml:space="preserve">110106198303133624 </t>
  </si>
  <si>
    <t>GY2176818</t>
  </si>
  <si>
    <t>周鹏</t>
  </si>
  <si>
    <t>130403198802022719</t>
  </si>
  <si>
    <t>GY2191217</t>
  </si>
  <si>
    <t>汪萍</t>
  </si>
  <si>
    <t xml:space="preserve">110224196210245247 </t>
  </si>
  <si>
    <t>索继浩</t>
  </si>
  <si>
    <t>110224196308085018</t>
  </si>
  <si>
    <t>GY2182870</t>
  </si>
  <si>
    <t>周娜</t>
  </si>
  <si>
    <t xml:space="preserve">110224198310144223 </t>
  </si>
  <si>
    <t>李晓军</t>
  </si>
  <si>
    <t xml:space="preserve">152529198010113019 </t>
  </si>
  <si>
    <t>GY2193066</t>
  </si>
  <si>
    <t>杨仕军</t>
  </si>
  <si>
    <t xml:space="preserve">433130198807152113 </t>
  </si>
  <si>
    <t>王玉霞</t>
  </si>
  <si>
    <t>130481198610224665</t>
  </si>
  <si>
    <t>GY2258310</t>
  </si>
  <si>
    <t>肖雨</t>
  </si>
  <si>
    <t xml:space="preserve">110224198412111043 </t>
  </si>
  <si>
    <t>石华</t>
  </si>
  <si>
    <t>13253019771228221X</t>
  </si>
  <si>
    <t>GY2193068</t>
  </si>
  <si>
    <t>张蓁</t>
  </si>
  <si>
    <t xml:space="preserve">110224199112283438 </t>
  </si>
  <si>
    <t>李楠</t>
  </si>
  <si>
    <t>110224199204025620</t>
  </si>
  <si>
    <t>GY2182862</t>
  </si>
  <si>
    <t>张凯</t>
  </si>
  <si>
    <t xml:space="preserve">110224198711204637 </t>
  </si>
  <si>
    <t>罗敏</t>
  </si>
  <si>
    <t xml:space="preserve">420984198807104726 </t>
  </si>
  <si>
    <t>GY2193072</t>
  </si>
  <si>
    <t>杨震</t>
  </si>
  <si>
    <t xml:space="preserve">110224199201310514 </t>
  </si>
  <si>
    <t>宋安鹏</t>
  </si>
  <si>
    <t>110226199205270022</t>
  </si>
  <si>
    <t>GY2182866</t>
  </si>
  <si>
    <t>王飞</t>
  </si>
  <si>
    <t xml:space="preserve">110103198309241512 </t>
  </si>
  <si>
    <t>陈万杰</t>
  </si>
  <si>
    <t xml:space="preserve">152221198301153443 </t>
  </si>
  <si>
    <t>GY2235212</t>
  </si>
  <si>
    <t>宋文明</t>
  </si>
  <si>
    <t>11022419840210283X</t>
  </si>
  <si>
    <t>GY2183270</t>
  </si>
  <si>
    <t>李经智</t>
  </si>
  <si>
    <t xml:space="preserve">31010719740814541X </t>
  </si>
  <si>
    <t>杨通</t>
  </si>
  <si>
    <t>230204197401100442</t>
  </si>
  <si>
    <t>GY2193189</t>
  </si>
  <si>
    <t>杨姣</t>
  </si>
  <si>
    <t xml:space="preserve">410223198611097066 </t>
  </si>
  <si>
    <t>孟令威</t>
  </si>
  <si>
    <t xml:space="preserve">410223198603054517 </t>
  </si>
  <si>
    <t>GY2176843</t>
  </si>
  <si>
    <t>李星月</t>
  </si>
  <si>
    <t xml:space="preserve">110224199303261020 </t>
  </si>
  <si>
    <t>刘传</t>
  </si>
  <si>
    <t>110224199305090536</t>
  </si>
  <si>
    <t>GY2192151</t>
  </si>
  <si>
    <t>叶远军</t>
  </si>
  <si>
    <t xml:space="preserve">421023199110217126 </t>
  </si>
  <si>
    <t>金涛</t>
  </si>
  <si>
    <t>371102198702160535</t>
  </si>
  <si>
    <t>GY2193187</t>
  </si>
  <si>
    <t>网签未签字</t>
  </si>
  <si>
    <t>李真</t>
  </si>
  <si>
    <t>410425198404065022</t>
  </si>
  <si>
    <t>GY2191104</t>
  </si>
  <si>
    <t>赵倩南</t>
  </si>
  <si>
    <t>340322198704040844</t>
  </si>
  <si>
    <t>GY2192145</t>
  </si>
  <si>
    <t>杨祎</t>
  </si>
  <si>
    <t xml:space="preserve">110115199401185226 </t>
  </si>
  <si>
    <t>唐绍凯</t>
  </si>
  <si>
    <t xml:space="preserve">350301199409021493 </t>
  </si>
  <si>
    <t>GY2192225</t>
  </si>
  <si>
    <t>于传洋</t>
  </si>
  <si>
    <t xml:space="preserve">41092619881020161X </t>
  </si>
  <si>
    <t>张美灵</t>
  </si>
  <si>
    <t xml:space="preserve">230223198912072221 </t>
  </si>
  <si>
    <t>GY2193181</t>
  </si>
  <si>
    <t>李艳</t>
  </si>
  <si>
    <t xml:space="preserve">510113198303130421 </t>
  </si>
  <si>
    <t>刘俊博</t>
  </si>
  <si>
    <t xml:space="preserve">210112198112153818 </t>
  </si>
  <si>
    <t>GY2193171</t>
  </si>
  <si>
    <t>徐丹</t>
  </si>
  <si>
    <t xml:space="preserve">110224199012105423 </t>
  </si>
  <si>
    <t>王然</t>
  </si>
  <si>
    <t>110224198911094815</t>
  </si>
  <si>
    <t>GY2193168</t>
  </si>
  <si>
    <t>申晴</t>
  </si>
  <si>
    <t xml:space="preserve">110224198808154824 </t>
  </si>
  <si>
    <t>常博文</t>
  </si>
  <si>
    <t>110223199212292319</t>
  </si>
  <si>
    <t>GY2191082</t>
  </si>
  <si>
    <t>黄志威</t>
  </si>
  <si>
    <t>110224198712312410</t>
  </si>
  <si>
    <t>GY2190919</t>
  </si>
  <si>
    <t>马秋影</t>
  </si>
  <si>
    <t xml:space="preserve">230803197807230323 </t>
  </si>
  <si>
    <t>刘道民</t>
  </si>
  <si>
    <t xml:space="preserve">230805197511250416 </t>
  </si>
  <si>
    <t>GY2191092</t>
  </si>
  <si>
    <t xml:space="preserve">230603199108063325 </t>
  </si>
  <si>
    <t>370705199207270011</t>
  </si>
  <si>
    <t>GY2326263</t>
  </si>
  <si>
    <t>屈慧刚</t>
  </si>
  <si>
    <t>150223198709020610</t>
  </si>
  <si>
    <t>李亚都</t>
  </si>
  <si>
    <t>152722198809236729</t>
  </si>
  <si>
    <t>GY2192220</t>
  </si>
  <si>
    <t>宋金芝</t>
  </si>
  <si>
    <t xml:space="preserve">110224198907160525 </t>
  </si>
  <si>
    <t>杜金沣</t>
  </si>
  <si>
    <t xml:space="preserve">110111198810268612 </t>
  </si>
  <si>
    <t>GY2192214</t>
  </si>
  <si>
    <t>史林</t>
  </si>
  <si>
    <t xml:space="preserve">110111199103218231 </t>
  </si>
  <si>
    <t>贺茜</t>
  </si>
  <si>
    <t xml:space="preserve">140110199103242548 </t>
  </si>
  <si>
    <t>GY2191192</t>
  </si>
  <si>
    <t>迟乃国</t>
  </si>
  <si>
    <t xml:space="preserve">210881197201188015 </t>
  </si>
  <si>
    <t>阎玉华</t>
  </si>
  <si>
    <t>210213197703155425</t>
  </si>
  <si>
    <t>GY2193167</t>
  </si>
  <si>
    <t>王啸峰</t>
  </si>
  <si>
    <t>370786198610272715</t>
  </si>
  <si>
    <t>GY2193166</t>
  </si>
  <si>
    <t>潘方圆</t>
  </si>
  <si>
    <t>650102198709051629</t>
  </si>
  <si>
    <t>GY2193163</t>
  </si>
  <si>
    <t>吕俊鸟</t>
  </si>
  <si>
    <t xml:space="preserve">410329198708264020 </t>
  </si>
  <si>
    <t>罗青</t>
  </si>
  <si>
    <t>431127198503170099</t>
  </si>
  <si>
    <t>GY2193156</t>
  </si>
  <si>
    <t>吕俊</t>
  </si>
  <si>
    <t xml:space="preserve">110224198812070826 </t>
  </si>
  <si>
    <t>郑飞</t>
  </si>
  <si>
    <t xml:space="preserve">110224198710131018 </t>
  </si>
  <si>
    <t>GY2182876</t>
  </si>
  <si>
    <t>张彩金</t>
  </si>
  <si>
    <t xml:space="preserve">110224198311300347 </t>
  </si>
  <si>
    <t>郭华伟</t>
  </si>
  <si>
    <t>110224198003070535</t>
  </si>
  <si>
    <t>GY2191142</t>
  </si>
  <si>
    <t>潘丹</t>
  </si>
  <si>
    <t xml:space="preserve">110224199007272622 </t>
  </si>
  <si>
    <t>付国豪</t>
  </si>
  <si>
    <t>140109199011111019</t>
  </si>
  <si>
    <t>GY2191258</t>
  </si>
  <si>
    <t>宋晓宇</t>
  </si>
  <si>
    <t xml:space="preserve">131002198710084245 </t>
  </si>
  <si>
    <t>席鑫</t>
  </si>
  <si>
    <t>420102198706012015</t>
  </si>
  <si>
    <t>GY2183285</t>
  </si>
  <si>
    <t>朱然</t>
  </si>
  <si>
    <t xml:space="preserve">110224198504013010 </t>
  </si>
  <si>
    <t>王海燕</t>
  </si>
  <si>
    <t xml:space="preserve">110224198408244628 </t>
  </si>
  <si>
    <t>GY2193153</t>
  </si>
  <si>
    <t>武娟霞</t>
  </si>
  <si>
    <t xml:space="preserve">130702198507242428 </t>
  </si>
  <si>
    <t>牛得蓂</t>
  </si>
  <si>
    <t xml:space="preserve">412822198703242273 </t>
  </si>
  <si>
    <t>GY2182873</t>
  </si>
  <si>
    <t>潘殿祥</t>
  </si>
  <si>
    <t xml:space="preserve">230602195503016217 </t>
  </si>
  <si>
    <t>王淑霞</t>
  </si>
  <si>
    <t>230602195409166227</t>
  </si>
  <si>
    <t>GY2235213</t>
  </si>
  <si>
    <t>窦微微</t>
  </si>
  <si>
    <t xml:space="preserve">13062719860714064X </t>
  </si>
  <si>
    <t>刘公勇</t>
  </si>
  <si>
    <t xml:space="preserve">130430198501152156 </t>
  </si>
  <si>
    <t>GY2233479</t>
  </si>
  <si>
    <t>李志</t>
  </si>
  <si>
    <t>110224198803225232</t>
  </si>
  <si>
    <t>崔哲</t>
  </si>
  <si>
    <t>110224199105253820</t>
  </si>
  <si>
    <t>GY2235215</t>
  </si>
  <si>
    <t>王旭</t>
  </si>
  <si>
    <t xml:space="preserve">110106198812242714 </t>
  </si>
  <si>
    <t>张珍</t>
  </si>
  <si>
    <t>110224199005274624</t>
  </si>
  <si>
    <t>GY2183271</t>
  </si>
  <si>
    <t>赵月</t>
  </si>
  <si>
    <t xml:space="preserve">110224198909203824 </t>
  </si>
  <si>
    <t>朱晓泉</t>
  </si>
  <si>
    <t xml:space="preserve">110226199005161112 </t>
  </si>
  <si>
    <t>GY2191207</t>
  </si>
  <si>
    <t>于博</t>
  </si>
  <si>
    <t xml:space="preserve">110101198706024551 </t>
  </si>
  <si>
    <t>高媛媛</t>
  </si>
  <si>
    <t>110104199012250822</t>
  </si>
  <si>
    <t>GY2193140</t>
  </si>
  <si>
    <t>赵世彬</t>
  </si>
  <si>
    <t xml:space="preserve">130525198706113657 </t>
  </si>
  <si>
    <t>高雅</t>
  </si>
  <si>
    <t xml:space="preserve">110224198704040021 </t>
  </si>
  <si>
    <t>GY2182871</t>
  </si>
  <si>
    <t>刘月</t>
  </si>
  <si>
    <t xml:space="preserve">110224198908223823 </t>
  </si>
  <si>
    <t>洪翰</t>
  </si>
  <si>
    <t>232301198709140654</t>
  </si>
  <si>
    <t>GY2183241</t>
  </si>
  <si>
    <t>刘梅荣</t>
  </si>
  <si>
    <t xml:space="preserve">13052219880411032X </t>
  </si>
  <si>
    <t>郝军军</t>
  </si>
  <si>
    <t xml:space="preserve">130522198708270315 </t>
  </si>
  <si>
    <t>GY2193135</t>
  </si>
  <si>
    <t xml:space="preserve">110224199209030525 </t>
  </si>
  <si>
    <t>李源</t>
  </si>
  <si>
    <t>642224198812260019</t>
  </si>
  <si>
    <t>GY2192174</t>
  </si>
  <si>
    <t xml:space="preserve">110224198802053838 </t>
  </si>
  <si>
    <t>封璇</t>
  </si>
  <si>
    <t>130730199401211885</t>
  </si>
  <si>
    <t>GY2176512</t>
  </si>
  <si>
    <t>宋雷</t>
  </si>
  <si>
    <t xml:space="preserve">110224199302194620 </t>
  </si>
  <si>
    <t>陈佳林</t>
  </si>
  <si>
    <t>11022419930505261X</t>
  </si>
  <si>
    <t>GY2191229</t>
  </si>
  <si>
    <t>王琳琳</t>
  </si>
  <si>
    <t xml:space="preserve">371327198409044920 </t>
  </si>
  <si>
    <t>李鹏奎</t>
  </si>
  <si>
    <t xml:space="preserve">370983198307160050 </t>
  </si>
  <si>
    <t>GY2193126</t>
  </si>
  <si>
    <t>张慧峰</t>
  </si>
  <si>
    <t xml:space="preserve">371202198012250010 </t>
  </si>
  <si>
    <t xml:space="preserve">370102198006180320 </t>
  </si>
  <si>
    <t>GY2176519</t>
  </si>
  <si>
    <t>陈颖</t>
  </si>
  <si>
    <t xml:space="preserve">110224198506013065 </t>
  </si>
  <si>
    <t>梁国艳</t>
  </si>
  <si>
    <t xml:space="preserve">140203198410133613 </t>
  </si>
  <si>
    <t>GY2190918</t>
  </si>
  <si>
    <t>刘轲</t>
  </si>
  <si>
    <t xml:space="preserve">11022419870610034X </t>
  </si>
  <si>
    <t>姜吉山</t>
  </si>
  <si>
    <t xml:space="preserve">370683198104268217 </t>
  </si>
  <si>
    <t>GY2179097</t>
  </si>
  <si>
    <t xml:space="preserve">370725198108192573 </t>
  </si>
  <si>
    <t>马莉敏</t>
  </si>
  <si>
    <t xml:space="preserve">370112198111301529 </t>
  </si>
  <si>
    <t>GY2193120</t>
  </si>
  <si>
    <t>王凌霄</t>
  </si>
  <si>
    <t xml:space="preserve">372401197711274418 </t>
  </si>
  <si>
    <t xml:space="preserve">362122197504066046 </t>
  </si>
  <si>
    <t>GY2191118</t>
  </si>
  <si>
    <t>陈宜莎</t>
  </si>
  <si>
    <t xml:space="preserve">110105198404062523 </t>
  </si>
  <si>
    <t>贺国建</t>
  </si>
  <si>
    <t xml:space="preserve">130533199004292712 </t>
  </si>
  <si>
    <t>GY2182806</t>
  </si>
  <si>
    <t>尚华</t>
  </si>
  <si>
    <t xml:space="preserve">110224198103134620 </t>
  </si>
  <si>
    <t>张建峰</t>
  </si>
  <si>
    <t xml:space="preserve">14022719790416001X </t>
  </si>
  <si>
    <t>GY2193114</t>
  </si>
  <si>
    <t>刘燃</t>
  </si>
  <si>
    <t xml:space="preserve">110224198912292215 </t>
  </si>
  <si>
    <t>陈玉珠</t>
  </si>
  <si>
    <t xml:space="preserve">110111199010281629 </t>
  </si>
  <si>
    <t>GY2192066</t>
  </si>
  <si>
    <t>宁巧珍</t>
  </si>
  <si>
    <t xml:space="preserve">610403196910090028 </t>
  </si>
  <si>
    <t>杨立</t>
  </si>
  <si>
    <t>650103196806173318</t>
  </si>
  <si>
    <t>GY2233798</t>
  </si>
  <si>
    <t>姚垚</t>
  </si>
  <si>
    <t>110103198411021524</t>
  </si>
  <si>
    <t>GY2233800</t>
  </si>
  <si>
    <t>140225198712100110</t>
  </si>
  <si>
    <t>GY2233801</t>
  </si>
  <si>
    <t>史洪东</t>
  </si>
  <si>
    <t>132928197609071510</t>
  </si>
  <si>
    <t>赵悦棋</t>
  </si>
  <si>
    <t>23118119880510002X</t>
  </si>
  <si>
    <t>GY2233802</t>
  </si>
  <si>
    <t>孙景超</t>
  </si>
  <si>
    <t>130102197312161874</t>
  </si>
  <si>
    <t>赵素芳</t>
  </si>
  <si>
    <t>130102198011050024</t>
  </si>
  <si>
    <t>GY2233803</t>
  </si>
  <si>
    <t>李世亮</t>
  </si>
  <si>
    <t>410781198811210896</t>
  </si>
  <si>
    <t>高赛</t>
  </si>
  <si>
    <t>22018319901119388X</t>
  </si>
  <si>
    <t>GY2389052</t>
  </si>
  <si>
    <t>段唯</t>
  </si>
  <si>
    <t>110103199005220979</t>
  </si>
  <si>
    <t>GY2233806</t>
  </si>
  <si>
    <t>元开放</t>
  </si>
  <si>
    <t>130582198801300810</t>
  </si>
  <si>
    <t>GY2233807</t>
  </si>
  <si>
    <t>商登煜</t>
  </si>
  <si>
    <t>370827199008120831</t>
  </si>
  <si>
    <t>曹琴琴</t>
  </si>
  <si>
    <t>370832199004167027</t>
  </si>
  <si>
    <t>GY2233809</t>
  </si>
  <si>
    <t>刘莹</t>
  </si>
  <si>
    <t>110101198912044529</t>
  </si>
  <si>
    <t>罗昌平</t>
  </si>
  <si>
    <t>632124198907103633</t>
  </si>
  <si>
    <t>GY2233811</t>
  </si>
  <si>
    <t>景松</t>
  </si>
  <si>
    <t>110101198612103515</t>
  </si>
  <si>
    <t>刘曦</t>
  </si>
  <si>
    <t>110102198707143065</t>
  </si>
  <si>
    <t>GY2233812</t>
  </si>
  <si>
    <t>史京京</t>
  </si>
  <si>
    <t>230183198301220521</t>
  </si>
  <si>
    <t>GY2233814</t>
  </si>
  <si>
    <t>王选吉</t>
  </si>
  <si>
    <t>130903195609101232</t>
  </si>
  <si>
    <t>董建英</t>
  </si>
  <si>
    <t>130903196112181227</t>
  </si>
  <si>
    <t>GY2233815</t>
  </si>
  <si>
    <t>李永亮</t>
  </si>
  <si>
    <t>130133198810100678</t>
  </si>
  <si>
    <t>韩旭红</t>
  </si>
  <si>
    <t>130124198910052443</t>
  </si>
  <si>
    <t>GY2233816</t>
  </si>
  <si>
    <t>罗丹</t>
  </si>
  <si>
    <t>61052719901024006X</t>
  </si>
  <si>
    <t>白国栋</t>
  </si>
  <si>
    <t>610527199010252319</t>
  </si>
  <si>
    <t>GY2233817</t>
  </si>
  <si>
    <t>曹锦</t>
  </si>
  <si>
    <t>131002198612274627</t>
  </si>
  <si>
    <t>蒋凯</t>
  </si>
  <si>
    <t>321302198511241457</t>
  </si>
  <si>
    <t>GY2233818</t>
  </si>
  <si>
    <t>雷利</t>
  </si>
  <si>
    <t>110101197802151521</t>
  </si>
  <si>
    <t>高勇</t>
  </si>
  <si>
    <t>110105197505210818</t>
  </si>
  <si>
    <t>GY2233820</t>
  </si>
  <si>
    <t>刘寅清</t>
  </si>
  <si>
    <t>110103198604050938</t>
  </si>
  <si>
    <t>孙珊珊</t>
  </si>
  <si>
    <t>340221199102050028</t>
  </si>
  <si>
    <t>GY2233821</t>
  </si>
  <si>
    <t>徐宽宽</t>
  </si>
  <si>
    <t>420202198812260827</t>
  </si>
  <si>
    <t>GY2233822</t>
  </si>
  <si>
    <t>刘庆伟</t>
  </si>
  <si>
    <t>231024198608046519</t>
  </si>
  <si>
    <t>祁东晓</t>
  </si>
  <si>
    <t>230903198808151424</t>
  </si>
  <si>
    <t>GY2233823</t>
  </si>
  <si>
    <t>田辉</t>
  </si>
  <si>
    <t>142323198610220212</t>
  </si>
  <si>
    <t>刘馨宇</t>
  </si>
  <si>
    <t>142323198804110222</t>
  </si>
  <si>
    <t>GY2233826</t>
  </si>
  <si>
    <t>张筱倜</t>
  </si>
  <si>
    <t>42030219900612031X</t>
  </si>
  <si>
    <t>阳佳娣</t>
  </si>
  <si>
    <t>431028199003160025</t>
  </si>
  <si>
    <t>GY2233827</t>
  </si>
  <si>
    <t>窦菲涛</t>
  </si>
  <si>
    <t>130582198609102419</t>
  </si>
  <si>
    <t>GY2233828</t>
  </si>
  <si>
    <t>吴丁丁</t>
  </si>
  <si>
    <t>150981199002154013</t>
  </si>
  <si>
    <t>马霭云</t>
  </si>
  <si>
    <t>411302199105090848</t>
  </si>
  <si>
    <t>GY2233829</t>
  </si>
  <si>
    <t>杨炀</t>
  </si>
  <si>
    <t>210803198903300556</t>
  </si>
  <si>
    <t>GY2233833</t>
  </si>
  <si>
    <t>李晶静</t>
  </si>
  <si>
    <t>110103198203011225</t>
  </si>
  <si>
    <t>GY2233834</t>
  </si>
  <si>
    <t>李茹</t>
  </si>
  <si>
    <t>140525199204013142</t>
  </si>
  <si>
    <t>刘朋朋</t>
  </si>
  <si>
    <t>37012519871005121X</t>
  </si>
  <si>
    <t>GY2233835</t>
  </si>
  <si>
    <t>万军</t>
  </si>
  <si>
    <t>371322199001013218</t>
  </si>
  <si>
    <t>卢雪伟</t>
  </si>
  <si>
    <t>372325198901060840</t>
  </si>
  <si>
    <t>GY2233836</t>
  </si>
  <si>
    <t>110101198406252018</t>
  </si>
  <si>
    <t>李双</t>
  </si>
  <si>
    <t>110226198701054463</t>
  </si>
  <si>
    <t>GY2233838</t>
  </si>
  <si>
    <t>袁晶晶</t>
  </si>
  <si>
    <t>110103198809221825</t>
  </si>
  <si>
    <t>任杰</t>
  </si>
  <si>
    <t>110105198906165418</t>
  </si>
  <si>
    <t>GY2233839</t>
  </si>
  <si>
    <t>闫美存</t>
  </si>
  <si>
    <t>230107198807192226</t>
  </si>
  <si>
    <t>GY2233840</t>
  </si>
  <si>
    <t>陈腾飞</t>
  </si>
  <si>
    <t>342423198806072090</t>
  </si>
  <si>
    <t>任婷婷</t>
  </si>
  <si>
    <t>340123198902160025</t>
  </si>
  <si>
    <t>GY2233841</t>
  </si>
  <si>
    <t>王晓彤</t>
  </si>
  <si>
    <t>610102198904170327</t>
  </si>
  <si>
    <t>滕耀霆</t>
  </si>
  <si>
    <t>370685198612026559</t>
  </si>
  <si>
    <t>GY2233843</t>
  </si>
  <si>
    <t>110101198705110036</t>
  </si>
  <si>
    <t>GY2233844</t>
  </si>
  <si>
    <t>田野</t>
  </si>
  <si>
    <t>130726199012301022</t>
  </si>
  <si>
    <t>高俊峰</t>
  </si>
  <si>
    <t>130726199009250439</t>
  </si>
  <si>
    <t>GY2233845</t>
  </si>
  <si>
    <t>王尧</t>
  </si>
  <si>
    <t>110103198211241530</t>
  </si>
  <si>
    <t>孙志芳</t>
  </si>
  <si>
    <t>132201198310067046</t>
  </si>
  <si>
    <t>GY2233846</t>
  </si>
  <si>
    <t>王羽</t>
  </si>
  <si>
    <t>110103198909171546</t>
  </si>
  <si>
    <t>谢鑫晨</t>
  </si>
  <si>
    <t>210105198909074611</t>
  </si>
  <si>
    <t>GY2233848</t>
  </si>
  <si>
    <t>110101198609182523</t>
  </si>
  <si>
    <t>何兴佳</t>
  </si>
  <si>
    <t>110101198309170555</t>
  </si>
  <si>
    <t>GY2233849</t>
  </si>
  <si>
    <t>任平献</t>
  </si>
  <si>
    <t>410426197003203115</t>
  </si>
  <si>
    <t>李桂霞</t>
  </si>
  <si>
    <t>410426196809153028</t>
  </si>
  <si>
    <t>GY2233850</t>
  </si>
  <si>
    <t>胡万聪</t>
  </si>
  <si>
    <t>141181198707030193</t>
  </si>
  <si>
    <t>雷红丽</t>
  </si>
  <si>
    <t>14240219900206156X</t>
  </si>
  <si>
    <t>GY2233851</t>
  </si>
  <si>
    <t>陈朕</t>
  </si>
  <si>
    <t>110101198703200011</t>
  </si>
  <si>
    <t>周赛楠</t>
  </si>
  <si>
    <t>110228199003171547</t>
  </si>
  <si>
    <t>GY2233852</t>
  </si>
  <si>
    <t>杨文文</t>
  </si>
  <si>
    <t>371325198810112333</t>
  </si>
  <si>
    <t>毕丹丹</t>
  </si>
  <si>
    <t>340822198902261143</t>
  </si>
  <si>
    <t>GY2233853</t>
  </si>
  <si>
    <t>贾银林</t>
  </si>
  <si>
    <t>13072119920221581X</t>
  </si>
  <si>
    <t>刘晶</t>
  </si>
  <si>
    <t>130927199303101220</t>
  </si>
  <si>
    <t>GY2233854</t>
  </si>
  <si>
    <t>张春波</t>
  </si>
  <si>
    <t>230208198902180225</t>
  </si>
  <si>
    <t>GY2233855</t>
  </si>
  <si>
    <t>黄秀敏</t>
  </si>
  <si>
    <t>220723198307122820</t>
  </si>
  <si>
    <t>GY2233857</t>
  </si>
  <si>
    <t>姜兰</t>
  </si>
  <si>
    <t>320282198912106622</t>
  </si>
  <si>
    <t>贡超毅</t>
  </si>
  <si>
    <t>321181198804080014</t>
  </si>
  <si>
    <t>GY2233858</t>
  </si>
  <si>
    <t>马琳淇</t>
  </si>
  <si>
    <t>220203198807174528</t>
  </si>
  <si>
    <t>GY2381174</t>
  </si>
  <si>
    <t>王敏敏</t>
  </si>
  <si>
    <t>360429198410162719</t>
  </si>
  <si>
    <t>GY2233859</t>
  </si>
  <si>
    <t>刘瑾</t>
  </si>
  <si>
    <t>110103198501110328</t>
  </si>
  <si>
    <t>丁健</t>
  </si>
  <si>
    <t>110105198405233611</t>
  </si>
  <si>
    <t>GY2233864</t>
  </si>
  <si>
    <t>李皓然</t>
  </si>
  <si>
    <t>150430199212032236</t>
  </si>
  <si>
    <t>赵慧慧</t>
  </si>
  <si>
    <t>372901199110103468</t>
  </si>
  <si>
    <t>GY2187750</t>
  </si>
  <si>
    <t>李淑乙</t>
  </si>
  <si>
    <t>130921198401025054</t>
  </si>
  <si>
    <t>姜元英</t>
  </si>
  <si>
    <t>411521198510216040</t>
  </si>
  <si>
    <t>GY2233865</t>
  </si>
  <si>
    <t>张威</t>
  </si>
  <si>
    <t>232303198510240634</t>
  </si>
  <si>
    <t>GY2233867</t>
  </si>
  <si>
    <t>罗喻朗</t>
  </si>
  <si>
    <t>210105198811160423</t>
  </si>
  <si>
    <t>GY2213201</t>
  </si>
  <si>
    <t>袁冬宝</t>
  </si>
  <si>
    <t xml:space="preserve">11022419851123441X </t>
  </si>
  <si>
    <t>韩立荣</t>
  </si>
  <si>
    <t>130221198511020029</t>
  </si>
  <si>
    <t>GY2233871</t>
  </si>
  <si>
    <t>朱玖</t>
  </si>
  <si>
    <t>110101199109193538</t>
  </si>
  <si>
    <t>王月华</t>
  </si>
  <si>
    <t>130984199304050928</t>
  </si>
  <si>
    <t>GY2233872</t>
  </si>
  <si>
    <t>马威</t>
  </si>
  <si>
    <t>320321198811297012</t>
  </si>
  <si>
    <t>史君</t>
  </si>
  <si>
    <t>140311198804251124</t>
  </si>
  <si>
    <t>GY2233873</t>
  </si>
  <si>
    <t>沈婉瑜</t>
  </si>
  <si>
    <t>37060219880730292X</t>
  </si>
  <si>
    <t>GY2233876</t>
  </si>
  <si>
    <t>董娟</t>
  </si>
  <si>
    <t>630104198105230027</t>
  </si>
  <si>
    <t>刁永杰</t>
  </si>
  <si>
    <t>370682197608191654</t>
  </si>
  <si>
    <t>GY2233877</t>
  </si>
  <si>
    <t>马志强</t>
  </si>
  <si>
    <t>410811197603016513</t>
  </si>
  <si>
    <t>李姣</t>
  </si>
  <si>
    <t>412825197902151029</t>
  </si>
  <si>
    <t>GY2233878</t>
  </si>
  <si>
    <t>黄楠楠</t>
  </si>
  <si>
    <t>341227199010180051</t>
  </si>
  <si>
    <t>郭旭</t>
  </si>
  <si>
    <t>341623199008084825</t>
  </si>
  <si>
    <t>GY2233879</t>
  </si>
  <si>
    <t>王曦</t>
  </si>
  <si>
    <t>110103198501241838</t>
  </si>
  <si>
    <t>王婧</t>
  </si>
  <si>
    <t>110102198505250444</t>
  </si>
  <si>
    <t>GY2233882</t>
  </si>
  <si>
    <t>李卓</t>
  </si>
  <si>
    <t>211481198707236428</t>
  </si>
  <si>
    <t>任金磊</t>
  </si>
  <si>
    <t>142303198912213119</t>
  </si>
  <si>
    <t>GY2233883</t>
  </si>
  <si>
    <t>李智</t>
  </si>
  <si>
    <t>11010119871222201X</t>
  </si>
  <si>
    <t>GY2233884</t>
  </si>
  <si>
    <t>郇维中</t>
  </si>
  <si>
    <t>321322198602260413</t>
  </si>
  <si>
    <t>付欣</t>
  </si>
  <si>
    <t>140303198606040027</t>
  </si>
  <si>
    <t>GY2233885</t>
  </si>
  <si>
    <t>祝明明</t>
  </si>
  <si>
    <t>360428198810080134</t>
  </si>
  <si>
    <t>曹非凡</t>
  </si>
  <si>
    <t>360429198808141926</t>
  </si>
  <si>
    <t>GY2233889</t>
  </si>
  <si>
    <t>朱锐</t>
  </si>
  <si>
    <t>620403197008060314</t>
  </si>
  <si>
    <t>赵鸿艳</t>
  </si>
  <si>
    <t>620403197206150361</t>
  </si>
  <si>
    <t>GY2233890</t>
  </si>
  <si>
    <t>江振仕</t>
  </si>
  <si>
    <t>440902198708080211</t>
  </si>
  <si>
    <t>成桂明</t>
  </si>
  <si>
    <t>65412119870604002X</t>
  </si>
  <si>
    <t>GY2233891</t>
  </si>
  <si>
    <t>周林</t>
  </si>
  <si>
    <t>431126198711048411</t>
  </si>
  <si>
    <t>GY2233892</t>
  </si>
  <si>
    <t>路施泽</t>
  </si>
  <si>
    <t>410782198901244711</t>
  </si>
  <si>
    <t>刘若雯</t>
  </si>
  <si>
    <t>610522198910022061</t>
  </si>
  <si>
    <t>GY2233897</t>
  </si>
  <si>
    <t>110101198509174550</t>
  </si>
  <si>
    <t>国佳</t>
  </si>
  <si>
    <t>130681198912053620</t>
  </si>
  <si>
    <t>GY2233898</t>
  </si>
  <si>
    <t>李宇</t>
  </si>
  <si>
    <t>110103198912200037</t>
  </si>
  <si>
    <t>王婉青</t>
  </si>
  <si>
    <t>11010319900223032X</t>
  </si>
  <si>
    <t>GY2233899</t>
  </si>
  <si>
    <t>吕伟涛</t>
  </si>
  <si>
    <t>410182198410073396</t>
  </si>
  <si>
    <t>臧盼</t>
  </si>
  <si>
    <t>412801198702270828</t>
  </si>
  <si>
    <t>GY2233900</t>
  </si>
  <si>
    <t>杨婧</t>
  </si>
  <si>
    <t>130481198511080061</t>
  </si>
  <si>
    <t>刘晓峰</t>
  </si>
  <si>
    <t>130724198308160014</t>
  </si>
  <si>
    <t>GY2233902</t>
  </si>
  <si>
    <t>包文丽</t>
  </si>
  <si>
    <t>411302198304153181</t>
  </si>
  <si>
    <t>GY2233903</t>
  </si>
  <si>
    <t>刘颖</t>
  </si>
  <si>
    <t>230832197912042422</t>
  </si>
  <si>
    <t>GY2233904</t>
  </si>
  <si>
    <t>顾小琨</t>
  </si>
  <si>
    <t>110101198511164538</t>
  </si>
  <si>
    <t>马烁</t>
  </si>
  <si>
    <t>110106199302270023</t>
  </si>
  <si>
    <t>GY2239058</t>
  </si>
  <si>
    <t>苏文静</t>
  </si>
  <si>
    <t>110103198402230682</t>
  </si>
  <si>
    <t>杨明</t>
  </si>
  <si>
    <t>110102198206260415</t>
  </si>
  <si>
    <t>GY2239059</t>
  </si>
  <si>
    <t>赵昕昕</t>
  </si>
  <si>
    <t>110101198209092561</t>
  </si>
  <si>
    <t>霍山河</t>
  </si>
  <si>
    <t>110101198210281511</t>
  </si>
  <si>
    <t>GY2233908</t>
  </si>
  <si>
    <t>闫安</t>
  </si>
  <si>
    <t>23082219870817733X</t>
  </si>
  <si>
    <t>GY2248522</t>
  </si>
  <si>
    <t>赵明明</t>
  </si>
  <si>
    <t>410883198512070318</t>
  </si>
  <si>
    <t>李欢</t>
  </si>
  <si>
    <t>410883198609250323</t>
  </si>
  <si>
    <t>GY2233909</t>
  </si>
  <si>
    <t>张珊</t>
  </si>
  <si>
    <t>130106198709271828</t>
  </si>
  <si>
    <t>李广</t>
  </si>
  <si>
    <t>130221198701185318</t>
  </si>
  <si>
    <t>GY2239060</t>
  </si>
  <si>
    <t>刘硕</t>
  </si>
  <si>
    <t>110101198106304576</t>
  </si>
  <si>
    <t>王东晓</t>
  </si>
  <si>
    <t>120105198809295124</t>
  </si>
  <si>
    <t>GY2233914</t>
  </si>
  <si>
    <t>130683198904103029</t>
  </si>
  <si>
    <t>陈猛</t>
  </si>
  <si>
    <t>130683198811061317</t>
  </si>
  <si>
    <t>GY2233916</t>
  </si>
  <si>
    <t>张天怡</t>
  </si>
  <si>
    <t>410381199012089674</t>
  </si>
  <si>
    <t>郜婷婷</t>
  </si>
  <si>
    <t>410381199103279027</t>
  </si>
  <si>
    <t>GY2233917</t>
  </si>
  <si>
    <t>张镇川</t>
  </si>
  <si>
    <t>433127199007057472</t>
  </si>
  <si>
    <t>田佳丽</t>
  </si>
  <si>
    <t>433127199005276225</t>
  </si>
  <si>
    <t>GY2239061</t>
  </si>
  <si>
    <t>卢江辉</t>
  </si>
  <si>
    <t>130521198803017012</t>
  </si>
  <si>
    <t>刘玲玉</t>
  </si>
  <si>
    <t>130523198803062449</t>
  </si>
  <si>
    <t>GY2233919</t>
  </si>
  <si>
    <t>田芳蕊</t>
  </si>
  <si>
    <t>110101198404122025</t>
  </si>
  <si>
    <t>GY2233920</t>
  </si>
  <si>
    <t>220103198712170035</t>
  </si>
  <si>
    <t>GY2233921</t>
  </si>
  <si>
    <t>袁楷</t>
  </si>
  <si>
    <t>130521199206020015</t>
  </si>
  <si>
    <t>陈梦音</t>
  </si>
  <si>
    <t>131122199303052225</t>
  </si>
  <si>
    <t>GY2233924</t>
  </si>
  <si>
    <t>刘金坡</t>
  </si>
  <si>
    <t>130283199101030631</t>
  </si>
  <si>
    <t>元月</t>
  </si>
  <si>
    <t>130582199111060025</t>
  </si>
  <si>
    <t>GY2233925</t>
  </si>
  <si>
    <t>赵树臣</t>
  </si>
  <si>
    <t>229002195608191170</t>
  </si>
  <si>
    <t>王淑艳</t>
  </si>
  <si>
    <t>220422195804202825</t>
  </si>
  <si>
    <t>GY2233926</t>
  </si>
  <si>
    <t>莽琳</t>
  </si>
  <si>
    <t>110103197012240928</t>
  </si>
  <si>
    <t>王全好</t>
  </si>
  <si>
    <t>110105196404231519</t>
  </si>
  <si>
    <t>GY2233928</t>
  </si>
  <si>
    <t>孙靓</t>
  </si>
  <si>
    <t>220202198901066025</t>
  </si>
  <si>
    <t>范吉星</t>
  </si>
  <si>
    <t>130533198902272014</t>
  </si>
  <si>
    <t>GY2233929</t>
  </si>
  <si>
    <t>王高伟</t>
  </si>
  <si>
    <t>110103198006290317</t>
  </si>
  <si>
    <t>610581198201010340</t>
  </si>
  <si>
    <t>GY2233930</t>
  </si>
  <si>
    <t>罗培华</t>
  </si>
  <si>
    <t>350421198601110038</t>
  </si>
  <si>
    <t>范静</t>
  </si>
  <si>
    <t>371325198703130528</t>
  </si>
  <si>
    <t>GY2233931</t>
  </si>
  <si>
    <t>孙玮</t>
  </si>
  <si>
    <t>152105198911200029</t>
  </si>
  <si>
    <t>卢成科</t>
  </si>
  <si>
    <t>411402198706183012</t>
  </si>
  <si>
    <t>GY2233932</t>
  </si>
  <si>
    <t>王建璐</t>
  </si>
  <si>
    <t>130729199207120044</t>
  </si>
  <si>
    <t>110104199011091612</t>
  </si>
  <si>
    <t>GY2233935</t>
  </si>
  <si>
    <t>田玲</t>
  </si>
  <si>
    <t>620502196008170024</t>
  </si>
  <si>
    <t>霍林堂</t>
  </si>
  <si>
    <t>620502195604170018</t>
  </si>
  <si>
    <t>GY2233936</t>
  </si>
  <si>
    <t>吴晓培</t>
  </si>
  <si>
    <t>110103198409031221</t>
  </si>
  <si>
    <t>GY2239062</t>
  </si>
  <si>
    <t>张志辉</t>
  </si>
  <si>
    <t>110103198502251210</t>
  </si>
  <si>
    <t>董飞飞</t>
  </si>
  <si>
    <t>110226198911191140</t>
  </si>
  <si>
    <t>GY2239063</t>
  </si>
  <si>
    <t>彭玉凤</t>
  </si>
  <si>
    <t>412702198110161821</t>
  </si>
  <si>
    <t>GY2233941</t>
  </si>
  <si>
    <t>周然</t>
  </si>
  <si>
    <t>110103198606031861</t>
  </si>
  <si>
    <t>杨晓东</t>
  </si>
  <si>
    <t>220181197908311033</t>
  </si>
  <si>
    <t>GY2233942</t>
  </si>
  <si>
    <t>江雪</t>
  </si>
  <si>
    <t>422801198107090728</t>
  </si>
  <si>
    <t>陈烛</t>
  </si>
  <si>
    <t>420704198409111610</t>
  </si>
  <si>
    <t>GY2233943</t>
  </si>
  <si>
    <t>张智跃</t>
  </si>
  <si>
    <t>110101198409054519</t>
  </si>
  <si>
    <t>黄颖</t>
  </si>
  <si>
    <t>11010219840402232X</t>
  </si>
  <si>
    <t>GY2239064</t>
  </si>
  <si>
    <t>王茜</t>
  </si>
  <si>
    <t>110102198610143042</t>
  </si>
  <si>
    <t>何楠</t>
  </si>
  <si>
    <t>110101197911090510</t>
  </si>
  <si>
    <t>GY2239065</t>
  </si>
  <si>
    <t>刘少伟</t>
  </si>
  <si>
    <t>410204198510163029</t>
  </si>
  <si>
    <t>葛庆华</t>
  </si>
  <si>
    <t>370911198304086017</t>
  </si>
  <si>
    <t>GY2233951</t>
  </si>
  <si>
    <t>王瑞</t>
  </si>
  <si>
    <t>362423198707160013</t>
  </si>
  <si>
    <t>GY2239066</t>
  </si>
  <si>
    <t>吴中伟</t>
  </si>
  <si>
    <t>320322197311065612</t>
  </si>
  <si>
    <t>刘玉凤</t>
  </si>
  <si>
    <t>320322197509162565</t>
  </si>
  <si>
    <t>GY2239068</t>
  </si>
  <si>
    <t>朱涛</t>
  </si>
  <si>
    <t>110101198107201579</t>
  </si>
  <si>
    <t>许娜</t>
  </si>
  <si>
    <t>15282219890214244X</t>
  </si>
  <si>
    <t>GY2233954</t>
  </si>
  <si>
    <t>彭建贞</t>
  </si>
  <si>
    <t>132924195712130334</t>
  </si>
  <si>
    <t>胡耀芬</t>
  </si>
  <si>
    <t>132924195610160321</t>
  </si>
  <si>
    <t>GY2233955</t>
  </si>
  <si>
    <t>何江龙</t>
  </si>
  <si>
    <t>370283198805253913</t>
  </si>
  <si>
    <t>赵艳惠</t>
  </si>
  <si>
    <t>371312199111097122</t>
  </si>
  <si>
    <t>GY2233956</t>
  </si>
  <si>
    <t>段雷</t>
  </si>
  <si>
    <t>11010119850129403X</t>
  </si>
  <si>
    <t>杨昆</t>
  </si>
  <si>
    <t>130322198607164846</t>
  </si>
  <si>
    <t>GY2239069</t>
  </si>
  <si>
    <t>李晨</t>
  </si>
  <si>
    <t>110103198211140916</t>
  </si>
  <si>
    <t>冀烨</t>
  </si>
  <si>
    <t>220323197908152025</t>
  </si>
  <si>
    <t>GY2233958</t>
  </si>
  <si>
    <t>张婧</t>
  </si>
  <si>
    <t>130402198408311524</t>
  </si>
  <si>
    <t>GY2233959</t>
  </si>
  <si>
    <t>马欢</t>
  </si>
  <si>
    <t>130123198905127512</t>
  </si>
  <si>
    <t>GY2210878</t>
  </si>
  <si>
    <t>张盛钦</t>
  </si>
  <si>
    <t>530102198405131139</t>
  </si>
  <si>
    <t>董建梅</t>
  </si>
  <si>
    <t>131026199001248708</t>
  </si>
  <si>
    <t>GY2239070</t>
  </si>
  <si>
    <t>董杨</t>
  </si>
  <si>
    <t>41100219890222051X</t>
  </si>
  <si>
    <t>连瑾</t>
  </si>
  <si>
    <t>411002198910100526</t>
  </si>
  <si>
    <t>GY2210937</t>
  </si>
  <si>
    <t>郭楠</t>
  </si>
  <si>
    <t>110101198506161543</t>
  </si>
  <si>
    <t>GY2233961</t>
  </si>
  <si>
    <t>王迪</t>
  </si>
  <si>
    <t>110102198507242317</t>
  </si>
  <si>
    <t>GY2233962</t>
  </si>
  <si>
    <t>郑燕</t>
  </si>
  <si>
    <t>422123197712284948</t>
  </si>
  <si>
    <t>胡世峰</t>
  </si>
  <si>
    <t>42112219771007101X</t>
  </si>
  <si>
    <t>GY2233963</t>
  </si>
  <si>
    <t>徐鑫楠</t>
  </si>
  <si>
    <t>222404198703250230</t>
  </si>
  <si>
    <t>徐京花</t>
  </si>
  <si>
    <t>222404198708142829</t>
  </si>
  <si>
    <t>GY2179065</t>
  </si>
  <si>
    <t>侯东杰</t>
  </si>
  <si>
    <t xml:space="preserve">110224198610213614 </t>
  </si>
  <si>
    <t>曹梁红</t>
  </si>
  <si>
    <t>131182198907151023</t>
  </si>
  <si>
    <t>GY2191683</t>
  </si>
  <si>
    <t>闫登峰</t>
  </si>
  <si>
    <t xml:space="preserve">372928198404204411 </t>
  </si>
  <si>
    <t>刘金霞</t>
  </si>
  <si>
    <t xml:space="preserve">371321198408268588 </t>
  </si>
  <si>
    <t>GY2176867</t>
  </si>
  <si>
    <t>王美玉</t>
  </si>
  <si>
    <t xml:space="preserve">230622198508180867 </t>
  </si>
  <si>
    <t>代征</t>
  </si>
  <si>
    <t xml:space="preserve">232721198801210616 </t>
  </si>
  <si>
    <t>GY2183231</t>
  </si>
  <si>
    <t>张秋银</t>
  </si>
  <si>
    <t xml:space="preserve">110224198611285222 </t>
  </si>
  <si>
    <t>马云</t>
  </si>
  <si>
    <t xml:space="preserve">110103198602120912 </t>
  </si>
  <si>
    <t>GY2192670</t>
  </si>
  <si>
    <t>王晨</t>
  </si>
  <si>
    <t xml:space="preserve">11022419880401121X </t>
  </si>
  <si>
    <t>李翠方</t>
  </si>
  <si>
    <t xml:space="preserve">410511198705090069 </t>
  </si>
  <si>
    <t>GY2192658</t>
  </si>
  <si>
    <t xml:space="preserve">11022419910722541X </t>
  </si>
  <si>
    <t>潘娇娇</t>
  </si>
  <si>
    <t>130133199002132449</t>
  </si>
  <si>
    <t>GY2235218</t>
  </si>
  <si>
    <t>邓建宇</t>
  </si>
  <si>
    <t xml:space="preserve">110224198801260819 </t>
  </si>
  <si>
    <t>宋月</t>
  </si>
  <si>
    <t xml:space="preserve">110224198710071027 </t>
  </si>
  <si>
    <t>GY2235222</t>
  </si>
  <si>
    <t>杜娟</t>
  </si>
  <si>
    <t xml:space="preserve">110106198309141828 </t>
  </si>
  <si>
    <t>宋伟</t>
  </si>
  <si>
    <t xml:space="preserve">110224198306305215 </t>
  </si>
  <si>
    <t>GY2192521</t>
  </si>
  <si>
    <t>张胜红</t>
  </si>
  <si>
    <t xml:space="preserve">412723198203241611 </t>
  </si>
  <si>
    <t>孙雅兰</t>
  </si>
  <si>
    <t xml:space="preserve">120104198510273223 </t>
  </si>
  <si>
    <t>GY2176862</t>
  </si>
  <si>
    <t xml:space="preserve">110224199010010826 </t>
  </si>
  <si>
    <t>郑艺</t>
  </si>
  <si>
    <t xml:space="preserve">110107199208190955 </t>
  </si>
  <si>
    <t>GY2191070</t>
  </si>
  <si>
    <t xml:space="preserve">110224198805142422 </t>
  </si>
  <si>
    <t>陈涛</t>
  </si>
  <si>
    <t>110107198812121230</t>
  </si>
  <si>
    <t>GY2176836</t>
  </si>
  <si>
    <t>李海龙</t>
  </si>
  <si>
    <t xml:space="preserve">110224198808081418 </t>
  </si>
  <si>
    <t>戴娇</t>
  </si>
  <si>
    <t xml:space="preserve">110224198808134225 </t>
  </si>
  <si>
    <t>GY2192199</t>
  </si>
  <si>
    <t>杨博</t>
  </si>
  <si>
    <t xml:space="preserve">130423198810124358 </t>
  </si>
  <si>
    <t xml:space="preserve">110224198703230528 </t>
  </si>
  <si>
    <t>GY2192518</t>
  </si>
  <si>
    <t>卢凯</t>
  </si>
  <si>
    <t xml:space="preserve">110224198912143818 </t>
  </si>
  <si>
    <t>杨东迪</t>
  </si>
  <si>
    <t>110224199212165228</t>
  </si>
  <si>
    <t>GY2192516</t>
  </si>
  <si>
    <t>程秀全</t>
  </si>
  <si>
    <t>370724198703163893</t>
  </si>
  <si>
    <t>GY2192511</t>
  </si>
  <si>
    <t>韩杰</t>
  </si>
  <si>
    <t xml:space="preserve">370781199110317529 </t>
  </si>
  <si>
    <t>龚金龙</t>
  </si>
  <si>
    <t>11022319891207879X</t>
  </si>
  <si>
    <t>GY2183131</t>
  </si>
  <si>
    <t>刘淑兰</t>
  </si>
  <si>
    <t xml:space="preserve">11022419530316082X </t>
  </si>
  <si>
    <t>周营生</t>
  </si>
  <si>
    <t>110224195211140856</t>
  </si>
  <si>
    <t>GY2192508</t>
  </si>
  <si>
    <t xml:space="preserve">110224199101024617 </t>
  </si>
  <si>
    <t xml:space="preserve">110224199103274847 </t>
  </si>
  <si>
    <t>GY2192506</t>
  </si>
  <si>
    <t>刘龙</t>
  </si>
  <si>
    <t xml:space="preserve">110224198802254015 </t>
  </si>
  <si>
    <t>杨志芳</t>
  </si>
  <si>
    <t>110223198612276022</t>
  </si>
  <si>
    <t>GY2191726</t>
  </si>
  <si>
    <t>吕维志</t>
  </si>
  <si>
    <t xml:space="preserve">370681198311021417 </t>
  </si>
  <si>
    <t>柴燃</t>
  </si>
  <si>
    <t>130203198610211223</t>
  </si>
  <si>
    <t>GY2192503</t>
  </si>
  <si>
    <t>赵乃峰</t>
  </si>
  <si>
    <t xml:space="preserve">370786198107304812 </t>
  </si>
  <si>
    <t>王挪娜</t>
  </si>
  <si>
    <t>131081198210141069</t>
  </si>
  <si>
    <t>GY2235221</t>
  </si>
  <si>
    <t>田华</t>
  </si>
  <si>
    <t xml:space="preserve">37040319891004344X </t>
  </si>
  <si>
    <t>王峰</t>
  </si>
  <si>
    <t>370402198706265719</t>
  </si>
  <si>
    <t>GY2181422</t>
  </si>
  <si>
    <t>陈小东</t>
  </si>
  <si>
    <t xml:space="preserve">110226198701164718 </t>
  </si>
  <si>
    <t>孟秋月</t>
  </si>
  <si>
    <t xml:space="preserve">110106198709303021 </t>
  </si>
  <si>
    <t>GY2176835</t>
  </si>
  <si>
    <t>孙黎利</t>
  </si>
  <si>
    <t xml:space="preserve">110103197411280636 </t>
  </si>
  <si>
    <t>胡月</t>
  </si>
  <si>
    <t xml:space="preserve">232601197501280422 </t>
  </si>
  <si>
    <t>GY2176844</t>
  </si>
  <si>
    <t>李擎宇</t>
  </si>
  <si>
    <t xml:space="preserve">110224199203254616 </t>
  </si>
  <si>
    <t>王立园</t>
  </si>
  <si>
    <t>110105199201249544</t>
  </si>
  <si>
    <t>GY2191717</t>
  </si>
  <si>
    <t>肖霞</t>
  </si>
  <si>
    <t xml:space="preserve">432503198910067680 </t>
  </si>
  <si>
    <t>刘文韬</t>
  </si>
  <si>
    <t>432503198906237675</t>
  </si>
  <si>
    <t>GY2183099</t>
  </si>
  <si>
    <t>宋占胜</t>
  </si>
  <si>
    <t xml:space="preserve">110224198512175618 </t>
  </si>
  <si>
    <t>卫丽丽</t>
  </si>
  <si>
    <t xml:space="preserve">142733198802133943 </t>
  </si>
  <si>
    <t>GY2191734</t>
  </si>
  <si>
    <t>路康</t>
  </si>
  <si>
    <t xml:space="preserve">130582198907112615 </t>
  </si>
  <si>
    <t>于伟丹</t>
  </si>
  <si>
    <t>130635199209080068</t>
  </si>
  <si>
    <t>GY2191671</t>
  </si>
  <si>
    <t>杜娅琴</t>
  </si>
  <si>
    <t xml:space="preserve">140202198907255521 </t>
  </si>
  <si>
    <t>杨璐</t>
  </si>
  <si>
    <t>11010619880607331X</t>
  </si>
  <si>
    <t>GY2176846</t>
  </si>
  <si>
    <t>吴亚楠</t>
  </si>
  <si>
    <t xml:space="preserve">371325198703191945 </t>
  </si>
  <si>
    <t>安俊波</t>
  </si>
  <si>
    <t>131025198202273036</t>
  </si>
  <si>
    <t>GY2239052</t>
  </si>
  <si>
    <t>李冲</t>
  </si>
  <si>
    <t xml:space="preserve">110224199108084030 </t>
  </si>
  <si>
    <t>孟建一</t>
  </si>
  <si>
    <t>110224199207024826</t>
  </si>
  <si>
    <t>GY2192495</t>
  </si>
  <si>
    <t>刘妍</t>
  </si>
  <si>
    <t xml:space="preserve">110224198407234428 </t>
  </si>
  <si>
    <t>刘闯</t>
  </si>
  <si>
    <t xml:space="preserve">110224198607135010 </t>
  </si>
  <si>
    <t>GY2183263</t>
  </si>
  <si>
    <t>康有成</t>
  </si>
  <si>
    <t xml:space="preserve">152105198905200719 </t>
  </si>
  <si>
    <t>于淼</t>
  </si>
  <si>
    <t>231002198908112022</t>
  </si>
  <si>
    <t>GY2254885</t>
  </si>
  <si>
    <t>温丹</t>
  </si>
  <si>
    <t xml:space="preserve">110224198509035024 </t>
  </si>
  <si>
    <t>刘轩</t>
  </si>
  <si>
    <t xml:space="preserve">230125197905130510 </t>
  </si>
  <si>
    <t>GY2183129</t>
  </si>
  <si>
    <t>戴振桐</t>
  </si>
  <si>
    <t xml:space="preserve">110224196804124215 </t>
  </si>
  <si>
    <t>王长红</t>
  </si>
  <si>
    <t>110224196912114225</t>
  </si>
  <si>
    <t>GY2191663</t>
  </si>
  <si>
    <t>孙化旗</t>
  </si>
  <si>
    <t xml:space="preserve">110224198901283815 </t>
  </si>
  <si>
    <t>高臣臣</t>
  </si>
  <si>
    <t>131028199008170029</t>
  </si>
  <si>
    <t>GY2192491</t>
  </si>
  <si>
    <t>殷磊</t>
  </si>
  <si>
    <t xml:space="preserve">110224198401220316 </t>
  </si>
  <si>
    <t>吴玉琼</t>
  </si>
  <si>
    <t xml:space="preserve">230208198109261425 </t>
  </si>
  <si>
    <t>GY2176847</t>
  </si>
  <si>
    <t>李然</t>
  </si>
  <si>
    <t xml:space="preserve">110224198706144625 </t>
  </si>
  <si>
    <t>王强</t>
  </si>
  <si>
    <t>110224198710215238</t>
  </si>
  <si>
    <t>GY2192226</t>
  </si>
  <si>
    <t>阴陶梅</t>
  </si>
  <si>
    <t xml:space="preserve">130632199103120624 </t>
  </si>
  <si>
    <t>曹志超</t>
  </si>
  <si>
    <t>130632199204262015</t>
  </si>
  <si>
    <t>GY2190980</t>
  </si>
  <si>
    <t>李月菊</t>
  </si>
  <si>
    <t>110224198001294623</t>
  </si>
  <si>
    <t>GY2192485</t>
  </si>
  <si>
    <t>黄雪娇</t>
  </si>
  <si>
    <t xml:space="preserve">110224198810134224 </t>
  </si>
  <si>
    <t>孙晓辉</t>
  </si>
  <si>
    <t xml:space="preserve">110101198704134511 </t>
  </si>
  <si>
    <t>GY2191746</t>
  </si>
  <si>
    <t>蔡欣平</t>
  </si>
  <si>
    <t xml:space="preserve">110226198910175026 </t>
  </si>
  <si>
    <t>张江</t>
  </si>
  <si>
    <t xml:space="preserve">110224198901142211 </t>
  </si>
  <si>
    <t>GY2183079</t>
  </si>
  <si>
    <t>杨辅刚</t>
  </si>
  <si>
    <t xml:space="preserve">11022419660618281X </t>
  </si>
  <si>
    <t>闫学鸾</t>
  </si>
  <si>
    <t>110224196601092620</t>
  </si>
  <si>
    <t>GY2235223</t>
  </si>
  <si>
    <t>夏雨</t>
  </si>
  <si>
    <t xml:space="preserve">130681198809291225 </t>
  </si>
  <si>
    <t>单萌</t>
  </si>
  <si>
    <t>130681198701301233</t>
  </si>
  <si>
    <t>GY2192478</t>
  </si>
  <si>
    <t>黄建安</t>
  </si>
  <si>
    <t xml:space="preserve">432425197811162111 </t>
  </si>
  <si>
    <t>杜爽</t>
  </si>
  <si>
    <t xml:space="preserve">210682198609033260 </t>
  </si>
  <si>
    <t>GY2191643</t>
  </si>
  <si>
    <t>任君岗</t>
  </si>
  <si>
    <t xml:space="preserve">110224198509115614 </t>
  </si>
  <si>
    <t>鲁言言</t>
  </si>
  <si>
    <t xml:space="preserve">220122198506241823 </t>
  </si>
  <si>
    <t>GY2192472</t>
  </si>
  <si>
    <t>马炳瑞</t>
  </si>
  <si>
    <t>110224198408242227</t>
  </si>
  <si>
    <t>GY2192468</t>
  </si>
  <si>
    <t>刘凯</t>
  </si>
  <si>
    <t xml:space="preserve">11022419880816001X </t>
  </si>
  <si>
    <t>110224199210221820</t>
  </si>
  <si>
    <t>GY2176848</t>
  </si>
  <si>
    <t>雒雅楠</t>
  </si>
  <si>
    <t xml:space="preserve">110224199102230527 </t>
  </si>
  <si>
    <t>郝聪岳</t>
  </si>
  <si>
    <t>11010219910205235X</t>
  </si>
  <si>
    <t>GY2192466</t>
  </si>
  <si>
    <t>付颖颖</t>
  </si>
  <si>
    <t>411523198807040026</t>
  </si>
  <si>
    <t>GY2183267</t>
  </si>
  <si>
    <t>张炎</t>
  </si>
  <si>
    <t xml:space="preserve">110224199008144817 </t>
  </si>
  <si>
    <t>梁春娜</t>
  </si>
  <si>
    <t xml:space="preserve">231081198905300621 </t>
  </si>
  <si>
    <t>GY2192462</t>
  </si>
  <si>
    <t>李雪良</t>
  </si>
  <si>
    <t xml:space="preserve">110224198901253616 </t>
  </si>
  <si>
    <t>韩雪荣</t>
  </si>
  <si>
    <t xml:space="preserve">130732198904240627 </t>
  </si>
  <si>
    <t>GY2191720</t>
  </si>
  <si>
    <t xml:space="preserve">110224198702151422 </t>
  </si>
  <si>
    <t>刘宏伟</t>
  </si>
  <si>
    <t xml:space="preserve">61052119870113065X </t>
  </si>
  <si>
    <t>GY2182809</t>
  </si>
  <si>
    <t>徐小雨</t>
  </si>
  <si>
    <t xml:space="preserve">231084198305112626 </t>
  </si>
  <si>
    <t>耿强</t>
  </si>
  <si>
    <t xml:space="preserve">231084198309140819 </t>
  </si>
  <si>
    <t>GY2182935</t>
  </si>
  <si>
    <t>宫晨</t>
  </si>
  <si>
    <t xml:space="preserve">342221198012220019 </t>
  </si>
  <si>
    <t>宋锐</t>
  </si>
  <si>
    <t xml:space="preserve">622701197808294384 </t>
  </si>
  <si>
    <t>GY2176467</t>
  </si>
  <si>
    <t>邵帅</t>
  </si>
  <si>
    <t xml:space="preserve">110224198802060528 </t>
  </si>
  <si>
    <t>王学强</t>
  </si>
  <si>
    <t xml:space="preserve">110223198605027271 </t>
  </si>
  <si>
    <t>GY2182807</t>
  </si>
  <si>
    <t>胡枫红</t>
  </si>
  <si>
    <t>110106197809180925</t>
  </si>
  <si>
    <t>GY2183289</t>
  </si>
  <si>
    <t>曹勇</t>
  </si>
  <si>
    <t xml:space="preserve">43010319620410105X </t>
  </si>
  <si>
    <t>龚曙奇</t>
  </si>
  <si>
    <t>430103196312061040</t>
  </si>
  <si>
    <t>GY2191658</t>
  </si>
  <si>
    <t>张创峰</t>
  </si>
  <si>
    <t>411202198610094030</t>
  </si>
  <si>
    <t>GY2192222</t>
  </si>
  <si>
    <t>刘竹琳</t>
  </si>
  <si>
    <t xml:space="preserve">110224198609283826 </t>
  </si>
  <si>
    <t>郜义俊</t>
  </si>
  <si>
    <t xml:space="preserve">320928197911241510 </t>
  </si>
  <si>
    <t>GY2191652</t>
  </si>
  <si>
    <t>李明娟</t>
  </si>
  <si>
    <t xml:space="preserve">370923198508100621 </t>
  </si>
  <si>
    <t>朱立才</t>
  </si>
  <si>
    <t>13028319880826295X</t>
  </si>
  <si>
    <t>GY2182801</t>
  </si>
  <si>
    <t>董雷</t>
  </si>
  <si>
    <t xml:space="preserve">110224198308202236 </t>
  </si>
  <si>
    <t>王艳利</t>
  </si>
  <si>
    <t xml:space="preserve">150430198001082204 </t>
  </si>
  <si>
    <t>GY2176462</t>
  </si>
  <si>
    <t>方力</t>
  </si>
  <si>
    <t xml:space="preserve">110103197408071219 </t>
  </si>
  <si>
    <t>刘素美</t>
  </si>
  <si>
    <t xml:space="preserve">132523197209292820 </t>
  </si>
  <si>
    <t>GY2235224</t>
  </si>
  <si>
    <t>靳聪丽</t>
  </si>
  <si>
    <t xml:space="preserve">410182198307283344 </t>
  </si>
  <si>
    <t>梁洁</t>
  </si>
  <si>
    <t xml:space="preserve">372925198306294311 </t>
  </si>
  <si>
    <t>GY2192459</t>
  </si>
  <si>
    <t>张新伟</t>
  </si>
  <si>
    <t xml:space="preserve">110224199005311018 </t>
  </si>
  <si>
    <t>蒋欣未</t>
  </si>
  <si>
    <t xml:space="preserve">110227199104020047 </t>
  </si>
  <si>
    <t>GY2182791</t>
  </si>
  <si>
    <t>毕江超</t>
  </si>
  <si>
    <t xml:space="preserve">110224198811153654 </t>
  </si>
  <si>
    <t>崔卓</t>
  </si>
  <si>
    <t xml:space="preserve">152822198606260820 </t>
  </si>
  <si>
    <t>GY2191705</t>
  </si>
  <si>
    <t>高然</t>
  </si>
  <si>
    <t xml:space="preserve">110224198611264421 </t>
  </si>
  <si>
    <t>果连营</t>
  </si>
  <si>
    <t>110228198612183215</t>
  </si>
  <si>
    <t>GY2176851</t>
  </si>
  <si>
    <t>张海宝</t>
  </si>
  <si>
    <t xml:space="preserve">142327198211284919 </t>
  </si>
  <si>
    <t>李成兰</t>
  </si>
  <si>
    <t xml:space="preserve">142326198209183522 </t>
  </si>
  <si>
    <t>GY2192700</t>
  </si>
  <si>
    <t xml:space="preserve">110224198812195426 </t>
  </si>
  <si>
    <t>赵建超</t>
  </si>
  <si>
    <t xml:space="preserve">110224198911022838 </t>
  </si>
  <si>
    <t>GY2179060</t>
  </si>
  <si>
    <t>徐艳秀</t>
  </si>
  <si>
    <t xml:space="preserve">110226197912195624 </t>
  </si>
  <si>
    <t>刘洋洋</t>
  </si>
  <si>
    <t xml:space="preserve">110106197305030034 </t>
  </si>
  <si>
    <t>GY2192705</t>
  </si>
  <si>
    <t>师魁又</t>
  </si>
  <si>
    <t>110224198510303022</t>
  </si>
  <si>
    <t>GY2192714</t>
  </si>
  <si>
    <t>高雪</t>
  </si>
  <si>
    <t xml:space="preserve">11022419880229464X </t>
  </si>
  <si>
    <t>张鑫</t>
  </si>
  <si>
    <t xml:space="preserve">110224198812201013 </t>
  </si>
  <si>
    <t>GY2235226</t>
  </si>
  <si>
    <t>陈超</t>
  </si>
  <si>
    <t>370702198805153217</t>
  </si>
  <si>
    <t>GY2198002</t>
  </si>
  <si>
    <t>高大海</t>
  </si>
  <si>
    <t xml:space="preserve">230103198212040033 </t>
  </si>
  <si>
    <t>曹美娟</t>
  </si>
  <si>
    <t xml:space="preserve">130984198801202123 </t>
  </si>
  <si>
    <t>GY2235230</t>
  </si>
  <si>
    <t>程媛媛</t>
  </si>
  <si>
    <t xml:space="preserve">412825199110110607 </t>
  </si>
  <si>
    <t>方圆</t>
  </si>
  <si>
    <t>130202198809250610</t>
  </si>
  <si>
    <t>GY2190959</t>
  </si>
  <si>
    <t>杨敬</t>
  </si>
  <si>
    <t xml:space="preserve">110105197904198326 </t>
  </si>
  <si>
    <t>宫兴锋</t>
  </si>
  <si>
    <t xml:space="preserve">130634198811110919 </t>
  </si>
  <si>
    <t>GY2192736</t>
  </si>
  <si>
    <t>陈宏亮</t>
  </si>
  <si>
    <t xml:space="preserve">430621198412251836 </t>
  </si>
  <si>
    <t>张明晶</t>
  </si>
  <si>
    <t>412825198812044187</t>
  </si>
  <si>
    <t>GY2181396</t>
  </si>
  <si>
    <t>赵延男</t>
  </si>
  <si>
    <t>110224198710245429</t>
  </si>
  <si>
    <t>GY2192742</t>
  </si>
  <si>
    <t>谢红志</t>
  </si>
  <si>
    <t xml:space="preserve">232325198404180613 </t>
  </si>
  <si>
    <t>李巧英</t>
  </si>
  <si>
    <t xml:space="preserve">130432198711181724 </t>
  </si>
  <si>
    <t>GY2192748</t>
  </si>
  <si>
    <t>薛毅</t>
  </si>
  <si>
    <t xml:space="preserve">110102198302230419 </t>
  </si>
  <si>
    <t>沙爽</t>
  </si>
  <si>
    <t>211481198906021024</t>
  </si>
  <si>
    <t>GY2192753</t>
  </si>
  <si>
    <t xml:space="preserve">370923198712200400 </t>
  </si>
  <si>
    <t>张传泉</t>
  </si>
  <si>
    <t>370923198707244310</t>
  </si>
  <si>
    <t>GY2182948</t>
  </si>
  <si>
    <t>刘运涛</t>
  </si>
  <si>
    <t xml:space="preserve">130682198509257179 </t>
  </si>
  <si>
    <t>冯培</t>
  </si>
  <si>
    <t xml:space="preserve">130682198703240629 </t>
  </si>
  <si>
    <t>GY2192798</t>
  </si>
  <si>
    <t>王洋</t>
  </si>
  <si>
    <t xml:space="preserve">110224198805295218 </t>
  </si>
  <si>
    <t>太海涛</t>
  </si>
  <si>
    <t>152527198811242125</t>
  </si>
  <si>
    <t>GY2183018</t>
  </si>
  <si>
    <t>门玮</t>
  </si>
  <si>
    <t xml:space="preserve">110224198710014639 </t>
  </si>
  <si>
    <t>郝倩倩</t>
  </si>
  <si>
    <t>13013319880523062X</t>
  </si>
  <si>
    <t>GY2192804</t>
  </si>
  <si>
    <t>商宁</t>
  </si>
  <si>
    <t xml:space="preserve">110224198604174233 </t>
  </si>
  <si>
    <t xml:space="preserve">11022419871019422X </t>
  </si>
  <si>
    <t>GY2191067</t>
  </si>
  <si>
    <t>李梦璐</t>
  </si>
  <si>
    <t xml:space="preserve">11022419880415304X </t>
  </si>
  <si>
    <t>张毅</t>
  </si>
  <si>
    <t xml:space="preserve">211223198609184017 </t>
  </si>
  <si>
    <t>GY2179075</t>
  </si>
  <si>
    <t>杨月</t>
  </si>
  <si>
    <t xml:space="preserve">110224198610011449 </t>
  </si>
  <si>
    <t>陈有明</t>
  </si>
  <si>
    <t xml:space="preserve">430124198309285431 </t>
  </si>
  <si>
    <t>GY2192845</t>
  </si>
  <si>
    <t>郭猛</t>
  </si>
  <si>
    <t xml:space="preserve">110224198812193033 </t>
  </si>
  <si>
    <t>胡亚晶</t>
  </si>
  <si>
    <t xml:space="preserve">13072819880425252X </t>
  </si>
  <si>
    <t>GY2176744</t>
  </si>
  <si>
    <t xml:space="preserve">11022419881114482X </t>
  </si>
  <si>
    <t>夏岩</t>
  </si>
  <si>
    <t xml:space="preserve">110103198906061851 </t>
  </si>
  <si>
    <t>GY2191202</t>
  </si>
  <si>
    <t>邱京川</t>
  </si>
  <si>
    <t xml:space="preserve">131082198210080418 </t>
  </si>
  <si>
    <t>蔡宜珍</t>
  </si>
  <si>
    <t>台胞证</t>
  </si>
  <si>
    <t>00834473</t>
  </si>
  <si>
    <t>GY2192846</t>
  </si>
  <si>
    <t xml:space="preserve">130702197609260630 </t>
  </si>
  <si>
    <t>孙娜</t>
  </si>
  <si>
    <t xml:space="preserve">110105198008015362 </t>
  </si>
  <si>
    <t>GY2176527</t>
  </si>
  <si>
    <t>刘京涛</t>
  </si>
  <si>
    <t xml:space="preserve">110106196601203310 </t>
  </si>
  <si>
    <t>曲月花</t>
  </si>
  <si>
    <t>110105196412233127</t>
  </si>
  <si>
    <t>GY2176523</t>
  </si>
  <si>
    <t>王淑婷</t>
  </si>
  <si>
    <t xml:space="preserve">372925199009118025 </t>
  </si>
  <si>
    <t>琚峰</t>
  </si>
  <si>
    <t>421003198903310515</t>
  </si>
  <si>
    <t>GY2235229</t>
  </si>
  <si>
    <t>刘每</t>
  </si>
  <si>
    <t>520181198710240431</t>
  </si>
  <si>
    <t>GY2179069</t>
  </si>
  <si>
    <t>刘若萱</t>
  </si>
  <si>
    <t>152529198803181820</t>
  </si>
  <si>
    <t>GY2192847</t>
  </si>
  <si>
    <t>马连玉</t>
  </si>
  <si>
    <t xml:space="preserve">11022619780802442X </t>
  </si>
  <si>
    <t>陈红</t>
  </si>
  <si>
    <t xml:space="preserve">412829197306250018 </t>
  </si>
  <si>
    <t>GY2182965</t>
  </si>
  <si>
    <t>曹春安</t>
  </si>
  <si>
    <t xml:space="preserve">110224195802110034 </t>
  </si>
  <si>
    <t>王淑香</t>
  </si>
  <si>
    <t>110224195906101829</t>
  </si>
  <si>
    <t>GY2191261</t>
  </si>
  <si>
    <t>巴洪伟</t>
  </si>
  <si>
    <t xml:space="preserve">110224197811132437 </t>
  </si>
  <si>
    <t>杨宝静</t>
  </si>
  <si>
    <t xml:space="preserve">110224198409242624 </t>
  </si>
  <si>
    <t>GY2192849</t>
  </si>
  <si>
    <t>周营营</t>
  </si>
  <si>
    <t xml:space="preserve">371526198901202024 </t>
  </si>
  <si>
    <t>郝英博</t>
  </si>
  <si>
    <t xml:space="preserve">371526199008062019 </t>
  </si>
  <si>
    <t>GY2192857</t>
  </si>
  <si>
    <t>汤超</t>
  </si>
  <si>
    <t xml:space="preserve">120225198702286173 </t>
  </si>
  <si>
    <t>夏秀文</t>
  </si>
  <si>
    <t xml:space="preserve">210682198904173266 </t>
  </si>
  <si>
    <t>GY2191218</t>
  </si>
  <si>
    <t>邹存彬</t>
  </si>
  <si>
    <t xml:space="preserve">230902198607251721 </t>
  </si>
  <si>
    <t>GY2176517</t>
  </si>
  <si>
    <t>陈庚</t>
  </si>
  <si>
    <t xml:space="preserve">11022419870610384X </t>
  </si>
  <si>
    <t>陈悦</t>
  </si>
  <si>
    <t xml:space="preserve">110104198712052558 </t>
  </si>
  <si>
    <t>GY2191190</t>
  </si>
  <si>
    <t>尹露</t>
  </si>
  <si>
    <t xml:space="preserve">340603199206120050 </t>
  </si>
  <si>
    <t>师乐姣</t>
  </si>
  <si>
    <t>130132199010103203</t>
  </si>
  <si>
    <t>GY2176503</t>
  </si>
  <si>
    <t>周悦</t>
  </si>
  <si>
    <t>110224198609272422</t>
  </si>
  <si>
    <t>田国杰</t>
  </si>
  <si>
    <t>110224198509064618</t>
  </si>
  <si>
    <t>GY2235225</t>
  </si>
  <si>
    <t>陈帅</t>
  </si>
  <si>
    <t xml:space="preserve">110224198802214021 </t>
  </si>
  <si>
    <t>王燕涛</t>
  </si>
  <si>
    <t xml:space="preserve">130428198610052910 </t>
  </si>
  <si>
    <t>GY2192874</t>
  </si>
  <si>
    <t>李俊林</t>
  </si>
  <si>
    <t xml:space="preserve">110224197601024614 </t>
  </si>
  <si>
    <t>王艳梅</t>
  </si>
  <si>
    <t>132825197607142640</t>
  </si>
  <si>
    <t>GY2191278</t>
  </si>
  <si>
    <t>狄宝申</t>
  </si>
  <si>
    <t xml:space="preserve">110224198411183213 </t>
  </si>
  <si>
    <t>王秋颖</t>
  </si>
  <si>
    <t>220183198509275642</t>
  </si>
  <si>
    <t>GY2183089</t>
  </si>
  <si>
    <t>孙会敏</t>
  </si>
  <si>
    <t>110224196701111825</t>
  </si>
  <si>
    <t>GY2183268</t>
  </si>
  <si>
    <t>侯雪娇</t>
  </si>
  <si>
    <t>110224198709294442</t>
  </si>
  <si>
    <t>GY2192877</t>
  </si>
  <si>
    <t>张志再</t>
  </si>
  <si>
    <t xml:space="preserve">110224198711014016 </t>
  </si>
  <si>
    <t>冯春燕</t>
  </si>
  <si>
    <t xml:space="preserve">110228198804053845 </t>
  </si>
  <si>
    <t>GY2192884</t>
  </si>
  <si>
    <t>王建胜</t>
  </si>
  <si>
    <t xml:space="preserve">110224198111244619 </t>
  </si>
  <si>
    <t>刘凤英</t>
  </si>
  <si>
    <t>130624198103154520</t>
  </si>
  <si>
    <t>GY2191228</t>
  </si>
  <si>
    <t>陈自强</t>
  </si>
  <si>
    <t xml:space="preserve">110224198710163837 </t>
  </si>
  <si>
    <t>沈杰</t>
  </si>
  <si>
    <t xml:space="preserve">110228198902061224 </t>
  </si>
  <si>
    <t>GY2183080</t>
  </si>
  <si>
    <t>庞艳</t>
  </si>
  <si>
    <t xml:space="preserve">110224198003060820 </t>
  </si>
  <si>
    <t>张振蕾</t>
  </si>
  <si>
    <t xml:space="preserve">130626197912242297 </t>
  </si>
  <si>
    <t>GY2235228</t>
  </si>
  <si>
    <t>陈志良</t>
  </si>
  <si>
    <t>131126198706104836</t>
  </si>
  <si>
    <t>GY2192890</t>
  </si>
  <si>
    <t>刘素珍</t>
  </si>
  <si>
    <t xml:space="preserve">110224195205031020 </t>
  </si>
  <si>
    <t>刘泰康</t>
  </si>
  <si>
    <t>110224195211171011</t>
  </si>
  <si>
    <t>GY2192894</t>
  </si>
  <si>
    <t>胡文文</t>
  </si>
  <si>
    <t xml:space="preserve">110224198709015060 </t>
  </si>
  <si>
    <t>李彪</t>
  </si>
  <si>
    <t xml:space="preserve">110224198801064412 </t>
  </si>
  <si>
    <t>GY2326266</t>
  </si>
  <si>
    <t>杨高</t>
  </si>
  <si>
    <t>612723198911100059</t>
  </si>
  <si>
    <t>GY2176498</t>
  </si>
  <si>
    <t>张宁</t>
  </si>
  <si>
    <t>110224198409031026</t>
  </si>
  <si>
    <t>GY2326195</t>
  </si>
  <si>
    <t>李泽然</t>
  </si>
  <si>
    <t>410205199008202011</t>
  </si>
  <si>
    <t>GY2191641</t>
  </si>
  <si>
    <t>徐长波</t>
  </si>
  <si>
    <t xml:space="preserve">372523198202090010 </t>
  </si>
  <si>
    <t>赵磊</t>
  </si>
  <si>
    <t xml:space="preserve">370785198412079627 </t>
  </si>
  <si>
    <t>GY2176477</t>
  </si>
  <si>
    <t>王培远</t>
  </si>
  <si>
    <t xml:space="preserve">110224199101294633 </t>
  </si>
  <si>
    <t>宋正艳</t>
  </si>
  <si>
    <t>110224199010052049</t>
  </si>
  <si>
    <t>GY2176489</t>
  </si>
  <si>
    <t>任春月</t>
  </si>
  <si>
    <t xml:space="preserve">110105197801036826 </t>
  </si>
  <si>
    <t>刘学东</t>
  </si>
  <si>
    <t xml:space="preserve">110222197411046430 </t>
  </si>
  <si>
    <t>GY2183287</t>
  </si>
  <si>
    <t>赵天宇</t>
  </si>
  <si>
    <t xml:space="preserve">210703199008022413 </t>
  </si>
  <si>
    <t>黄琳</t>
  </si>
  <si>
    <t>220122199105140225</t>
  </si>
  <si>
    <t>GY2192911</t>
  </si>
  <si>
    <t>郑志雄</t>
  </si>
  <si>
    <t>350629198712161059</t>
  </si>
  <si>
    <t>GY2192916</t>
  </si>
  <si>
    <t>王隽伟</t>
  </si>
  <si>
    <t xml:space="preserve">220502198004020840 </t>
  </si>
  <si>
    <t>李松</t>
  </si>
  <si>
    <t xml:space="preserve">210323197112195431 </t>
  </si>
  <si>
    <t>GY2192920</t>
  </si>
  <si>
    <t>郝蕊</t>
  </si>
  <si>
    <t xml:space="preserve">110224198510234020 </t>
  </si>
  <si>
    <t>于晓海</t>
  </si>
  <si>
    <t>110224197706304014</t>
  </si>
  <si>
    <t>GY2205448</t>
  </si>
  <si>
    <t>张娜</t>
  </si>
  <si>
    <t xml:space="preserve">12022119830807162X </t>
  </si>
  <si>
    <t>吕奎炎</t>
  </si>
  <si>
    <t xml:space="preserve">132201198307011615 </t>
  </si>
  <si>
    <t>GY2192934</t>
  </si>
  <si>
    <t>陈亚</t>
  </si>
  <si>
    <t xml:space="preserve">110224199008113420 </t>
  </si>
  <si>
    <t>李伟松</t>
  </si>
  <si>
    <t xml:space="preserve">110111198703142619 </t>
  </si>
  <si>
    <t>GY2191030</t>
  </si>
  <si>
    <t>王京南</t>
  </si>
  <si>
    <t xml:space="preserve">110224198601193412 </t>
  </si>
  <si>
    <t>田杰</t>
  </si>
  <si>
    <t>110224198702280064</t>
  </si>
  <si>
    <t>GY2235227</t>
  </si>
  <si>
    <t>张雅楠</t>
  </si>
  <si>
    <t xml:space="preserve">110109198112245227 </t>
  </si>
  <si>
    <t>马新刚</t>
  </si>
  <si>
    <t xml:space="preserve">110108197807126039 </t>
  </si>
  <si>
    <t>GY2192941</t>
  </si>
  <si>
    <t>张松涛</t>
  </si>
  <si>
    <t xml:space="preserve">410922197503050073 </t>
  </si>
  <si>
    <t>冯利慧</t>
  </si>
  <si>
    <t xml:space="preserve">410503197605102048 </t>
  </si>
  <si>
    <t>GY2192942</t>
  </si>
  <si>
    <t>李天啸</t>
  </si>
  <si>
    <t xml:space="preserve">110224199208162614 </t>
  </si>
  <si>
    <t>柏孟雪</t>
  </si>
  <si>
    <t xml:space="preserve">110224199211220328 </t>
  </si>
  <si>
    <t>GY2192945</t>
  </si>
  <si>
    <t xml:space="preserve">110224198904262016 </t>
  </si>
  <si>
    <t>高远</t>
  </si>
  <si>
    <t>110224198712294224</t>
  </si>
  <si>
    <t>GY2192953</t>
  </si>
  <si>
    <t>田兰</t>
  </si>
  <si>
    <t xml:space="preserve">110224198610200346 </t>
  </si>
  <si>
    <t>赵金鹏</t>
  </si>
  <si>
    <t>13070219891102211X</t>
  </si>
  <si>
    <t>GY2182926</t>
  </si>
  <si>
    <t>耿百姿</t>
  </si>
  <si>
    <t xml:space="preserve">37290119650125282X </t>
  </si>
  <si>
    <t>谷建军</t>
  </si>
  <si>
    <t>372901196302262216</t>
  </si>
  <si>
    <t>填表人：</t>
    <phoneticPr fontId="2" type="noConversion"/>
  </si>
  <si>
    <t>联系人：</t>
    <phoneticPr fontId="2" type="noConversion"/>
  </si>
  <si>
    <t xml:space="preserve">字段填写规则：                                                                                                                                                                                                                  1.红色字体为必填项；
2.共同共有人姓名、共同共有人证件类型、共同共有人证件号码，仅夫妻共有房产填写；
3.总楼层、所在楼层、建筑面积、套内面积只需填写数字即可。                                                                                                                                                                                      4.签约时间：例 2021/01/06                                                                                                                                                                                                             5.交房时间：例 2021/01
</t>
  </si>
  <si>
    <t>户型</t>
  </si>
  <si>
    <t>各套建筑面积（㎡）</t>
  </si>
  <si>
    <t>套数（套）</t>
  </si>
  <si>
    <t>总建筑面积（㎡）</t>
  </si>
  <si>
    <r>
      <t>A1</t>
    </r>
    <r>
      <rPr>
        <sz val="9"/>
        <color theme="1"/>
        <rFont val="华文细黑"/>
        <family val="3"/>
        <charset val="134"/>
      </rPr>
      <t>（三居）</t>
    </r>
  </si>
  <si>
    <r>
      <t>A1</t>
    </r>
    <r>
      <rPr>
        <sz val="9"/>
        <color theme="1"/>
        <rFont val="华文细黑"/>
        <family val="3"/>
        <charset val="134"/>
      </rPr>
      <t>反（三居）</t>
    </r>
  </si>
  <si>
    <r>
      <t>A2</t>
    </r>
    <r>
      <rPr>
        <sz val="9"/>
        <color theme="1"/>
        <rFont val="华文细黑"/>
        <family val="3"/>
        <charset val="134"/>
      </rPr>
      <t>（二居）</t>
    </r>
  </si>
  <si>
    <r>
      <t>A2'</t>
    </r>
    <r>
      <rPr>
        <sz val="9"/>
        <color theme="1"/>
        <rFont val="华文细黑"/>
        <family val="3"/>
        <charset val="134"/>
      </rPr>
      <t>（二居）</t>
    </r>
  </si>
  <si>
    <r>
      <t>A2</t>
    </r>
    <r>
      <rPr>
        <sz val="9"/>
        <color theme="1"/>
        <rFont val="华文细黑"/>
        <family val="3"/>
        <charset val="134"/>
      </rPr>
      <t>反（二居）</t>
    </r>
  </si>
  <si>
    <r>
      <t>A2'</t>
    </r>
    <r>
      <rPr>
        <sz val="9"/>
        <color theme="1"/>
        <rFont val="华文细黑"/>
        <family val="3"/>
        <charset val="134"/>
      </rPr>
      <t>反（二居）</t>
    </r>
  </si>
  <si>
    <r>
      <t>A3</t>
    </r>
    <r>
      <rPr>
        <sz val="9"/>
        <color theme="1"/>
        <rFont val="华文细黑"/>
        <family val="3"/>
        <charset val="134"/>
      </rPr>
      <t>（二居）</t>
    </r>
  </si>
  <si>
    <r>
      <t>A3'</t>
    </r>
    <r>
      <rPr>
        <sz val="9"/>
        <color theme="1"/>
        <rFont val="华文细黑"/>
        <family val="3"/>
        <charset val="134"/>
      </rPr>
      <t>（二居）</t>
    </r>
  </si>
  <si>
    <r>
      <t>A3</t>
    </r>
    <r>
      <rPr>
        <sz val="9"/>
        <color theme="1"/>
        <rFont val="华文细黑"/>
        <family val="3"/>
        <charset val="134"/>
      </rPr>
      <t>反（二居）</t>
    </r>
  </si>
  <si>
    <t>合计</t>
  </si>
  <si>
    <t>138.36-139.56</t>
    <phoneticPr fontId="2" type="noConversion"/>
  </si>
  <si>
    <t>1-18</t>
    <phoneticPr fontId="2" type="noConversion"/>
  </si>
  <si>
    <t>138.36-139.43</t>
    <phoneticPr fontId="2" type="noConversion"/>
  </si>
  <si>
    <t>87.7-88.4</t>
    <phoneticPr fontId="2" type="noConversion"/>
  </si>
  <si>
    <t>87.8-88.52</t>
    <phoneticPr fontId="2" type="noConversion"/>
  </si>
  <si>
    <t>87.7-88.32</t>
    <phoneticPr fontId="2" type="noConversion"/>
  </si>
  <si>
    <t>87.8-88.44</t>
    <phoneticPr fontId="2" type="noConversion"/>
  </si>
  <si>
    <t>88.11-88.87</t>
    <phoneticPr fontId="2" type="noConversion"/>
  </si>
  <si>
    <t>1-17</t>
    <phoneticPr fontId="2" type="noConversion"/>
  </si>
  <si>
    <t>89.65-89.86</t>
    <phoneticPr fontId="2" type="noConversion"/>
  </si>
  <si>
    <t>88.11-88.79</t>
    <phoneticPr fontId="2" type="noConversion"/>
  </si>
  <si>
    <t>87-90</t>
    <phoneticPr fontId="2"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</si>
</sst>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6">
    <numFmt numFmtId="176" formatCode="0.00_ "/>
    <numFmt numFmtId="177" formatCode="yyyy&quot;年&quot;m&quot;月&quot;d&quot;日&quot;;@"/>
    <numFmt numFmtId="178" formatCode="0.0%"/>
    <numFmt numFmtId="179" formatCode="yyyy&quot;年&quot;m&quot;月&quot;;@"/>
    <numFmt numFmtId="180" formatCode="0_ "/>
    <numFmt numFmtId="181" formatCode="[$-F400]h:mm:ss\ AM/PM"/>
  </numFmts>
  <fonts count="37">
    <font>
      <sz val="11"/>
      <color theme="1"/>
      <name val="宋体"/>
      <family val="2"/>
      <scheme val="minor"/>
    </font>
    <font>
      <sz val="11"/>
      <color theme="1"/>
      <name val="宋体"/>
      <family val="2"/>
      <charset val="134"/>
      <scheme val="minor"/>
    </font>
    <font>
      <sz val="9"/>
      <name val="宋体"/>
      <family val="3"/>
      <charset val="134"/>
      <scheme val="minor"/>
    </font>
    <font>
      <sz val="11"/>
      <color theme="1"/>
      <name val="宋体"/>
      <family val="3"/>
      <charset val="134"/>
      <scheme val="minor"/>
    </font>
    <font>
      <sz val="11"/>
      <color rgb="FF666666"/>
      <name val="微软雅黑"/>
      <family val="2"/>
      <charset val="134"/>
    </font>
    <font>
      <sz val="10.5"/>
      <color theme="1"/>
      <name val="Arial"/>
      <family val="2"/>
    </font>
    <font>
      <sz val="12"/>
      <name val="宋体"/>
      <family val="3"/>
      <charset val="134"/>
    </font>
    <font>
      <b/>
      <sz val="10.5"/>
      <name val="宋体"/>
      <family val="3"/>
      <charset val="134"/>
    </font>
    <font>
      <sz val="10"/>
      <name val="Arial"/>
      <family val="2"/>
    </font>
    <font>
      <sz val="10"/>
      <name val="仿宋_GB2312"/>
      <family val="3"/>
      <charset val="134"/>
    </font>
    <font>
      <sz val="10"/>
      <name val="宋体"/>
      <family val="3"/>
      <charset val="134"/>
    </font>
    <font>
      <sz val="11"/>
      <color theme="1"/>
      <name val="Arial"/>
      <family val="2"/>
    </font>
    <font>
      <sz val="11"/>
      <color theme="1"/>
      <name val="仿宋_GB2312"/>
      <family val="3"/>
      <charset val="134"/>
    </font>
    <font>
      <sz val="10"/>
      <name val="仿宋_GB2312"/>
      <family val="3"/>
      <charset val="134"/>
    </font>
    <font>
      <sz val="9"/>
      <name val="宋体"/>
      <family val="2"/>
      <charset val="134"/>
      <scheme val="minor"/>
    </font>
    <font>
      <sz val="10"/>
      <color rgb="FF000000"/>
      <name val="宋体"/>
      <family val="3"/>
      <charset val="134"/>
    </font>
    <font>
      <sz val="10"/>
      <color rgb="FF000000"/>
      <name val="Arial"/>
      <family val="2"/>
    </font>
    <font>
      <sz val="11"/>
      <color theme="1"/>
      <name val="宋体"/>
      <family val="3"/>
      <charset val="134"/>
    </font>
    <font>
      <sz val="11"/>
      <name val="Arial"/>
      <family val="2"/>
    </font>
    <font>
      <sz val="11"/>
      <name val="宋体"/>
      <family val="3"/>
      <charset val="134"/>
    </font>
    <font>
      <sz val="11"/>
      <color indexed="8"/>
      <name val="宋体"/>
      <family val="3"/>
      <charset val="134"/>
    </font>
    <font>
      <sz val="10"/>
      <color rgb="FFFF0000"/>
      <name val="Arial"/>
      <family val="2"/>
    </font>
    <font>
      <sz val="10"/>
      <color rgb="FFFF0000"/>
      <name val="宋体"/>
      <family val="3"/>
      <charset val="134"/>
    </font>
    <font>
      <b/>
      <sz val="11"/>
      <color theme="1"/>
      <name val="宋体"/>
      <family val="3"/>
      <charset val="134"/>
    </font>
    <font>
      <b/>
      <sz val="11"/>
      <color theme="1"/>
      <name val="Arial"/>
      <family val="2"/>
    </font>
    <font>
      <sz val="12"/>
      <color theme="1"/>
      <name val="宋体"/>
      <family val="2"/>
      <scheme val="minor"/>
    </font>
    <font>
      <sz val="8"/>
      <color theme="1"/>
      <name val="宋体"/>
      <family val="2"/>
      <scheme val="minor"/>
    </font>
    <font>
      <sz val="8"/>
      <color theme="1"/>
      <name val="宋体"/>
      <family val="3"/>
      <charset val="134"/>
      <scheme val="minor"/>
    </font>
    <font>
      <u/>
      <sz val="18"/>
      <color theme="1"/>
      <name val="方正小标宋简体"/>
      <family val="3"/>
      <charset val="134"/>
    </font>
    <font>
      <sz val="18"/>
      <color theme="1"/>
      <name val="方正小标宋简体"/>
      <family val="3"/>
      <charset val="134"/>
    </font>
    <font>
      <sz val="11"/>
      <color rgb="FFFF0000"/>
      <name val="宋体"/>
      <family val="3"/>
      <charset val="134"/>
      <scheme val="minor"/>
    </font>
    <font>
      <sz val="11"/>
      <name val="宋体"/>
      <family val="3"/>
      <charset val="134"/>
      <scheme val="minor"/>
    </font>
    <font>
      <sz val="10"/>
      <name val="宋体"/>
      <family val="3"/>
      <charset val="134"/>
      <scheme val="minor"/>
    </font>
    <font>
      <sz val="10"/>
      <color indexed="53"/>
      <name val="宋体"/>
      <family val="3"/>
      <charset val="134"/>
      <scheme val="minor"/>
    </font>
    <font>
      <sz val="9"/>
      <name val="DengXian"/>
      <family val="1"/>
    </font>
    <font>
      <sz val="9"/>
      <color theme="1"/>
      <name val="华文细黑"/>
      <family val="3"/>
      <charset val="134"/>
    </font>
    <font>
      <sz val="9"/>
      <color theme="1"/>
      <name val="Arial"/>
      <family val="2"/>
    </font>
  </fonts>
  <fills count="11">
    <fill>
      <patternFill patternType="none"/>
    </fill>
    <fill>
      <patternFill patternType="gray125"/>
    </fill>
    <fill>
      <patternFill patternType="solid">
        <fgColor theme="0" tint="-0.249977111117893"/>
        <bgColor indexed="64"/>
      </patternFill>
    </fill>
    <fill>
      <patternFill patternType="solid">
        <fgColor rgb="FFFFFFFF"/>
        <bgColor indexed="64"/>
      </patternFill>
    </fill>
    <fill>
      <patternFill patternType="solid">
        <fgColor rgb="FFFFFF00"/>
        <bgColor indexed="64"/>
      </patternFill>
    </fill>
    <fill>
      <patternFill patternType="solid">
        <fgColor theme="0"/>
        <bgColor indexed="64"/>
      </patternFill>
    </fill>
    <fill>
      <patternFill patternType="solid">
        <fgColor theme="8" tint="0.79998168889431442"/>
        <bgColor indexed="64"/>
      </patternFill>
    </fill>
    <fill>
      <patternFill patternType="solid">
        <fgColor theme="9" tint="0.79998168889431442"/>
        <bgColor indexed="64"/>
      </patternFill>
    </fill>
    <fill>
      <patternFill patternType="solid">
        <fgColor theme="5" tint="0.79998168889431442"/>
        <bgColor indexed="64"/>
      </patternFill>
    </fill>
    <fill>
      <patternFill patternType="solid">
        <fgColor theme="6" tint="0.39997558519241921"/>
        <bgColor indexed="64"/>
      </patternFill>
    </fill>
    <fill>
      <patternFill patternType="solid">
        <fgColor theme="0" tint="-0.14999847407452621"/>
        <bgColor indexed="64"/>
      </patternFill>
    </fill>
  </fills>
  <borders count="22">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diagonal/>
    </border>
    <border>
      <left style="thin">
        <color auto="1"/>
      </left>
      <right style="thin">
        <color auto="1"/>
      </right>
      <top/>
      <bottom style="thin">
        <color auto="1"/>
      </bottom>
      <diagonal/>
    </border>
    <border>
      <left/>
      <right style="thin">
        <color auto="1"/>
      </right>
      <top style="thin">
        <color auto="1"/>
      </top>
      <bottom/>
      <diagonal/>
    </border>
    <border>
      <left/>
      <right style="thin">
        <color auto="1"/>
      </right>
      <top/>
      <bottom/>
      <diagonal/>
    </border>
    <border>
      <left/>
      <right/>
      <top style="thin">
        <color auto="1"/>
      </top>
      <bottom style="thin">
        <color auto="1"/>
      </bottom>
      <diagonal/>
    </border>
    <border>
      <left style="thin">
        <color indexed="64"/>
      </left>
      <right style="thin">
        <color indexed="64"/>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auto="1"/>
      </left>
      <right/>
      <top style="thin">
        <color auto="1"/>
      </top>
      <bottom style="thin">
        <color auto="1"/>
      </bottom>
      <diagonal/>
    </border>
    <border>
      <left style="thin">
        <color indexed="64"/>
      </left>
      <right style="thin">
        <color indexed="64"/>
      </right>
      <top style="thin">
        <color indexed="64"/>
      </top>
      <bottom/>
      <diagonal/>
    </border>
    <border>
      <left style="thin">
        <color auto="1"/>
      </left>
      <right style="thin">
        <color auto="1"/>
      </right>
      <top/>
      <bottom style="thin">
        <color indexed="64"/>
      </bottom>
      <diagonal/>
    </border>
    <border>
      <left/>
      <right/>
      <top/>
      <bottom style="thin">
        <color indexed="64"/>
      </bottom>
      <diagonal/>
    </border>
    <border>
      <left/>
      <right/>
      <top style="thin">
        <color indexed="64"/>
      </top>
      <bottom/>
      <diagonal/>
    </border>
    <border>
      <left style="medium">
        <color indexed="64"/>
      </left>
      <right style="medium">
        <color indexed="64"/>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bottom style="medium">
        <color indexed="64"/>
      </bottom>
      <diagonal/>
    </border>
    <border>
      <left/>
      <right style="medium">
        <color indexed="64"/>
      </right>
      <top/>
      <bottom style="medium">
        <color indexed="64"/>
      </bottom>
      <diagonal/>
    </border>
  </borders>
  <cellStyleXfs count="94">
    <xf numFmtId="0" fontId="0" fillId="0" borderId="0"/>
    <xf numFmtId="0" fontId="3" fillId="0" borderId="0"/>
    <xf numFmtId="0" fontId="3" fillId="0" borderId="0">
      <alignment vertical="center"/>
    </xf>
    <xf numFmtId="0" fontId="6" fillId="0" borderId="0"/>
    <xf numFmtId="0" fontId="3" fillId="0" borderId="0">
      <alignment vertical="center"/>
    </xf>
    <xf numFmtId="0" fontId="8" fillId="0" borderId="0"/>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6" fillId="0" borderId="0">
      <alignment vertical="center"/>
    </xf>
    <xf numFmtId="0" fontId="20" fillId="0" borderId="0">
      <alignment vertical="center"/>
    </xf>
    <xf numFmtId="0" fontId="8"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6" fillId="0" borderId="0">
      <alignment vertical="center"/>
    </xf>
    <xf numFmtId="0" fontId="20" fillId="0" borderId="0">
      <alignment vertical="center"/>
    </xf>
    <xf numFmtId="0" fontId="6" fillId="0" borderId="0">
      <alignment vertical="center"/>
    </xf>
    <xf numFmtId="0" fontId="6" fillId="0" borderId="0">
      <alignment vertical="center"/>
    </xf>
    <xf numFmtId="0" fontId="8" fillId="0" borderId="0">
      <alignment vertical="center"/>
    </xf>
    <xf numFmtId="0" fontId="6" fillId="0" borderId="0">
      <alignment vertical="center"/>
    </xf>
    <xf numFmtId="0" fontId="20" fillId="0" borderId="0">
      <alignment vertical="center"/>
    </xf>
    <xf numFmtId="0" fontId="6" fillId="0" borderId="0">
      <alignment vertical="center"/>
    </xf>
    <xf numFmtId="0" fontId="6" fillId="0" borderId="0">
      <alignment vertical="center"/>
    </xf>
    <xf numFmtId="0" fontId="6" fillId="0" borderId="0">
      <alignment vertical="center"/>
    </xf>
    <xf numFmtId="0" fontId="6" fillId="0" borderId="0">
      <alignment vertical="center"/>
    </xf>
    <xf numFmtId="0" fontId="6" fillId="0" borderId="0">
      <alignment vertical="center"/>
    </xf>
    <xf numFmtId="0" fontId="6" fillId="0" borderId="0">
      <alignment vertical="center"/>
    </xf>
    <xf numFmtId="0" fontId="6" fillId="0" borderId="0">
      <alignment vertical="center"/>
    </xf>
    <xf numFmtId="0" fontId="6" fillId="0" borderId="0">
      <alignment vertical="center"/>
    </xf>
    <xf numFmtId="0" fontId="6" fillId="0" borderId="0">
      <alignment vertical="center"/>
    </xf>
    <xf numFmtId="0" fontId="6"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6" fillId="0" borderId="0">
      <alignment vertical="center"/>
    </xf>
    <xf numFmtId="0" fontId="6" fillId="0" borderId="0">
      <alignment vertical="center"/>
    </xf>
    <xf numFmtId="0" fontId="6" fillId="0" borderId="0">
      <alignment vertical="center"/>
    </xf>
    <xf numFmtId="0" fontId="20" fillId="0" borderId="0">
      <alignment vertical="center"/>
    </xf>
    <xf numFmtId="0" fontId="6" fillId="0" borderId="0">
      <alignment vertical="center"/>
    </xf>
    <xf numFmtId="0" fontId="6"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8"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pplyNumberFormat="0" applyFont="0" applyFill="0" applyBorder="0" applyAlignment="0" applyProtection="0">
      <alignment vertical="center"/>
    </xf>
    <xf numFmtId="181" fontId="3" fillId="0" borderId="0">
      <alignment vertical="center"/>
    </xf>
    <xf numFmtId="181" fontId="6" fillId="0" borderId="0"/>
    <xf numFmtId="0" fontId="25" fillId="0" borderId="0"/>
  </cellStyleXfs>
  <cellXfs count="202">
    <xf numFmtId="0" fontId="0" fillId="0" borderId="0" xfId="0"/>
    <xf numFmtId="0" fontId="4" fillId="2" borderId="1" xfId="1" applyFont="1" applyFill="1" applyBorder="1" applyAlignment="1">
      <alignment horizontal="center" vertical="center" wrapText="1"/>
    </xf>
    <xf numFmtId="0" fontId="5" fillId="0" borderId="0" xfId="2" applyFont="1">
      <alignment vertical="center"/>
    </xf>
    <xf numFmtId="0" fontId="4" fillId="0" borderId="0" xfId="1" applyFont="1" applyBorder="1" applyAlignment="1">
      <alignment horizontal="left" vertical="center" wrapText="1"/>
    </xf>
    <xf numFmtId="0" fontId="3" fillId="0" borderId="0" xfId="1" applyBorder="1"/>
    <xf numFmtId="0" fontId="3" fillId="0" borderId="0" xfId="2">
      <alignment vertical="center"/>
    </xf>
    <xf numFmtId="14" fontId="4" fillId="2" borderId="1" xfId="1" applyNumberFormat="1" applyFont="1" applyFill="1" applyBorder="1" applyAlignment="1">
      <alignment horizontal="center" vertical="center" wrapText="1"/>
    </xf>
    <xf numFmtId="0" fontId="4" fillId="3" borderId="1" xfId="1" applyFont="1" applyFill="1" applyBorder="1" applyAlignment="1" applyProtection="1">
      <alignment horizontal="center" vertical="center" wrapText="1"/>
      <protection locked="0"/>
    </xf>
    <xf numFmtId="0" fontId="3" fillId="2" borderId="1" xfId="1" applyFill="1" applyBorder="1" applyAlignment="1">
      <alignment vertical="center"/>
    </xf>
    <xf numFmtId="0" fontId="4" fillId="2" borderId="2" xfId="1" applyFont="1" applyFill="1" applyBorder="1" applyAlignment="1">
      <alignment horizontal="center" vertical="center" wrapText="1"/>
    </xf>
    <xf numFmtId="0" fontId="0" fillId="4" borderId="1" xfId="1" applyFont="1" applyFill="1" applyBorder="1" applyProtection="1">
      <protection locked="0"/>
    </xf>
    <xf numFmtId="0" fontId="0" fillId="2" borderId="1" xfId="1" applyFont="1" applyFill="1" applyBorder="1"/>
    <xf numFmtId="0" fontId="3" fillId="0" borderId="1" xfId="1" applyBorder="1" applyProtection="1">
      <protection locked="0"/>
    </xf>
    <xf numFmtId="0" fontId="4" fillId="0" borderId="1" xfId="1" applyFont="1" applyBorder="1" applyAlignment="1" applyProtection="1">
      <alignment horizontal="left" vertical="center" wrapText="1"/>
      <protection locked="0"/>
    </xf>
    <xf numFmtId="0" fontId="0" fillId="0" borderId="0" xfId="0" applyAlignment="1">
      <alignment vertical="center"/>
    </xf>
    <xf numFmtId="0" fontId="7" fillId="0" borderId="0" xfId="0" applyFont="1" applyFill="1" applyBorder="1" applyAlignment="1">
      <alignment horizontal="center"/>
    </xf>
    <xf numFmtId="177" fontId="8" fillId="0" borderId="1" xfId="3" applyNumberFormat="1" applyFont="1" applyFill="1" applyBorder="1" applyAlignment="1">
      <alignment horizontal="center" vertical="center" wrapText="1"/>
    </xf>
    <xf numFmtId="0" fontId="8" fillId="0" borderId="1" xfId="3" applyFont="1" applyFill="1" applyBorder="1" applyAlignment="1">
      <alignment horizontal="center" vertical="center"/>
    </xf>
    <xf numFmtId="0" fontId="8" fillId="0" borderId="1" xfId="3" applyFont="1" applyFill="1" applyBorder="1" applyAlignment="1">
      <alignment horizontal="center" vertical="center" wrapText="1"/>
    </xf>
    <xf numFmtId="0" fontId="9" fillId="0" borderId="1" xfId="3" applyFont="1" applyFill="1" applyBorder="1" applyAlignment="1">
      <alignment horizontal="center" vertical="center" wrapText="1"/>
    </xf>
    <xf numFmtId="0" fontId="13" fillId="0" borderId="1" xfId="3" applyFont="1" applyFill="1" applyBorder="1" applyAlignment="1">
      <alignment horizontal="center" vertical="center" wrapText="1"/>
    </xf>
    <xf numFmtId="178" fontId="8" fillId="0" borderId="1" xfId="3" applyNumberFormat="1" applyFont="1" applyFill="1" applyBorder="1" applyAlignment="1">
      <alignment horizontal="center" vertical="center" wrapText="1"/>
    </xf>
    <xf numFmtId="0" fontId="11" fillId="0" borderId="8" xfId="0" applyFont="1" applyBorder="1" applyAlignment="1">
      <alignment vertical="center"/>
    </xf>
    <xf numFmtId="0" fontId="11" fillId="0" borderId="0" xfId="0" applyFont="1" applyAlignment="1">
      <alignment vertical="center"/>
    </xf>
    <xf numFmtId="0" fontId="3" fillId="0" borderId="0" xfId="0" applyFont="1" applyAlignment="1">
      <alignment vertical="center"/>
    </xf>
    <xf numFmtId="0" fontId="8" fillId="5" borderId="1" xfId="3" applyFont="1" applyFill="1" applyBorder="1" applyAlignment="1">
      <alignment horizontal="center" vertical="center" wrapText="1"/>
    </xf>
    <xf numFmtId="0" fontId="11" fillId="0" borderId="0" xfId="2" applyFont="1" applyAlignment="1">
      <alignment horizontal="center" vertical="center"/>
    </xf>
    <xf numFmtId="0" fontId="11" fillId="0" borderId="0" xfId="2" applyFont="1">
      <alignment vertical="center"/>
    </xf>
    <xf numFmtId="0" fontId="11" fillId="0" borderId="1" xfId="2" applyFont="1" applyBorder="1" applyAlignment="1">
      <alignment horizontal="center" vertical="center"/>
    </xf>
    <xf numFmtId="0" fontId="18" fillId="0" borderId="1" xfId="2" applyFont="1" applyBorder="1" applyAlignment="1">
      <alignment horizontal="center" vertical="center"/>
    </xf>
    <xf numFmtId="0" fontId="8" fillId="0" borderId="1" xfId="2" applyFont="1" applyFill="1" applyBorder="1" applyAlignment="1">
      <alignment horizontal="center" vertical="center"/>
    </xf>
    <xf numFmtId="0" fontId="17" fillId="0" borderId="1" xfId="2" applyFont="1" applyBorder="1" applyAlignment="1">
      <alignment horizontal="center" vertical="center"/>
    </xf>
    <xf numFmtId="0" fontId="8" fillId="0" borderId="1" xfId="3" applyFont="1" applyFill="1" applyBorder="1" applyAlignment="1">
      <alignment horizontal="center" vertical="center" wrapText="1"/>
    </xf>
    <xf numFmtId="0" fontId="8" fillId="0" borderId="1" xfId="3" applyFont="1" applyFill="1" applyBorder="1" applyAlignment="1">
      <alignment horizontal="center" vertical="center" wrapText="1"/>
    </xf>
    <xf numFmtId="0" fontId="3" fillId="0" borderId="0" xfId="2" applyAlignment="1">
      <alignment horizontal="center" vertical="center"/>
    </xf>
    <xf numFmtId="0" fontId="3" fillId="4" borderId="0" xfId="2" applyFill="1" applyAlignment="1">
      <alignment horizontal="center" vertical="center"/>
    </xf>
    <xf numFmtId="0" fontId="3" fillId="0" borderId="1" xfId="2" applyBorder="1">
      <alignment vertical="center"/>
    </xf>
    <xf numFmtId="14" fontId="11" fillId="0" borderId="1" xfId="2" applyNumberFormat="1" applyFont="1" applyBorder="1" applyAlignment="1">
      <alignment horizontal="center" vertical="center"/>
    </xf>
    <xf numFmtId="0" fontId="3" fillId="6" borderId="1" xfId="2" applyFill="1" applyBorder="1">
      <alignment vertical="center"/>
    </xf>
    <xf numFmtId="0" fontId="15" fillId="0" borderId="1" xfId="0" applyFont="1" applyBorder="1" applyAlignment="1">
      <alignment horizontal="center" vertical="center" wrapText="1"/>
    </xf>
    <xf numFmtId="0" fontId="16" fillId="0" borderId="1" xfId="0" applyFont="1" applyBorder="1" applyAlignment="1">
      <alignment horizontal="center" vertical="center" wrapText="1"/>
    </xf>
    <xf numFmtId="0" fontId="15" fillId="0" borderId="1" xfId="0" applyFont="1" applyBorder="1" applyAlignment="1">
      <alignment vertical="center" wrapText="1"/>
    </xf>
    <xf numFmtId="0" fontId="16" fillId="0" borderId="1" xfId="0" applyFont="1" applyBorder="1" applyAlignment="1">
      <alignment vertical="center" wrapText="1"/>
    </xf>
    <xf numFmtId="0" fontId="17" fillId="0" borderId="0" xfId="2" applyFont="1">
      <alignment vertical="center"/>
    </xf>
    <xf numFmtId="0" fontId="11" fillId="0" borderId="0" xfId="2" applyFont="1" applyAlignment="1">
      <alignment horizontal="left" vertical="center"/>
    </xf>
    <xf numFmtId="0" fontId="11" fillId="0" borderId="1" xfId="2" applyFont="1" applyBorder="1" applyAlignment="1">
      <alignment horizontal="center" vertical="center"/>
    </xf>
    <xf numFmtId="0" fontId="18" fillId="0" borderId="10" xfId="2" applyFont="1" applyBorder="1" applyAlignment="1">
      <alignment horizontal="center" vertical="center"/>
    </xf>
    <xf numFmtId="0" fontId="8" fillId="0" borderId="10" xfId="2" applyFont="1" applyFill="1" applyBorder="1" applyAlignment="1">
      <alignment horizontal="center" vertical="center"/>
    </xf>
    <xf numFmtId="14" fontId="11" fillId="0" borderId="10" xfId="2" applyNumberFormat="1" applyFont="1" applyBorder="1" applyAlignment="1">
      <alignment horizontal="center" vertical="center"/>
    </xf>
    <xf numFmtId="0" fontId="8" fillId="0" borderId="2" xfId="2" applyFont="1" applyFill="1" applyBorder="1" applyAlignment="1">
      <alignment horizontal="center" vertical="center"/>
    </xf>
    <xf numFmtId="0" fontId="8" fillId="0" borderId="6" xfId="2" applyFont="1" applyFill="1" applyBorder="1" applyAlignment="1">
      <alignment horizontal="center" vertical="center"/>
    </xf>
    <xf numFmtId="176" fontId="11" fillId="0" borderId="1" xfId="2" applyNumberFormat="1" applyFont="1" applyBorder="1" applyAlignment="1">
      <alignment horizontal="center" vertical="center"/>
    </xf>
    <xf numFmtId="0" fontId="0" fillId="7" borderId="10" xfId="0" applyFill="1" applyBorder="1" applyAlignment="1">
      <alignment vertical="center"/>
    </xf>
    <xf numFmtId="0" fontId="0" fillId="6" borderId="10" xfId="0" applyFill="1" applyBorder="1" applyAlignment="1">
      <alignment vertical="center"/>
    </xf>
    <xf numFmtId="0" fontId="3" fillId="0" borderId="3" xfId="2" applyBorder="1">
      <alignment vertical="center"/>
    </xf>
    <xf numFmtId="0" fontId="0" fillId="8" borderId="10" xfId="0" applyFill="1" applyBorder="1" applyAlignment="1">
      <alignment vertical="center"/>
    </xf>
    <xf numFmtId="179" fontId="11" fillId="0" borderId="10" xfId="2" applyNumberFormat="1" applyFont="1" applyBorder="1" applyAlignment="1">
      <alignment horizontal="center" vertical="center"/>
    </xf>
    <xf numFmtId="0" fontId="11" fillId="0" borderId="10" xfId="2" applyFont="1" applyBorder="1" applyAlignment="1">
      <alignment vertical="center"/>
    </xf>
    <xf numFmtId="180" fontId="3" fillId="0" borderId="0" xfId="2" applyNumberFormat="1">
      <alignment vertical="center"/>
    </xf>
    <xf numFmtId="180" fontId="16" fillId="0" borderId="1" xfId="0" applyNumberFormat="1" applyFont="1" applyBorder="1" applyAlignment="1">
      <alignment horizontal="center" vertical="center" wrapText="1"/>
    </xf>
    <xf numFmtId="0" fontId="3" fillId="7" borderId="0" xfId="2" applyFill="1">
      <alignment vertical="center"/>
    </xf>
    <xf numFmtId="0" fontId="8" fillId="0" borderId="1" xfId="3" applyFont="1" applyFill="1" applyBorder="1" applyAlignment="1">
      <alignment horizontal="center" vertical="center" wrapText="1"/>
    </xf>
    <xf numFmtId="0" fontId="0" fillId="0" borderId="0" xfId="0"/>
    <xf numFmtId="0" fontId="21" fillId="0" borderId="1" xfId="3" applyFont="1" applyFill="1" applyBorder="1" applyAlignment="1">
      <alignment horizontal="center" vertical="center" wrapText="1"/>
    </xf>
    <xf numFmtId="176" fontId="11" fillId="0" borderId="6" xfId="2" applyNumberFormat="1" applyFont="1" applyBorder="1" applyAlignment="1">
      <alignment horizontal="center" vertical="center"/>
    </xf>
    <xf numFmtId="176" fontId="11" fillId="0" borderId="10" xfId="2" applyNumberFormat="1" applyFont="1" applyBorder="1" applyAlignment="1">
      <alignment horizontal="center" vertical="center"/>
    </xf>
    <xf numFmtId="178" fontId="8" fillId="0" borderId="10" xfId="3" applyNumberFormat="1" applyFont="1" applyFill="1" applyBorder="1" applyAlignment="1">
      <alignment horizontal="center" vertical="center" wrapText="1"/>
    </xf>
    <xf numFmtId="0" fontId="8" fillId="0" borderId="10" xfId="3" applyFont="1" applyFill="1" applyBorder="1" applyAlignment="1">
      <alignment horizontal="center" vertical="center" wrapText="1"/>
    </xf>
    <xf numFmtId="0" fontId="9" fillId="0" borderId="10" xfId="3" applyFont="1" applyFill="1" applyBorder="1" applyAlignment="1">
      <alignment horizontal="center" vertical="center" wrapText="1"/>
    </xf>
    <xf numFmtId="178" fontId="9" fillId="0" borderId="1" xfId="3" applyNumberFormat="1" applyFont="1" applyFill="1" applyBorder="1" applyAlignment="1">
      <alignment horizontal="center" vertical="center" wrapText="1"/>
    </xf>
    <xf numFmtId="0" fontId="3" fillId="0" borderId="0" xfId="2" applyBorder="1">
      <alignment vertical="center"/>
    </xf>
    <xf numFmtId="0" fontId="15" fillId="0" borderId="0" xfId="0" applyFont="1" applyBorder="1" applyAlignment="1">
      <alignment vertical="center" wrapText="1"/>
    </xf>
    <xf numFmtId="176" fontId="11" fillId="0" borderId="0" xfId="2" applyNumberFormat="1" applyFont="1" applyBorder="1" applyAlignment="1">
      <alignment horizontal="center" vertical="center"/>
    </xf>
    <xf numFmtId="0" fontId="17" fillId="0" borderId="0" xfId="2" applyFont="1" applyBorder="1" applyAlignment="1">
      <alignment horizontal="center" vertical="center"/>
    </xf>
    <xf numFmtId="0" fontId="16" fillId="4" borderId="1" xfId="0" applyFont="1" applyFill="1" applyBorder="1" applyAlignment="1">
      <alignment horizontal="center" vertical="center" wrapText="1"/>
    </xf>
    <xf numFmtId="180" fontId="16" fillId="4" borderId="1" xfId="0" applyNumberFormat="1" applyFont="1" applyFill="1" applyBorder="1" applyAlignment="1">
      <alignment horizontal="center" vertical="center" wrapText="1"/>
    </xf>
    <xf numFmtId="0" fontId="8" fillId="0" borderId="1" xfId="3" applyFont="1" applyFill="1" applyBorder="1" applyAlignment="1">
      <alignment horizontal="center" vertical="center" wrapText="1"/>
    </xf>
    <xf numFmtId="0" fontId="8" fillId="0" borderId="10" xfId="2" applyFont="1" applyFill="1" applyBorder="1" applyAlignment="1">
      <alignment horizontal="center" vertical="center"/>
    </xf>
    <xf numFmtId="176" fontId="11" fillId="0" borderId="10" xfId="2" applyNumberFormat="1" applyFont="1" applyBorder="1" applyAlignment="1">
      <alignment horizontal="center" vertical="center"/>
    </xf>
    <xf numFmtId="0" fontId="11" fillId="0" borderId="1" xfId="2" applyFont="1" applyBorder="1" applyAlignment="1">
      <alignment horizontal="center" vertical="center"/>
    </xf>
    <xf numFmtId="0" fontId="11" fillId="0" borderId="10" xfId="2" applyFont="1" applyBorder="1" applyAlignment="1">
      <alignment horizontal="center" vertical="center"/>
    </xf>
    <xf numFmtId="0" fontId="8" fillId="0" borderId="2" xfId="2" applyFont="1" applyFill="1" applyBorder="1" applyAlignment="1">
      <alignment horizontal="center" vertical="center"/>
    </xf>
    <xf numFmtId="176" fontId="11" fillId="0" borderId="6" xfId="2" applyNumberFormat="1" applyFont="1" applyBorder="1" applyAlignment="1">
      <alignment horizontal="center" vertical="center"/>
    </xf>
    <xf numFmtId="0" fontId="8" fillId="0" borderId="6" xfId="2" applyFont="1" applyFill="1" applyBorder="1" applyAlignment="1">
      <alignment horizontal="center" vertical="center"/>
    </xf>
    <xf numFmtId="0" fontId="11" fillId="0" borderId="10" xfId="2" applyFont="1" applyBorder="1" applyAlignment="1">
      <alignment horizontal="center" vertical="center"/>
    </xf>
    <xf numFmtId="176" fontId="11" fillId="0" borderId="10" xfId="2" applyNumberFormat="1" applyFont="1" applyBorder="1" applyAlignment="1">
      <alignment horizontal="center" vertical="center"/>
    </xf>
    <xf numFmtId="0" fontId="17" fillId="0" borderId="10" xfId="2" applyFont="1" applyBorder="1" applyAlignment="1">
      <alignment horizontal="center" vertical="center"/>
    </xf>
    <xf numFmtId="14" fontId="17" fillId="0" borderId="10" xfId="2" applyNumberFormat="1" applyFont="1" applyFill="1" applyBorder="1" applyAlignment="1">
      <alignment horizontal="center" vertical="center"/>
    </xf>
    <xf numFmtId="0" fontId="17" fillId="0" borderId="10" xfId="2" applyFont="1" applyFill="1" applyBorder="1" applyAlignment="1">
      <alignment horizontal="center" vertical="center"/>
    </xf>
    <xf numFmtId="0" fontId="11" fillId="0" borderId="1" xfId="2" applyFont="1" applyFill="1" applyBorder="1" applyAlignment="1">
      <alignment horizontal="center" vertical="center"/>
    </xf>
    <xf numFmtId="0" fontId="11" fillId="0" borderId="0" xfId="2" applyFont="1" applyFill="1">
      <alignment vertical="center"/>
    </xf>
    <xf numFmtId="0" fontId="11" fillId="0" borderId="0" xfId="2" applyFont="1" applyFill="1" applyAlignment="1">
      <alignment horizontal="left" vertical="center"/>
    </xf>
    <xf numFmtId="0" fontId="27" fillId="0" borderId="10" xfId="93" applyNumberFormat="1" applyFont="1" applyBorder="1" applyAlignment="1">
      <alignment horizontal="center"/>
    </xf>
    <xf numFmtId="0" fontId="11" fillId="0" borderId="15" xfId="2" applyFont="1" applyBorder="1" applyAlignment="1">
      <alignment horizontal="center" vertical="center"/>
    </xf>
    <xf numFmtId="0" fontId="17" fillId="0" borderId="10" xfId="2" applyFont="1" applyFill="1" applyBorder="1" applyAlignment="1">
      <alignment horizontal="center" vertical="center"/>
    </xf>
    <xf numFmtId="0" fontId="24" fillId="4" borderId="0" xfId="2" applyFont="1" applyFill="1" applyBorder="1" applyAlignment="1">
      <alignment vertical="center"/>
    </xf>
    <xf numFmtId="0" fontId="24" fillId="0" borderId="0" xfId="2" applyFont="1" applyFill="1" applyBorder="1" applyAlignment="1">
      <alignment vertical="center"/>
    </xf>
    <xf numFmtId="0" fontId="17" fillId="0" borderId="15" xfId="2" applyFont="1" applyBorder="1" applyAlignment="1">
      <alignment horizontal="center" vertical="center"/>
    </xf>
    <xf numFmtId="0" fontId="18" fillId="0" borderId="15" xfId="2" applyFont="1" applyBorder="1" applyAlignment="1">
      <alignment horizontal="center" vertical="center"/>
    </xf>
    <xf numFmtId="14" fontId="17" fillId="0" borderId="10" xfId="2" applyNumberFormat="1" applyFont="1" applyBorder="1" applyAlignment="1">
      <alignment horizontal="center" vertical="center"/>
    </xf>
    <xf numFmtId="0" fontId="17" fillId="0" borderId="10" xfId="2" applyFont="1" applyBorder="1" applyAlignment="1">
      <alignment horizontal="center" vertical="center" wrapText="1"/>
    </xf>
    <xf numFmtId="0" fontId="17" fillId="0" borderId="10" xfId="2" applyFont="1" applyBorder="1" applyAlignment="1">
      <alignment horizontal="center" vertical="center"/>
    </xf>
    <xf numFmtId="176" fontId="11" fillId="9" borderId="1" xfId="2" applyNumberFormat="1" applyFont="1" applyFill="1" applyBorder="1" applyAlignment="1">
      <alignment horizontal="center" vertical="center"/>
    </xf>
    <xf numFmtId="176" fontId="11" fillId="9" borderId="10" xfId="2" applyNumberFormat="1" applyFont="1" applyFill="1" applyBorder="1" applyAlignment="1">
      <alignment horizontal="center" vertical="center"/>
    </xf>
    <xf numFmtId="0" fontId="11" fillId="9" borderId="10" xfId="2" applyFont="1" applyFill="1" applyBorder="1" applyAlignment="1">
      <alignment horizontal="center" vertical="center"/>
    </xf>
    <xf numFmtId="0" fontId="27" fillId="0" borderId="0" xfId="0" applyFont="1"/>
    <xf numFmtId="0" fontId="11" fillId="0" borderId="10" xfId="2" applyFont="1" applyBorder="1" applyAlignment="1">
      <alignment horizontal="center" vertical="center" wrapText="1"/>
    </xf>
    <xf numFmtId="0" fontId="27" fillId="9" borderId="10" xfId="93" applyNumberFormat="1" applyFont="1" applyFill="1" applyBorder="1" applyAlignment="1">
      <alignment horizontal="center"/>
    </xf>
    <xf numFmtId="0" fontId="27" fillId="9" borderId="0" xfId="0" applyFont="1" applyFill="1"/>
    <xf numFmtId="0" fontId="27" fillId="0" borderId="0" xfId="0" applyFont="1" applyAlignment="1">
      <alignment horizontal="center"/>
    </xf>
    <xf numFmtId="0" fontId="8" fillId="0" borderId="1" xfId="3" applyFont="1" applyFill="1" applyBorder="1" applyAlignment="1">
      <alignment horizontal="center" vertical="center" wrapText="1"/>
    </xf>
    <xf numFmtId="0" fontId="9" fillId="5" borderId="10" xfId="3" applyFont="1" applyFill="1" applyBorder="1" applyAlignment="1">
      <alignment horizontal="center" vertical="center" wrapText="1"/>
    </xf>
    <xf numFmtId="0" fontId="8" fillId="5" borderId="10" xfId="3" applyFont="1" applyFill="1" applyBorder="1" applyAlignment="1">
      <alignment horizontal="center" vertical="center" wrapText="1"/>
    </xf>
    <xf numFmtId="0" fontId="3" fillId="0" borderId="16" xfId="2" applyBorder="1" applyAlignment="1">
      <alignment horizontal="left" vertical="center"/>
    </xf>
    <xf numFmtId="0" fontId="3" fillId="0" borderId="16" xfId="2" applyBorder="1" applyAlignment="1">
      <alignment horizontal="center" vertical="center"/>
    </xf>
    <xf numFmtId="14" fontId="3" fillId="0" borderId="16" xfId="2" applyNumberFormat="1" applyBorder="1" applyAlignment="1">
      <alignment horizontal="center" vertical="center"/>
    </xf>
    <xf numFmtId="0" fontId="30" fillId="0" borderId="10" xfId="2" applyFont="1" applyFill="1" applyBorder="1" applyAlignment="1">
      <alignment horizontal="center" vertical="center" wrapText="1"/>
    </xf>
    <xf numFmtId="0" fontId="31" fillId="0" borderId="10" xfId="2" applyFont="1" applyFill="1" applyBorder="1" applyAlignment="1">
      <alignment horizontal="center" vertical="center" wrapText="1"/>
    </xf>
    <xf numFmtId="0" fontId="3" fillId="0" borderId="10" xfId="2" applyFill="1" applyBorder="1" applyAlignment="1">
      <alignment horizontal="center" vertical="center" wrapText="1"/>
    </xf>
    <xf numFmtId="0" fontId="3" fillId="0" borderId="0" xfId="2" applyFill="1" applyAlignment="1">
      <alignment horizontal="center" vertical="center" wrapText="1"/>
    </xf>
    <xf numFmtId="0" fontId="3" fillId="0" borderId="10" xfId="2" applyBorder="1">
      <alignment vertical="center"/>
    </xf>
    <xf numFmtId="0" fontId="3" fillId="0" borderId="10" xfId="2" applyNumberFormat="1" applyBorder="1">
      <alignment vertical="center"/>
    </xf>
    <xf numFmtId="0" fontId="31" fillId="0" borderId="10" xfId="2" applyFont="1" applyBorder="1" applyAlignment="1">
      <alignment vertical="center" wrapText="1"/>
    </xf>
    <xf numFmtId="14" fontId="3" fillId="0" borderId="10" xfId="2" applyNumberFormat="1" applyBorder="1">
      <alignment vertical="center"/>
    </xf>
    <xf numFmtId="0" fontId="32" fillId="0" borderId="10" xfId="2" applyNumberFormat="1" applyFont="1" applyFill="1" applyBorder="1" applyAlignment="1">
      <alignment horizontal="center" vertical="center"/>
    </xf>
    <xf numFmtId="0" fontId="32" fillId="0" borderId="10" xfId="2" applyFont="1" applyFill="1" applyBorder="1" applyAlignment="1">
      <alignment horizontal="center" vertical="center" wrapText="1"/>
    </xf>
    <xf numFmtId="179" fontId="3" fillId="0" borderId="10" xfId="2" applyNumberFormat="1" applyBorder="1">
      <alignment vertical="center"/>
    </xf>
    <xf numFmtId="0" fontId="31" fillId="0" borderId="10" xfId="2" applyFont="1" applyBorder="1">
      <alignment vertical="center"/>
    </xf>
    <xf numFmtId="0" fontId="3" fillId="0" borderId="10" xfId="2" applyBorder="1" applyAlignment="1">
      <alignment horizontal="center" vertical="center"/>
    </xf>
    <xf numFmtId="0" fontId="33" fillId="10" borderId="10" xfId="2" applyNumberFormat="1" applyFont="1" applyFill="1" applyBorder="1" applyAlignment="1">
      <alignment horizontal="center" vertical="center"/>
    </xf>
    <xf numFmtId="0" fontId="33" fillId="10" borderId="10" xfId="2" applyNumberFormat="1" applyFont="1" applyFill="1" applyBorder="1" applyAlignment="1">
      <alignment horizontal="center" vertical="center" wrapText="1"/>
    </xf>
    <xf numFmtId="49" fontId="32" fillId="0" borderId="10" xfId="2" applyNumberFormat="1" applyFont="1" applyFill="1" applyBorder="1" applyAlignment="1">
      <alignment horizontal="center" vertical="center"/>
    </xf>
    <xf numFmtId="0" fontId="32" fillId="5" borderId="10" xfId="2" applyNumberFormat="1" applyFont="1" applyFill="1" applyBorder="1" applyAlignment="1">
      <alignment horizontal="center" vertical="center"/>
    </xf>
    <xf numFmtId="49" fontId="32" fillId="5" borderId="10" xfId="2" applyNumberFormat="1" applyFont="1" applyFill="1" applyBorder="1" applyAlignment="1">
      <alignment horizontal="center" vertical="center"/>
    </xf>
    <xf numFmtId="0" fontId="10" fillId="0" borderId="10" xfId="2" quotePrefix="1" applyFont="1" applyFill="1" applyBorder="1" applyAlignment="1">
      <alignment horizontal="center" vertical="center" wrapText="1"/>
    </xf>
    <xf numFmtId="0" fontId="32" fillId="4" borderId="10" xfId="2" applyNumberFormat="1" applyFont="1" applyFill="1" applyBorder="1" applyAlignment="1">
      <alignment horizontal="center" vertical="center"/>
    </xf>
    <xf numFmtId="0" fontId="32" fillId="5" borderId="10" xfId="2" applyFont="1" applyFill="1" applyBorder="1" applyAlignment="1">
      <alignment horizontal="center" vertical="center" wrapText="1"/>
    </xf>
    <xf numFmtId="0" fontId="3" fillId="0" borderId="0" xfId="2" applyFont="1" applyBorder="1">
      <alignment vertical="center"/>
    </xf>
    <xf numFmtId="0" fontId="35" fillId="0" borderId="18" xfId="0" applyFont="1" applyBorder="1" applyAlignment="1">
      <alignment horizontal="justify" vertical="center" wrapText="1"/>
    </xf>
    <xf numFmtId="0" fontId="35" fillId="0" borderId="19" xfId="0" applyFont="1" applyBorder="1" applyAlignment="1">
      <alignment horizontal="justify" vertical="center" wrapText="1"/>
    </xf>
    <xf numFmtId="0" fontId="36" fillId="0" borderId="20" xfId="0" applyFont="1" applyBorder="1" applyAlignment="1">
      <alignment horizontal="justify" vertical="center" wrapText="1"/>
    </xf>
    <xf numFmtId="0" fontId="36" fillId="0" borderId="21" xfId="0" applyFont="1" applyBorder="1" applyAlignment="1">
      <alignment horizontal="justify" vertical="center" wrapText="1"/>
    </xf>
    <xf numFmtId="0" fontId="35" fillId="0" borderId="21" xfId="0" applyFont="1" applyBorder="1" applyAlignment="1">
      <alignment horizontal="justify" vertical="center" wrapText="1"/>
    </xf>
    <xf numFmtId="0" fontId="35" fillId="0" borderId="20" xfId="0" applyFont="1" applyBorder="1" applyAlignment="1">
      <alignment horizontal="justify" vertical="center" wrapText="1"/>
    </xf>
    <xf numFmtId="49" fontId="35" fillId="0" borderId="19" xfId="0" applyNumberFormat="1" applyFont="1" applyBorder="1" applyAlignment="1">
      <alignment horizontal="justify" vertical="center" wrapText="1"/>
    </xf>
    <xf numFmtId="49" fontId="36" fillId="0" borderId="21" xfId="0" applyNumberFormat="1" applyFont="1" applyBorder="1" applyAlignment="1">
      <alignment horizontal="justify" vertical="center" wrapText="1"/>
    </xf>
    <xf numFmtId="49" fontId="0" fillId="0" borderId="0" xfId="0" applyNumberFormat="1"/>
    <xf numFmtId="4" fontId="8" fillId="0" borderId="3" xfId="3" applyNumberFormat="1" applyFont="1" applyFill="1" applyBorder="1" applyAlignment="1">
      <alignment horizontal="center" vertical="center" wrapText="1"/>
    </xf>
    <xf numFmtId="4" fontId="8" fillId="0" borderId="4" xfId="3" applyNumberFormat="1" applyFont="1" applyFill="1" applyBorder="1" applyAlignment="1">
      <alignment horizontal="center" vertical="center" wrapText="1"/>
    </xf>
    <xf numFmtId="176" fontId="8" fillId="0" borderId="3" xfId="3" applyNumberFormat="1" applyFont="1" applyFill="1" applyBorder="1" applyAlignment="1">
      <alignment horizontal="center" vertical="center" wrapText="1"/>
    </xf>
    <xf numFmtId="176" fontId="8" fillId="0" borderId="4" xfId="3" applyNumberFormat="1" applyFont="1" applyFill="1" applyBorder="1" applyAlignment="1">
      <alignment horizontal="center" vertical="center" wrapText="1"/>
    </xf>
    <xf numFmtId="0" fontId="8" fillId="0" borderId="3" xfId="3" applyFont="1" applyFill="1" applyBorder="1" applyAlignment="1">
      <alignment horizontal="center" vertical="center" wrapText="1"/>
    </xf>
    <xf numFmtId="0" fontId="8" fillId="0" borderId="4" xfId="3" applyFont="1" applyFill="1" applyBorder="1" applyAlignment="1">
      <alignment horizontal="center" vertical="center" wrapText="1"/>
    </xf>
    <xf numFmtId="0" fontId="8" fillId="0" borderId="1" xfId="3" applyFont="1" applyFill="1" applyBorder="1" applyAlignment="1">
      <alignment horizontal="center" vertical="center" wrapText="1"/>
    </xf>
    <xf numFmtId="0" fontId="9" fillId="0" borderId="3" xfId="3" applyFont="1" applyFill="1" applyBorder="1" applyAlignment="1">
      <alignment horizontal="center" vertical="center" wrapText="1"/>
    </xf>
    <xf numFmtId="0" fontId="10" fillId="0" borderId="3" xfId="3" applyFont="1" applyFill="1" applyBorder="1" applyAlignment="1">
      <alignment horizontal="center" vertical="center" wrapText="1"/>
    </xf>
    <xf numFmtId="0" fontId="7" fillId="0" borderId="0" xfId="0" applyFont="1" applyFill="1" applyBorder="1" applyAlignment="1">
      <alignment horizontal="center"/>
    </xf>
    <xf numFmtId="0" fontId="8" fillId="0" borderId="0" xfId="3" applyFont="1" applyFill="1" applyBorder="1" applyAlignment="1">
      <alignment horizontal="left"/>
    </xf>
    <xf numFmtId="176" fontId="8" fillId="0" borderId="1" xfId="3" applyNumberFormat="1" applyFont="1" applyFill="1" applyBorder="1" applyAlignment="1">
      <alignment horizontal="center" vertical="center" wrapText="1"/>
    </xf>
    <xf numFmtId="0" fontId="8" fillId="0" borderId="1" xfId="3" applyFont="1" applyFill="1" applyBorder="1" applyAlignment="1">
      <alignment vertical="center" wrapText="1"/>
    </xf>
    <xf numFmtId="4" fontId="8" fillId="0" borderId="1" xfId="3" applyNumberFormat="1" applyFont="1" applyFill="1" applyBorder="1" applyAlignment="1">
      <alignment horizontal="center" vertical="center" wrapText="1"/>
    </xf>
    <xf numFmtId="0" fontId="11" fillId="0" borderId="2" xfId="0" applyFont="1" applyBorder="1" applyAlignment="1">
      <alignment horizontal="center" vertical="center"/>
    </xf>
    <xf numFmtId="0" fontId="11" fillId="0" borderId="5" xfId="0" applyFont="1" applyBorder="1" applyAlignment="1">
      <alignment horizontal="center" vertical="center"/>
    </xf>
    <xf numFmtId="0" fontId="11" fillId="0" borderId="6" xfId="0" applyFont="1" applyBorder="1" applyAlignment="1">
      <alignment horizontal="center" vertical="center"/>
    </xf>
    <xf numFmtId="0" fontId="11" fillId="0" borderId="7" xfId="0" applyFont="1" applyBorder="1" applyAlignment="1">
      <alignment horizontal="center" vertical="center"/>
    </xf>
    <xf numFmtId="0" fontId="11" fillId="0" borderId="8" xfId="0" applyFont="1" applyBorder="1" applyAlignment="1">
      <alignment horizontal="center" vertical="center"/>
    </xf>
    <xf numFmtId="176" fontId="11" fillId="9" borderId="10" xfId="2" applyNumberFormat="1" applyFont="1" applyFill="1" applyBorder="1" applyAlignment="1">
      <alignment horizontal="center" vertical="center"/>
    </xf>
    <xf numFmtId="0" fontId="18" fillId="9" borderId="3" xfId="2" applyFont="1" applyFill="1" applyBorder="1" applyAlignment="1">
      <alignment horizontal="center" vertical="center"/>
    </xf>
    <xf numFmtId="0" fontId="18" fillId="9" borderId="9" xfId="2" applyFont="1" applyFill="1" applyBorder="1" applyAlignment="1">
      <alignment horizontal="center" vertical="center"/>
    </xf>
    <xf numFmtId="0" fontId="18" fillId="9" borderId="4" xfId="2" applyFont="1" applyFill="1" applyBorder="1" applyAlignment="1">
      <alignment horizontal="center" vertical="center"/>
    </xf>
    <xf numFmtId="0" fontId="11" fillId="0" borderId="10" xfId="2" applyFont="1" applyBorder="1" applyAlignment="1">
      <alignment horizontal="center" vertical="center"/>
    </xf>
    <xf numFmtId="0" fontId="8" fillId="0" borderId="10" xfId="2" applyFont="1" applyFill="1" applyBorder="1" applyAlignment="1">
      <alignment horizontal="center" vertical="center"/>
    </xf>
    <xf numFmtId="0" fontId="8" fillId="0" borderId="5" xfId="2" applyFont="1" applyFill="1" applyBorder="1" applyAlignment="1">
      <alignment horizontal="center" vertical="center"/>
    </xf>
    <xf numFmtId="0" fontId="8" fillId="0" borderId="6" xfId="2" applyFont="1" applyFill="1" applyBorder="1" applyAlignment="1">
      <alignment horizontal="center" vertical="center"/>
    </xf>
    <xf numFmtId="0" fontId="11" fillId="9" borderId="3" xfId="2" applyFont="1" applyFill="1" applyBorder="1" applyAlignment="1">
      <alignment horizontal="center" vertical="center"/>
    </xf>
    <xf numFmtId="0" fontId="11" fillId="9" borderId="9" xfId="2" applyFont="1" applyFill="1" applyBorder="1" applyAlignment="1">
      <alignment horizontal="center" vertical="center"/>
    </xf>
    <xf numFmtId="0" fontId="11" fillId="9" borderId="4" xfId="2" applyFont="1" applyFill="1" applyBorder="1" applyAlignment="1">
      <alignment horizontal="center" vertical="center"/>
    </xf>
    <xf numFmtId="0" fontId="8" fillId="0" borderId="2" xfId="2" applyFont="1" applyFill="1" applyBorder="1" applyAlignment="1">
      <alignment horizontal="center" vertical="center"/>
    </xf>
    <xf numFmtId="0" fontId="11" fillId="9" borderId="10" xfId="2" applyFont="1" applyFill="1" applyBorder="1" applyAlignment="1">
      <alignment horizontal="center" vertical="center"/>
    </xf>
    <xf numFmtId="0" fontId="17" fillId="0" borderId="10" xfId="2" applyFont="1" applyFill="1" applyBorder="1" applyAlignment="1">
      <alignment horizontal="center" vertical="center"/>
    </xf>
    <xf numFmtId="176" fontId="11" fillId="0" borderId="10" xfId="2" applyNumberFormat="1" applyFont="1" applyBorder="1" applyAlignment="1">
      <alignment horizontal="center" vertical="center"/>
    </xf>
    <xf numFmtId="0" fontId="24" fillId="4" borderId="10" xfId="2" applyFont="1" applyFill="1" applyBorder="1" applyAlignment="1">
      <alignment horizontal="center" vertical="center"/>
    </xf>
    <xf numFmtId="0" fontId="11" fillId="0" borderId="14" xfId="2" applyFont="1" applyBorder="1" applyAlignment="1">
      <alignment horizontal="center" vertical="center"/>
    </xf>
    <xf numFmtId="0" fontId="11" fillId="0" borderId="5" xfId="2" applyFont="1" applyBorder="1" applyAlignment="1">
      <alignment horizontal="center" vertical="center"/>
    </xf>
    <xf numFmtId="0" fontId="11" fillId="0" borderId="15" xfId="2" applyFont="1" applyBorder="1" applyAlignment="1">
      <alignment horizontal="center" vertical="center"/>
    </xf>
    <xf numFmtId="0" fontId="24" fillId="4" borderId="13" xfId="2" applyFont="1" applyFill="1" applyBorder="1" applyAlignment="1">
      <alignment horizontal="center" vertical="center"/>
    </xf>
    <xf numFmtId="0" fontId="24" fillId="4" borderId="11" xfId="2" applyFont="1" applyFill="1" applyBorder="1" applyAlignment="1">
      <alignment horizontal="center" vertical="center"/>
    </xf>
    <xf numFmtId="0" fontId="24" fillId="4" borderId="12" xfId="2" applyFont="1" applyFill="1" applyBorder="1" applyAlignment="1">
      <alignment horizontal="center" vertical="center"/>
    </xf>
    <xf numFmtId="0" fontId="8" fillId="0" borderId="14" xfId="2" applyFont="1" applyFill="1" applyBorder="1" applyAlignment="1">
      <alignment horizontal="center" vertical="center"/>
    </xf>
    <xf numFmtId="0" fontId="8" fillId="0" borderId="15" xfId="2" applyFont="1" applyFill="1" applyBorder="1" applyAlignment="1">
      <alignment horizontal="center" vertical="center"/>
    </xf>
    <xf numFmtId="0" fontId="17" fillId="0" borderId="10" xfId="2" applyFont="1" applyBorder="1" applyAlignment="1">
      <alignment horizontal="center" vertical="center"/>
    </xf>
    <xf numFmtId="0" fontId="27" fillId="0" borderId="10" xfId="93" applyNumberFormat="1" applyFont="1" applyBorder="1" applyAlignment="1">
      <alignment horizontal="center"/>
    </xf>
    <xf numFmtId="14" fontId="27" fillId="0" borderId="10" xfId="93" applyNumberFormat="1" applyFont="1" applyBorder="1" applyAlignment="1">
      <alignment horizontal="center"/>
    </xf>
    <xf numFmtId="0" fontId="26" fillId="0" borderId="10" xfId="93" applyNumberFormat="1" applyFont="1" applyBorder="1" applyAlignment="1">
      <alignment horizontal="center"/>
    </xf>
    <xf numFmtId="0" fontId="27" fillId="0" borderId="14" xfId="93" applyNumberFormat="1" applyFont="1" applyBorder="1" applyAlignment="1">
      <alignment horizontal="center" vertical="center"/>
    </xf>
    <xf numFmtId="0" fontId="27" fillId="0" borderId="15" xfId="93" applyNumberFormat="1" applyFont="1" applyBorder="1" applyAlignment="1">
      <alignment horizontal="center" vertical="center"/>
    </xf>
    <xf numFmtId="0" fontId="3" fillId="0" borderId="16" xfId="2" applyFont="1" applyBorder="1" applyAlignment="1">
      <alignment horizontal="center" vertical="center"/>
    </xf>
    <xf numFmtId="0" fontId="3" fillId="0" borderId="16" xfId="2" applyBorder="1" applyAlignment="1">
      <alignment horizontal="center" vertical="center"/>
    </xf>
    <xf numFmtId="0" fontId="3" fillId="0" borderId="11" xfId="2" applyFont="1" applyBorder="1" applyAlignment="1">
      <alignment horizontal="center" vertical="center"/>
    </xf>
    <xf numFmtId="0" fontId="3" fillId="0" borderId="17" xfId="2" applyFont="1" applyBorder="1" applyAlignment="1">
      <alignment horizontal="center" vertical="center"/>
    </xf>
    <xf numFmtId="0" fontId="3" fillId="0" borderId="17" xfId="2" applyBorder="1" applyAlignment="1">
      <alignment horizontal="center" vertical="center"/>
    </xf>
    <xf numFmtId="0" fontId="30" fillId="0" borderId="0" xfId="2" applyFont="1" applyAlignment="1">
      <alignment horizontal="left" vertical="center" wrapText="1"/>
    </xf>
  </cellXfs>
  <cellStyles count="94">
    <cellStyle name="常规" xfId="0" builtinId="0"/>
    <cellStyle name="常规 10" xfId="7"/>
    <cellStyle name="常规 10 2" xfId="8"/>
    <cellStyle name="常规 11" xfId="9"/>
    <cellStyle name="常规 11 2" xfId="10"/>
    <cellStyle name="常规 12" xfId="11"/>
    <cellStyle name="常规 12 2" xfId="12"/>
    <cellStyle name="常规 12 3" xfId="92"/>
    <cellStyle name="常规 13" xfId="13"/>
    <cellStyle name="常规 13 2" xfId="14"/>
    <cellStyle name="常规 14" xfId="15"/>
    <cellStyle name="常规 14 2" xfId="16"/>
    <cellStyle name="常规 15" xfId="17"/>
    <cellStyle name="常规 15 2" xfId="18"/>
    <cellStyle name="常规 16" xfId="19"/>
    <cellStyle name="常规 16 2" xfId="20"/>
    <cellStyle name="常规 17" xfId="21"/>
    <cellStyle name="常规 17 2" xfId="22"/>
    <cellStyle name="常规 18" xfId="23"/>
    <cellStyle name="常规 18 2" xfId="24"/>
    <cellStyle name="常规 19" xfId="25"/>
    <cellStyle name="常规 19 2" xfId="26"/>
    <cellStyle name="常规 2" xfId="2"/>
    <cellStyle name="常规 2 10 2" xfId="27"/>
    <cellStyle name="常规 2 10 2 2" xfId="28"/>
    <cellStyle name="常规 2 2" xfId="29"/>
    <cellStyle name="常规 2 3" xfId="30"/>
    <cellStyle name="常规 2 34" xfId="90"/>
    <cellStyle name="常规 2 4" xfId="31"/>
    <cellStyle name="常规 20" xfId="32"/>
    <cellStyle name="常规 20 2" xfId="33"/>
    <cellStyle name="常规 21" xfId="34"/>
    <cellStyle name="常规 21 2" xfId="35"/>
    <cellStyle name="常规 22" xfId="36"/>
    <cellStyle name="常规 22 2" xfId="37"/>
    <cellStyle name="常规 23" xfId="38"/>
    <cellStyle name="常规 23 2" xfId="39"/>
    <cellStyle name="常规 24" xfId="40"/>
    <cellStyle name="常规 24 2" xfId="41"/>
    <cellStyle name="常规 25" xfId="42"/>
    <cellStyle name="常规 25 2" xfId="43"/>
    <cellStyle name="常规 26" xfId="44"/>
    <cellStyle name="常规 27" xfId="45"/>
    <cellStyle name="常规 28" xfId="46"/>
    <cellStyle name="常规 29" xfId="47"/>
    <cellStyle name="常规 3" xfId="3"/>
    <cellStyle name="常规 3 2" xfId="48"/>
    <cellStyle name="常规 3 3" xfId="49"/>
    <cellStyle name="常规 3 4" xfId="50"/>
    <cellStyle name="常规 30" xfId="51"/>
    <cellStyle name="常规 31" xfId="52"/>
    <cellStyle name="常规 32" xfId="53"/>
    <cellStyle name="常规 33" xfId="54"/>
    <cellStyle name="常规 34" xfId="55"/>
    <cellStyle name="常规 35" xfId="56"/>
    <cellStyle name="常规 36" xfId="4"/>
    <cellStyle name="常规 37" xfId="57"/>
    <cellStyle name="常规 38" xfId="58"/>
    <cellStyle name="常规 39" xfId="59"/>
    <cellStyle name="常规 4" xfId="5"/>
    <cellStyle name="常规 4 2" xfId="60"/>
    <cellStyle name="常规 4 3" xfId="61"/>
    <cellStyle name="常规 40" xfId="62"/>
    <cellStyle name="常规 40 2" xfId="63"/>
    <cellStyle name="常规 41" xfId="64"/>
    <cellStyle name="常规 42" xfId="65"/>
    <cellStyle name="常规 43" xfId="66"/>
    <cellStyle name="常规 44" xfId="67"/>
    <cellStyle name="常规 45" xfId="68"/>
    <cellStyle name="常规 46" xfId="69"/>
    <cellStyle name="常规 47" xfId="70"/>
    <cellStyle name="常规 48" xfId="71"/>
    <cellStyle name="常规 49" xfId="91"/>
    <cellStyle name="常规 5" xfId="6"/>
    <cellStyle name="常规 5 2" xfId="72"/>
    <cellStyle name="常规 50" xfId="93"/>
    <cellStyle name="常规 51" xfId="73"/>
    <cellStyle name="常规 51 2" xfId="74"/>
    <cellStyle name="常规 51 3" xfId="75"/>
    <cellStyle name="常规 52" xfId="76"/>
    <cellStyle name="常规 52 2" xfId="77"/>
    <cellStyle name="常规 55" xfId="78"/>
    <cellStyle name="常规 59" xfId="79"/>
    <cellStyle name="常规 6" xfId="80"/>
    <cellStyle name="常规 6 2" xfId="81"/>
    <cellStyle name="常规 7" xfId="82"/>
    <cellStyle name="常规 70" xfId="83"/>
    <cellStyle name="常规 70 2" xfId="84"/>
    <cellStyle name="常规 8" xfId="85"/>
    <cellStyle name="常规 8 2" xfId="86"/>
    <cellStyle name="常规 88" xfId="87"/>
    <cellStyle name="常规 89" xfId="88"/>
    <cellStyle name="常规 9" xfId="1"/>
    <cellStyle name="常规 9 2" xfId="89"/>
  </cellStyles>
  <dxfs count="0"/>
  <tableStyles count="0" defaultTableStyle="TableStyleMedium2" defaultPivotStyle="PivotStyleMedium9"/>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externalLink" Target="externalLinks/externalLink3.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externalLink" Target="externalLinks/externalLink2.xml"/><Relationship Id="rId17" Type="http://schemas.openxmlformats.org/officeDocument/2006/relationships/calcChain" Target="calcChain.xml"/><Relationship Id="rId2" Type="http://schemas.openxmlformats.org/officeDocument/2006/relationships/worksheet" Target="worksheets/sheet2.xml"/><Relationship Id="rId16"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externalLink" Target="externalLinks/externalLink1.xml"/><Relationship Id="rId5" Type="http://schemas.openxmlformats.org/officeDocument/2006/relationships/worksheet" Target="worksheets/sheet5.xml"/><Relationship Id="rId15" Type="http://schemas.openxmlformats.org/officeDocument/2006/relationships/styles" Target="styles.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theme" Target="theme/theme1.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2" Type="http://schemas.openxmlformats.org/officeDocument/2006/relationships/image" Target="../media/image3.png"/><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2" Type="http://schemas.openxmlformats.org/officeDocument/2006/relationships/image" Target="../media/image5.png"/><Relationship Id="rId1" Type="http://schemas.openxmlformats.org/officeDocument/2006/relationships/image" Target="../media/image4.png"/></Relationships>
</file>

<file path=xl/drawings/_rels/drawing4.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image" Target="../media/image6.png"/></Relationships>
</file>

<file path=xl/drawings/_rels/drawing5.xml.rels><?xml version="1.0" encoding="UTF-8" standalone="yes"?>
<Relationships xmlns="http://schemas.openxmlformats.org/package/2006/relationships"><Relationship Id="rId2" Type="http://schemas.openxmlformats.org/officeDocument/2006/relationships/image" Target="../media/image9.png"/><Relationship Id="rId1" Type="http://schemas.openxmlformats.org/officeDocument/2006/relationships/image" Target="../media/image8.pn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15</xdr:row>
      <xdr:rowOff>161925</xdr:rowOff>
    </xdr:from>
    <xdr:to>
      <xdr:col>3</xdr:col>
      <xdr:colOff>2142494</xdr:colOff>
      <xdr:row>32</xdr:row>
      <xdr:rowOff>47275</xdr:rowOff>
    </xdr:to>
    <xdr:pic>
      <xdr:nvPicPr>
        <xdr:cNvPr id="2" name="图片 1"/>
        <xdr:cNvPicPr>
          <a:picLocks noChangeAspect="1"/>
        </xdr:cNvPicPr>
      </xdr:nvPicPr>
      <xdr:blipFill>
        <a:blip xmlns:r="http://schemas.openxmlformats.org/officeDocument/2006/relationships" r:embed="rId1"/>
        <a:stretch>
          <a:fillRect/>
        </a:stretch>
      </xdr:blipFill>
      <xdr:spPr>
        <a:xfrm>
          <a:off x="0" y="7029450"/>
          <a:ext cx="5047619" cy="280000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5</xdr:col>
      <xdr:colOff>1635606</xdr:colOff>
      <xdr:row>7</xdr:row>
      <xdr:rowOff>17431</xdr:rowOff>
    </xdr:from>
    <xdr:to>
      <xdr:col>14</xdr:col>
      <xdr:colOff>419636</xdr:colOff>
      <xdr:row>36</xdr:row>
      <xdr:rowOff>44288</xdr:rowOff>
    </xdr:to>
    <xdr:pic>
      <xdr:nvPicPr>
        <xdr:cNvPr id="4" name="图片 3"/>
        <xdr:cNvPicPr>
          <a:picLocks noChangeAspect="1"/>
        </xdr:cNvPicPr>
      </xdr:nvPicPr>
      <xdr:blipFill>
        <a:blip xmlns:r="http://schemas.openxmlformats.org/officeDocument/2006/relationships" r:embed="rId1"/>
        <a:stretch>
          <a:fillRect/>
        </a:stretch>
      </xdr:blipFill>
      <xdr:spPr>
        <a:xfrm>
          <a:off x="8762547" y="1283696"/>
          <a:ext cx="7502207" cy="5260004"/>
        </a:xfrm>
        <a:prstGeom prst="rect">
          <a:avLst/>
        </a:prstGeom>
      </xdr:spPr>
    </xdr:pic>
    <xdr:clientData/>
  </xdr:twoCellAnchor>
  <xdr:twoCellAnchor editAs="oneCell">
    <xdr:from>
      <xdr:col>6</xdr:col>
      <xdr:colOff>56029</xdr:colOff>
      <xdr:row>41</xdr:row>
      <xdr:rowOff>134471</xdr:rowOff>
    </xdr:from>
    <xdr:to>
      <xdr:col>11</xdr:col>
      <xdr:colOff>142238</xdr:colOff>
      <xdr:row>48</xdr:row>
      <xdr:rowOff>127031</xdr:rowOff>
    </xdr:to>
    <xdr:pic>
      <xdr:nvPicPr>
        <xdr:cNvPr id="2" name="图片 1"/>
        <xdr:cNvPicPr>
          <a:picLocks noChangeAspect="1"/>
        </xdr:cNvPicPr>
      </xdr:nvPicPr>
      <xdr:blipFill>
        <a:blip xmlns:r="http://schemas.openxmlformats.org/officeDocument/2006/relationships" r:embed="rId2"/>
        <a:stretch>
          <a:fillRect/>
        </a:stretch>
      </xdr:blipFill>
      <xdr:spPr>
        <a:xfrm>
          <a:off x="8841441" y="7530353"/>
          <a:ext cx="5095238" cy="1247619"/>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6</xdr:col>
      <xdr:colOff>100852</xdr:colOff>
      <xdr:row>6</xdr:row>
      <xdr:rowOff>167847</xdr:rowOff>
    </xdr:from>
    <xdr:to>
      <xdr:col>12</xdr:col>
      <xdr:colOff>209818</xdr:colOff>
      <xdr:row>36</xdr:row>
      <xdr:rowOff>113257</xdr:rowOff>
    </xdr:to>
    <xdr:pic>
      <xdr:nvPicPr>
        <xdr:cNvPr id="6" name="图片 5"/>
        <xdr:cNvPicPr>
          <a:picLocks noChangeAspect="1"/>
        </xdr:cNvPicPr>
      </xdr:nvPicPr>
      <xdr:blipFill>
        <a:blip xmlns:r="http://schemas.openxmlformats.org/officeDocument/2006/relationships" r:embed="rId1"/>
        <a:stretch>
          <a:fillRect/>
        </a:stretch>
      </xdr:blipFill>
      <xdr:spPr>
        <a:xfrm>
          <a:off x="9099176" y="1254818"/>
          <a:ext cx="5633466" cy="5346645"/>
        </a:xfrm>
        <a:prstGeom prst="rect">
          <a:avLst/>
        </a:prstGeom>
      </xdr:spPr>
    </xdr:pic>
    <xdr:clientData/>
  </xdr:twoCellAnchor>
  <xdr:twoCellAnchor editAs="oneCell">
    <xdr:from>
      <xdr:col>6</xdr:col>
      <xdr:colOff>336177</xdr:colOff>
      <xdr:row>40</xdr:row>
      <xdr:rowOff>67235</xdr:rowOff>
    </xdr:from>
    <xdr:to>
      <xdr:col>11</xdr:col>
      <xdr:colOff>657141</xdr:colOff>
      <xdr:row>50</xdr:row>
      <xdr:rowOff>188579</xdr:rowOff>
    </xdr:to>
    <xdr:pic>
      <xdr:nvPicPr>
        <xdr:cNvPr id="2" name="图片 1"/>
        <xdr:cNvPicPr>
          <a:picLocks noChangeAspect="1"/>
        </xdr:cNvPicPr>
      </xdr:nvPicPr>
      <xdr:blipFill>
        <a:blip xmlns:r="http://schemas.openxmlformats.org/officeDocument/2006/relationships" r:embed="rId2"/>
        <a:stretch>
          <a:fillRect/>
        </a:stretch>
      </xdr:blipFill>
      <xdr:spPr>
        <a:xfrm>
          <a:off x="9334501" y="7810500"/>
          <a:ext cx="5161905" cy="1914286"/>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6</xdr:col>
      <xdr:colOff>100050</xdr:colOff>
      <xdr:row>6</xdr:row>
      <xdr:rowOff>56028</xdr:rowOff>
    </xdr:from>
    <xdr:to>
      <xdr:col>12</xdr:col>
      <xdr:colOff>468202</xdr:colOff>
      <xdr:row>35</xdr:row>
      <xdr:rowOff>64838</xdr:rowOff>
    </xdr:to>
    <xdr:pic>
      <xdr:nvPicPr>
        <xdr:cNvPr id="2" name="图片 1"/>
        <xdr:cNvPicPr>
          <a:picLocks noChangeAspect="1"/>
        </xdr:cNvPicPr>
      </xdr:nvPicPr>
      <xdr:blipFill>
        <a:blip xmlns:r="http://schemas.openxmlformats.org/officeDocument/2006/relationships" r:embed="rId1"/>
        <a:stretch>
          <a:fillRect/>
        </a:stretch>
      </xdr:blipFill>
      <xdr:spPr>
        <a:xfrm>
          <a:off x="9098374" y="1142999"/>
          <a:ext cx="5578887" cy="5230751"/>
        </a:xfrm>
        <a:prstGeom prst="rect">
          <a:avLst/>
        </a:prstGeom>
      </xdr:spPr>
    </xdr:pic>
    <xdr:clientData/>
  </xdr:twoCellAnchor>
  <xdr:twoCellAnchor editAs="oneCell">
    <xdr:from>
      <xdr:col>6</xdr:col>
      <xdr:colOff>504264</xdr:colOff>
      <xdr:row>39</xdr:row>
      <xdr:rowOff>156883</xdr:rowOff>
    </xdr:from>
    <xdr:to>
      <xdr:col>12</xdr:col>
      <xdr:colOff>331625</xdr:colOff>
      <xdr:row>49</xdr:row>
      <xdr:rowOff>106799</xdr:rowOff>
    </xdr:to>
    <xdr:pic>
      <xdr:nvPicPr>
        <xdr:cNvPr id="3" name="图片 2"/>
        <xdr:cNvPicPr>
          <a:picLocks noChangeAspect="1"/>
        </xdr:cNvPicPr>
      </xdr:nvPicPr>
      <xdr:blipFill>
        <a:blip xmlns:r="http://schemas.openxmlformats.org/officeDocument/2006/relationships" r:embed="rId2"/>
        <a:stretch>
          <a:fillRect/>
        </a:stretch>
      </xdr:blipFill>
      <xdr:spPr>
        <a:xfrm>
          <a:off x="9502588" y="7720854"/>
          <a:ext cx="5038096" cy="1742857"/>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10</xdr:col>
      <xdr:colOff>0</xdr:colOff>
      <xdr:row>43</xdr:row>
      <xdr:rowOff>0</xdr:rowOff>
    </xdr:from>
    <xdr:to>
      <xdr:col>21</xdr:col>
      <xdr:colOff>408581</xdr:colOff>
      <xdr:row>82</xdr:row>
      <xdr:rowOff>170593</xdr:rowOff>
    </xdr:to>
    <xdr:pic>
      <xdr:nvPicPr>
        <xdr:cNvPr id="4" name="图片 3"/>
        <xdr:cNvPicPr>
          <a:picLocks noChangeAspect="1"/>
        </xdr:cNvPicPr>
      </xdr:nvPicPr>
      <xdr:blipFill>
        <a:blip xmlns:r="http://schemas.openxmlformats.org/officeDocument/2006/relationships" r:embed="rId1"/>
        <a:stretch>
          <a:fillRect/>
        </a:stretch>
      </xdr:blipFill>
      <xdr:spPr>
        <a:xfrm>
          <a:off x="7324725" y="7372350"/>
          <a:ext cx="7952381" cy="6857143"/>
        </a:xfrm>
        <a:prstGeom prst="rect">
          <a:avLst/>
        </a:prstGeom>
      </xdr:spPr>
    </xdr:pic>
    <xdr:clientData/>
  </xdr:twoCellAnchor>
  <xdr:twoCellAnchor editAs="oneCell">
    <xdr:from>
      <xdr:col>10</xdr:col>
      <xdr:colOff>295275</xdr:colOff>
      <xdr:row>0</xdr:row>
      <xdr:rowOff>0</xdr:rowOff>
    </xdr:from>
    <xdr:to>
      <xdr:col>20</xdr:col>
      <xdr:colOff>561085</xdr:colOff>
      <xdr:row>46</xdr:row>
      <xdr:rowOff>122824</xdr:rowOff>
    </xdr:to>
    <xdr:pic>
      <xdr:nvPicPr>
        <xdr:cNvPr id="5" name="图片 4"/>
        <xdr:cNvPicPr>
          <a:picLocks noChangeAspect="1"/>
        </xdr:cNvPicPr>
      </xdr:nvPicPr>
      <xdr:blipFill>
        <a:blip xmlns:r="http://schemas.openxmlformats.org/officeDocument/2006/relationships" r:embed="rId2"/>
        <a:stretch>
          <a:fillRect/>
        </a:stretch>
      </xdr:blipFill>
      <xdr:spPr>
        <a:xfrm>
          <a:off x="7620000" y="0"/>
          <a:ext cx="7123810" cy="8009524"/>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Documents%20and%20Settings/All%20Users/Documents/&#30005;&#23376;&#29256;&#27979;&#31639;&#34920;/&#24050;&#23457;/&#26032;&#21271;&#20140;&#24066;&#38376;&#22836;&#27807;&#21306;&#27704;&#23450;&#38215;&#26361;&#21508;&#24196;&#26725;&#20849;&#26377;&#20135;&#26435;.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27979;&#31639;-&#24120;&#30021;20200805-093803-&#24120;&#30021;20200806-101009(1).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Users/kg/AppData/Roaming/Microsoft/Excel/&#27979;&#31639;-&#24120;&#30021;20200805-093803-&#24120;&#30021;20200806-101009(1)%20(version%201).xlsb"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楼层测算"/>
      <sheetName val="项目基本情况"/>
      <sheetName val="案例整理"/>
      <sheetName val="比较法 (住宅) 估价对象"/>
      <sheetName val="可比案例1比较法"/>
      <sheetName val="可比案例2比较法"/>
      <sheetName val="可比案例3比较法"/>
      <sheetName val="可比案例4"/>
      <sheetName val="Sheet1"/>
    </sheetNames>
    <sheetDataSet>
      <sheetData sheetId="0"/>
      <sheetData sheetId="1"/>
      <sheetData sheetId="2" refreshError="1"/>
      <sheetData sheetId="3" refreshError="1"/>
      <sheetData sheetId="4"/>
      <sheetData sheetId="5"/>
      <sheetData sheetId="6"/>
      <sheetData sheetId="7" refreshError="1"/>
      <sheetData sheetId="8"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系统读取表"/>
      <sheetName val="比较法"/>
      <sheetName val="因素比较修正系数表"/>
      <sheetName val="富润家园数据"/>
      <sheetName val="文成杰座数据"/>
      <sheetName val="清枫华景园数据"/>
      <sheetName val="逸成东苑数据"/>
      <sheetName val="清林苑数据"/>
      <sheetName val="地图"/>
      <sheetName val="成本法"/>
      <sheetName val="粘粘1"/>
      <sheetName val="粘粘2"/>
      <sheetName val="粘粘3"/>
      <sheetName val="Sheet1"/>
    </sheetNames>
    <sheetDataSet>
      <sheetData sheetId="0"/>
      <sheetData sheetId="1"/>
      <sheetData sheetId="2"/>
      <sheetData sheetId="3"/>
      <sheetData sheetId="4"/>
      <sheetData sheetId="5">
        <row r="2">
          <cell r="C2" t="str">
            <v>清枫华景园</v>
          </cell>
        </row>
        <row r="6">
          <cell r="I6">
            <v>97.111735724259049</v>
          </cell>
        </row>
      </sheetData>
      <sheetData sheetId="6"/>
      <sheetData sheetId="7"/>
      <sheetData sheetId="8"/>
      <sheetData sheetId="9"/>
      <sheetData sheetId="10"/>
      <sheetData sheetId="11"/>
      <sheetData sheetId="12"/>
      <sheetData sheetId="13"/>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系统读取表"/>
      <sheetName val="比较法"/>
      <sheetName val="因素比较修正系数表"/>
      <sheetName val="富润家园数据"/>
      <sheetName val="文成杰座数据"/>
      <sheetName val="清枫华景园数据"/>
      <sheetName val="逸成东苑数据"/>
      <sheetName val="清林苑数据"/>
      <sheetName val="地图"/>
      <sheetName val="成本法"/>
      <sheetName val="粘粘1"/>
      <sheetName val="粘粘2"/>
      <sheetName val="粘粘3"/>
      <sheetName val="Sheet1"/>
    </sheetNames>
    <sheetDataSet>
      <sheetData sheetId="0" refreshError="1"/>
      <sheetData sheetId="1" refreshError="1"/>
      <sheetData sheetId="2" refreshError="1"/>
      <sheetData sheetId="3">
        <row r="4">
          <cell r="A4" t="str">
            <v>时间</v>
          </cell>
          <cell r="D4" t="str">
            <v>估价机构样本小区数据</v>
          </cell>
          <cell r="E4" t="str">
            <v>样本数量</v>
          </cell>
        </row>
      </sheetData>
      <sheetData sheetId="4">
        <row r="3">
          <cell r="C3" t="str">
            <v>样本数量</v>
          </cell>
        </row>
      </sheetData>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39"/>
  <sheetViews>
    <sheetView tabSelected="1" zoomScale="90" zoomScaleNormal="90" workbookViewId="0">
      <selection activeCell="C19" sqref="C19"/>
    </sheetView>
  </sheetViews>
  <sheetFormatPr defaultRowHeight="13.5"/>
  <cols>
    <col min="3" max="3" width="17.625" customWidth="1"/>
    <col min="4" max="4" width="5" customWidth="1"/>
    <col min="5" max="5" width="17.625" customWidth="1"/>
    <col min="6" max="6" width="9" customWidth="1"/>
    <col min="7" max="7" width="17.625" customWidth="1"/>
    <col min="8" max="8" width="9" customWidth="1"/>
    <col min="9" max="10" width="9" hidden="1" customWidth="1"/>
    <col min="11" max="11" width="17.625" customWidth="1"/>
  </cols>
  <sheetData>
    <row r="1" spans="1:12">
      <c r="A1" s="156" t="s">
        <v>29</v>
      </c>
      <c r="B1" s="156"/>
      <c r="C1" s="156"/>
      <c r="D1" s="156"/>
      <c r="E1" s="156"/>
      <c r="F1" s="156"/>
      <c r="G1" s="156"/>
      <c r="H1" s="156"/>
      <c r="I1" s="156"/>
      <c r="J1" s="156"/>
      <c r="K1" s="156"/>
      <c r="L1" s="156"/>
    </row>
    <row r="2" spans="1:12">
      <c r="A2" s="15"/>
      <c r="B2" s="15"/>
      <c r="C2" s="15"/>
      <c r="D2" s="15"/>
      <c r="E2" s="15"/>
      <c r="F2" s="15"/>
      <c r="G2" s="15"/>
      <c r="H2" s="15"/>
      <c r="I2" s="15"/>
      <c r="J2" s="15"/>
      <c r="K2" s="15"/>
      <c r="L2" s="15"/>
    </row>
    <row r="3" spans="1:12">
      <c r="A3" s="151" t="s">
        <v>30</v>
      </c>
      <c r="B3" s="152"/>
      <c r="C3" s="153" t="s">
        <v>31</v>
      </c>
      <c r="D3" s="153"/>
      <c r="E3" s="153" t="s">
        <v>32</v>
      </c>
      <c r="F3" s="153"/>
      <c r="G3" s="153" t="s">
        <v>33</v>
      </c>
      <c r="H3" s="153"/>
      <c r="I3" s="151" t="s">
        <v>34</v>
      </c>
      <c r="J3" s="152"/>
      <c r="K3" s="151" t="s">
        <v>35</v>
      </c>
      <c r="L3" s="152"/>
    </row>
    <row r="4" spans="1:12">
      <c r="A4" s="153" t="s">
        <v>36</v>
      </c>
      <c r="B4" s="153"/>
      <c r="C4" s="154" t="s">
        <v>702</v>
      </c>
      <c r="D4" s="152"/>
      <c r="E4" s="155" t="s">
        <v>699</v>
      </c>
      <c r="F4" s="152"/>
      <c r="G4" s="155" t="s">
        <v>700</v>
      </c>
      <c r="H4" s="152"/>
      <c r="I4" s="151" t="str">
        <f>[2]清枫华景园数据!C2</f>
        <v>清枫华景园</v>
      </c>
      <c r="J4" s="152"/>
      <c r="K4" s="155" t="s">
        <v>701</v>
      </c>
      <c r="L4" s="152"/>
    </row>
    <row r="5" spans="1:12">
      <c r="A5" s="153" t="s">
        <v>37</v>
      </c>
      <c r="B5" s="153"/>
      <c r="C5" s="151" t="s">
        <v>38</v>
      </c>
      <c r="D5" s="152"/>
      <c r="E5" s="149">
        <f>瀛海家园!J4</f>
        <v>44.956666666666671</v>
      </c>
      <c r="F5" s="150"/>
      <c r="G5" s="149">
        <f>三槐家园!J4</f>
        <v>41.346666666666664</v>
      </c>
      <c r="H5" s="150"/>
      <c r="I5" s="149">
        <f>[2]清枫华景园数据!I6</f>
        <v>97.111735724259049</v>
      </c>
      <c r="J5" s="150"/>
      <c r="K5" s="149">
        <f>玉璟园!J4</f>
        <v>40.1</v>
      </c>
      <c r="L5" s="150"/>
    </row>
    <row r="6" spans="1:12" ht="24" customHeight="1">
      <c r="A6" s="153" t="s">
        <v>39</v>
      </c>
      <c r="B6" s="153"/>
      <c r="C6" s="16" t="s">
        <v>40</v>
      </c>
      <c r="D6" s="17">
        <v>100</v>
      </c>
      <c r="E6" s="16" t="s">
        <v>40</v>
      </c>
      <c r="F6" s="17">
        <v>100</v>
      </c>
      <c r="G6" s="16" t="s">
        <v>40</v>
      </c>
      <c r="H6" s="17">
        <v>100</v>
      </c>
      <c r="I6" s="16" t="s">
        <v>40</v>
      </c>
      <c r="J6" s="17">
        <v>100</v>
      </c>
      <c r="K6" s="16" t="s">
        <v>40</v>
      </c>
      <c r="L6" s="17">
        <v>100</v>
      </c>
    </row>
    <row r="7" spans="1:12">
      <c r="A7" s="153" t="s">
        <v>41</v>
      </c>
      <c r="B7" s="153"/>
      <c r="C7" s="18" t="s">
        <v>42</v>
      </c>
      <c r="D7" s="18">
        <v>100</v>
      </c>
      <c r="E7" s="18" t="s">
        <v>42</v>
      </c>
      <c r="F7" s="18">
        <v>100</v>
      </c>
      <c r="G7" s="18" t="s">
        <v>42</v>
      </c>
      <c r="H7" s="18">
        <f>IF(G7=C7,100,"请调整")</f>
        <v>100</v>
      </c>
      <c r="I7" s="32" t="s">
        <v>42</v>
      </c>
      <c r="J7" s="32">
        <f>IF(I7=C7,100,"请调整")</f>
        <v>100</v>
      </c>
      <c r="K7" s="18" t="s">
        <v>42</v>
      </c>
      <c r="L7" s="18">
        <f>IF(K7=G7,100,"请调整")</f>
        <v>100</v>
      </c>
    </row>
    <row r="8" spans="1:12" ht="78.75" customHeight="1">
      <c r="A8" s="161" t="s">
        <v>43</v>
      </c>
      <c r="B8" s="19" t="s">
        <v>44</v>
      </c>
      <c r="C8" s="19" t="s">
        <v>712</v>
      </c>
      <c r="D8" s="18">
        <v>100</v>
      </c>
      <c r="E8" s="19" t="s">
        <v>705</v>
      </c>
      <c r="F8" s="18">
        <v>100</v>
      </c>
      <c r="G8" s="19" t="s">
        <v>704</v>
      </c>
      <c r="H8" s="18">
        <v>100</v>
      </c>
      <c r="I8" s="32" t="s">
        <v>45</v>
      </c>
      <c r="J8" s="32">
        <v>100</v>
      </c>
      <c r="K8" s="19" t="s">
        <v>703</v>
      </c>
      <c r="L8" s="18">
        <v>100</v>
      </c>
    </row>
    <row r="9" spans="1:12" ht="132" customHeight="1">
      <c r="A9" s="162"/>
      <c r="B9" s="19" t="s">
        <v>46</v>
      </c>
      <c r="C9" s="19" t="s">
        <v>713</v>
      </c>
      <c r="D9" s="18">
        <v>100</v>
      </c>
      <c r="E9" s="19" t="str">
        <f>C9</f>
        <v>估价对象所属项目东临京岚线，南临瀛安街，西临经二路，北临瀛吉街，距京台高速公路约1.2公里，路网密集度较好；周边有341、555、573、926、兴29、兴31、兴75路等，距离地铁8号线南段瀛海站约300米；整体交通便捷度较好。</v>
      </c>
      <c r="F9" s="18">
        <v>100</v>
      </c>
      <c r="G9" s="19" t="s">
        <v>709</v>
      </c>
      <c r="H9" s="76">
        <v>100</v>
      </c>
      <c r="I9" s="32" t="s">
        <v>45</v>
      </c>
      <c r="J9" s="32">
        <v>100</v>
      </c>
      <c r="K9" s="19" t="s">
        <v>710</v>
      </c>
      <c r="L9" s="18">
        <v>100</v>
      </c>
    </row>
    <row r="10" spans="1:12" ht="48">
      <c r="A10" s="162"/>
      <c r="B10" s="19" t="s">
        <v>47</v>
      </c>
      <c r="C10" s="19" t="s">
        <v>706</v>
      </c>
      <c r="D10" s="18">
        <v>100</v>
      </c>
      <c r="E10" s="19" t="str">
        <f>C10</f>
        <v>周边有京鲜生超市、世纪华联超市、首航超市、物美超市等，商业设施较齐备</v>
      </c>
      <c r="F10" s="18">
        <v>100</v>
      </c>
      <c r="G10" s="19" t="str">
        <f>E10</f>
        <v>周边有京鲜生超市、世纪华联超市、首航超市、物美超市等，商业设施较齐备</v>
      </c>
      <c r="H10" s="18">
        <v>100</v>
      </c>
      <c r="I10" s="32" t="s">
        <v>48</v>
      </c>
      <c r="J10" s="32">
        <v>100</v>
      </c>
      <c r="K10" s="19" t="str">
        <f>G10</f>
        <v>周边有京鲜生超市、世纪华联超市、首航超市、物美超市等，商业设施较齐备</v>
      </c>
      <c r="L10" s="18">
        <v>100</v>
      </c>
    </row>
    <row r="11" spans="1:12" ht="48">
      <c r="A11" s="162"/>
      <c r="B11" s="19" t="s">
        <v>49</v>
      </c>
      <c r="C11" s="19" t="s">
        <v>707</v>
      </c>
      <c r="D11" s="18">
        <v>100</v>
      </c>
      <c r="E11" s="19" t="s">
        <v>317</v>
      </c>
      <c r="F11" s="18">
        <v>100</v>
      </c>
      <c r="G11" s="19" t="s">
        <v>316</v>
      </c>
      <c r="H11" s="18">
        <v>100</v>
      </c>
      <c r="I11" s="32" t="s">
        <v>48</v>
      </c>
      <c r="J11" s="32">
        <v>100</v>
      </c>
      <c r="K11" s="19" t="s">
        <v>317</v>
      </c>
      <c r="L11" s="18">
        <v>100</v>
      </c>
    </row>
    <row r="12" spans="1:12" ht="93.75" customHeight="1">
      <c r="A12" s="163"/>
      <c r="B12" s="19" t="s">
        <v>50</v>
      </c>
      <c r="C12" s="19" t="s">
        <v>708</v>
      </c>
      <c r="D12" s="18">
        <v>100</v>
      </c>
      <c r="E12" s="19" t="str">
        <f>C12</f>
        <v>周边暂无学校等等教育设施；有红星医院、北京市大兴区中西医结合医院等医疗设施；北京农商银行、中国邮政储蓄银行等配套设施，公共配套设施状况较好</v>
      </c>
      <c r="F12" s="18">
        <v>100</v>
      </c>
      <c r="G12" s="19" t="str">
        <f>E12</f>
        <v>周边暂无学校等等教育设施；有红星医院、北京市大兴区中西医结合医院等医疗设施；北京农商银行、中国邮政储蓄银行等配套设施，公共配套设施状况较好</v>
      </c>
      <c r="H12" s="18">
        <v>100</v>
      </c>
      <c r="I12" s="32" t="s">
        <v>51</v>
      </c>
      <c r="J12" s="32">
        <v>100</v>
      </c>
      <c r="K12" s="19" t="str">
        <f>G12</f>
        <v>周边暂无学校等等教育设施；有红星医院、北京市大兴区中西医结合医院等医疗设施；北京农商银行、中国邮政储蓄银行等配套设施，公共配套设施状况较好</v>
      </c>
      <c r="L12" s="18">
        <v>100</v>
      </c>
    </row>
    <row r="13" spans="1:12" ht="48">
      <c r="A13" s="164" t="s">
        <v>52</v>
      </c>
      <c r="B13" s="19" t="s">
        <v>53</v>
      </c>
      <c r="C13" s="19" t="s">
        <v>322</v>
      </c>
      <c r="D13" s="18">
        <v>100</v>
      </c>
      <c r="E13" s="19" t="s">
        <v>714</v>
      </c>
      <c r="F13" s="63">
        <v>95</v>
      </c>
      <c r="G13" s="19" t="s">
        <v>714</v>
      </c>
      <c r="H13" s="63">
        <v>95</v>
      </c>
      <c r="I13" s="32" t="s">
        <v>55</v>
      </c>
      <c r="J13" s="32">
        <v>100</v>
      </c>
      <c r="K13" s="19" t="s">
        <v>714</v>
      </c>
      <c r="L13" s="63">
        <v>95</v>
      </c>
    </row>
    <row r="14" spans="1:12" ht="27.75" customHeight="1">
      <c r="A14" s="165"/>
      <c r="B14" s="19" t="s">
        <v>56</v>
      </c>
      <c r="C14" s="61" t="s">
        <v>323</v>
      </c>
      <c r="D14" s="18">
        <v>100</v>
      </c>
      <c r="E14" s="19" t="s">
        <v>715</v>
      </c>
      <c r="F14" s="18">
        <v>100</v>
      </c>
      <c r="G14" s="61" t="s">
        <v>716</v>
      </c>
      <c r="H14" s="110">
        <v>100</v>
      </c>
      <c r="I14" s="32" t="s">
        <v>57</v>
      </c>
      <c r="J14" s="32">
        <v>98</v>
      </c>
      <c r="K14" s="19" t="s">
        <v>717</v>
      </c>
      <c r="L14" s="76">
        <v>100</v>
      </c>
    </row>
    <row r="15" spans="1:12" ht="27.75" customHeight="1">
      <c r="A15" s="165"/>
      <c r="B15" s="18" t="s">
        <v>58</v>
      </c>
      <c r="C15" s="19" t="s">
        <v>721</v>
      </c>
      <c r="D15" s="18">
        <v>100</v>
      </c>
      <c r="E15" s="18" t="s">
        <v>59</v>
      </c>
      <c r="F15" s="110">
        <v>100</v>
      </c>
      <c r="G15" s="110" t="s">
        <v>59</v>
      </c>
      <c r="H15" s="110">
        <v>100</v>
      </c>
      <c r="I15" s="110" t="s">
        <v>60</v>
      </c>
      <c r="J15" s="110">
        <v>100</v>
      </c>
      <c r="K15" s="110" t="s">
        <v>59</v>
      </c>
      <c r="L15" s="110">
        <v>100</v>
      </c>
    </row>
    <row r="16" spans="1:12" ht="24">
      <c r="A16" s="165"/>
      <c r="B16" s="20" t="s">
        <v>61</v>
      </c>
      <c r="C16" s="69" t="s">
        <v>324</v>
      </c>
      <c r="D16" s="18">
        <v>100</v>
      </c>
      <c r="E16" s="69" t="s">
        <v>718</v>
      </c>
      <c r="F16" s="63">
        <v>97</v>
      </c>
      <c r="G16" s="69" t="s">
        <v>719</v>
      </c>
      <c r="H16" s="63">
        <v>97</v>
      </c>
      <c r="I16" s="21" t="s">
        <v>62</v>
      </c>
      <c r="J16" s="32">
        <v>100</v>
      </c>
      <c r="K16" s="69" t="s">
        <v>719</v>
      </c>
      <c r="L16" s="63">
        <v>97</v>
      </c>
    </row>
    <row r="17" spans="1:14" s="62" customFormat="1" ht="24">
      <c r="A17" s="165"/>
      <c r="B17" s="68" t="s">
        <v>320</v>
      </c>
      <c r="C17" s="19" t="s">
        <v>626</v>
      </c>
      <c r="D17" s="67">
        <v>100</v>
      </c>
      <c r="E17" s="19" t="s">
        <v>723</v>
      </c>
      <c r="F17" s="67">
        <v>100</v>
      </c>
      <c r="G17" s="19" t="s">
        <v>711</v>
      </c>
      <c r="H17" s="67">
        <v>100</v>
      </c>
      <c r="I17" s="66"/>
      <c r="J17" s="67"/>
      <c r="K17" s="19" t="s">
        <v>711</v>
      </c>
      <c r="L17" s="67">
        <v>100</v>
      </c>
    </row>
    <row r="18" spans="1:14" s="62" customFormat="1">
      <c r="A18" s="165"/>
      <c r="B18" s="68" t="s">
        <v>720</v>
      </c>
      <c r="C18" s="111" t="s">
        <v>5319</v>
      </c>
      <c r="D18" s="112">
        <v>100</v>
      </c>
      <c r="E18" s="111" t="s">
        <v>722</v>
      </c>
      <c r="F18" s="67">
        <v>100</v>
      </c>
      <c r="G18" s="68" t="s">
        <v>724</v>
      </c>
      <c r="H18" s="67">
        <v>100</v>
      </c>
      <c r="I18" s="66"/>
      <c r="J18" s="67"/>
      <c r="K18" s="68" t="s">
        <v>725</v>
      </c>
      <c r="L18" s="67">
        <v>100</v>
      </c>
    </row>
    <row r="19" spans="1:14" ht="45.75" customHeight="1">
      <c r="A19" s="165"/>
      <c r="B19" s="19" t="s">
        <v>321</v>
      </c>
      <c r="C19" s="19" t="s">
        <v>726</v>
      </c>
      <c r="D19" s="18">
        <v>100</v>
      </c>
      <c r="E19" s="19" t="s">
        <v>326</v>
      </c>
      <c r="F19" s="63">
        <v>100</v>
      </c>
      <c r="G19" s="19" t="s">
        <v>326</v>
      </c>
      <c r="H19" s="63">
        <v>100</v>
      </c>
      <c r="I19" s="20" t="s">
        <v>63</v>
      </c>
      <c r="J19" s="32">
        <v>100</v>
      </c>
      <c r="K19" s="19" t="s">
        <v>326</v>
      </c>
      <c r="L19" s="63">
        <v>100</v>
      </c>
    </row>
    <row r="20" spans="1:14" ht="51.75" customHeight="1">
      <c r="A20" s="165"/>
      <c r="B20" s="19" t="s">
        <v>64</v>
      </c>
      <c r="C20" s="19" t="s">
        <v>327</v>
      </c>
      <c r="D20" s="110">
        <v>100</v>
      </c>
      <c r="E20" s="19" t="s">
        <v>327</v>
      </c>
      <c r="F20" s="110">
        <v>100</v>
      </c>
      <c r="G20" s="19" t="s">
        <v>327</v>
      </c>
      <c r="H20" s="110">
        <v>100</v>
      </c>
      <c r="I20" s="110" t="s">
        <v>65</v>
      </c>
      <c r="J20" s="110">
        <v>100</v>
      </c>
      <c r="K20" s="19" t="s">
        <v>327</v>
      </c>
      <c r="L20" s="110">
        <v>100</v>
      </c>
    </row>
    <row r="21" spans="1:14" ht="48">
      <c r="A21" s="165"/>
      <c r="B21" s="19" t="s">
        <v>66</v>
      </c>
      <c r="C21" s="19" t="s">
        <v>325</v>
      </c>
      <c r="D21" s="18">
        <v>100</v>
      </c>
      <c r="E21" s="19" t="s">
        <v>67</v>
      </c>
      <c r="F21" s="63">
        <v>102</v>
      </c>
      <c r="G21" s="19" t="str">
        <f>E21</f>
        <v>配备家具、家电；程度较新；功能正常，质量有保证，较好</v>
      </c>
      <c r="H21" s="63">
        <f>F21</f>
        <v>102</v>
      </c>
      <c r="I21" s="32" t="s">
        <v>54</v>
      </c>
      <c r="J21" s="32">
        <v>100</v>
      </c>
      <c r="K21" s="19" t="str">
        <f>E21</f>
        <v>配备家具、家电；程度较新；功能正常，质量有保证，较好</v>
      </c>
      <c r="L21" s="63">
        <f>F21</f>
        <v>102</v>
      </c>
    </row>
    <row r="22" spans="1:14" ht="24" hidden="1">
      <c r="A22" s="22"/>
      <c r="B22" s="33" t="s">
        <v>68</v>
      </c>
      <c r="C22" s="18" t="s">
        <v>69</v>
      </c>
      <c r="D22" s="18">
        <v>100</v>
      </c>
      <c r="E22" s="19" t="s">
        <v>153</v>
      </c>
      <c r="F22" s="18">
        <f>D22</f>
        <v>100</v>
      </c>
      <c r="G22" s="19" t="s">
        <v>153</v>
      </c>
      <c r="H22" s="18">
        <f>D22</f>
        <v>100</v>
      </c>
      <c r="I22" s="32" t="s">
        <v>69</v>
      </c>
      <c r="J22" s="32">
        <v>100</v>
      </c>
      <c r="K22" s="19" t="s">
        <v>153</v>
      </c>
      <c r="L22" s="18">
        <f>D22</f>
        <v>100</v>
      </c>
    </row>
    <row r="23" spans="1:14" ht="60" hidden="1">
      <c r="A23" s="22"/>
      <c r="B23" s="33" t="s">
        <v>70</v>
      </c>
      <c r="C23" s="18" t="s">
        <v>71</v>
      </c>
      <c r="D23" s="18">
        <v>100</v>
      </c>
      <c r="E23" s="18" t="s">
        <v>72</v>
      </c>
      <c r="F23" s="25">
        <f>D23</f>
        <v>100</v>
      </c>
      <c r="G23" s="25" t="s">
        <v>72</v>
      </c>
      <c r="H23" s="25">
        <f>F23</f>
        <v>100</v>
      </c>
      <c r="I23" s="25" t="s">
        <v>72</v>
      </c>
      <c r="J23" s="25">
        <v>99</v>
      </c>
      <c r="K23" s="25" t="s">
        <v>72</v>
      </c>
      <c r="L23" s="25">
        <f>F23</f>
        <v>100</v>
      </c>
    </row>
    <row r="24" spans="1:14" ht="48" hidden="1">
      <c r="A24" s="22"/>
      <c r="B24" s="33" t="s">
        <v>73</v>
      </c>
      <c r="C24" s="18" t="s">
        <v>74</v>
      </c>
      <c r="D24" s="18">
        <v>100</v>
      </c>
      <c r="E24" s="18" t="s">
        <v>74</v>
      </c>
      <c r="F24" s="25">
        <v>100</v>
      </c>
      <c r="G24" s="25" t="s">
        <v>74</v>
      </c>
      <c r="H24" s="25">
        <v>100</v>
      </c>
      <c r="I24" s="25" t="s">
        <v>74</v>
      </c>
      <c r="J24" s="25">
        <v>100</v>
      </c>
      <c r="K24" s="25" t="s">
        <v>74</v>
      </c>
      <c r="L24" s="25">
        <v>100</v>
      </c>
    </row>
    <row r="25" spans="1:14">
      <c r="A25" s="159" t="s">
        <v>75</v>
      </c>
      <c r="B25" s="159"/>
      <c r="C25" s="153" t="s">
        <v>76</v>
      </c>
      <c r="D25" s="153"/>
      <c r="E25" s="158">
        <f>E5</f>
        <v>44.956666666666671</v>
      </c>
      <c r="F25" s="158"/>
      <c r="G25" s="158">
        <f>G5</f>
        <v>41.346666666666664</v>
      </c>
      <c r="H25" s="158"/>
      <c r="I25" s="149">
        <f>I5</f>
        <v>97.111735724259049</v>
      </c>
      <c r="J25" s="150"/>
      <c r="K25" s="149">
        <f>K5</f>
        <v>40.1</v>
      </c>
      <c r="L25" s="150"/>
    </row>
    <row r="26" spans="1:14">
      <c r="A26" s="159" t="s">
        <v>77</v>
      </c>
      <c r="B26" s="159"/>
      <c r="C26" s="153" t="s">
        <v>76</v>
      </c>
      <c r="D26" s="153"/>
      <c r="E26" s="160">
        <f>ROUND(E25*POWER(100,COUNT(F6:F24))/PRODUCT(F6:F24),2)</f>
        <v>47.83</v>
      </c>
      <c r="F26" s="160"/>
      <c r="G26" s="160">
        <f>ROUND(G25*POWER(100,COUNT(H6:H24))/PRODUCT(H6:H24),2)</f>
        <v>43.99</v>
      </c>
      <c r="H26" s="160"/>
      <c r="I26" s="147">
        <f>ROUND(I25*POWER(100,COUNT(J6:J24))/PRODUCT(J6:J24),2)</f>
        <v>100.09</v>
      </c>
      <c r="J26" s="148"/>
      <c r="K26" s="147">
        <f>ROUND(K25*POWER(100,COUNT(L6:L24))/PRODUCT(L6:L24),2)</f>
        <v>42.66</v>
      </c>
      <c r="L26" s="148"/>
      <c r="N26">
        <f>G25/K25</f>
        <v>1.0310889443059017</v>
      </c>
    </row>
    <row r="27" spans="1:14" ht="14.25">
      <c r="A27" s="157" t="str">
        <f>CONCATENATE("估价对象比较价值=(",TEXT(E26,"G/通用格式"),"+",TEXT(G26,"G/通用格式"),"+",TEXT(K26,"G/通用格式"),")","/",3,"=",ROUND((E26+G26+K26)/3,0))</f>
        <v>估价对象比较价值=(47.83+43.99+42.66)/3=45</v>
      </c>
      <c r="B27" s="157"/>
      <c r="C27" s="157"/>
      <c r="D27" s="157"/>
      <c r="E27" s="157"/>
      <c r="F27" s="157"/>
      <c r="G27" s="157"/>
      <c r="H27" s="157"/>
      <c r="I27" s="157"/>
      <c r="J27" s="157"/>
      <c r="K27" s="23"/>
      <c r="L27" s="23"/>
    </row>
    <row r="28" spans="1:14">
      <c r="A28" s="14"/>
      <c r="B28" s="14"/>
      <c r="C28" s="14"/>
      <c r="D28" s="14"/>
      <c r="E28" s="14"/>
      <c r="F28" s="14"/>
      <c r="G28" s="14"/>
      <c r="H28" s="14"/>
      <c r="I28" s="14"/>
      <c r="J28" s="14"/>
      <c r="K28" s="14"/>
      <c r="L28" s="14"/>
    </row>
    <row r="29" spans="1:14">
      <c r="A29" s="14"/>
      <c r="B29" s="14"/>
      <c r="C29" s="14">
        <f>ROUND((E26+G26+K26)/3,0)</f>
        <v>45</v>
      </c>
      <c r="D29" s="14"/>
      <c r="E29" s="14">
        <f>ROUND(E26/E25,4)</f>
        <v>1.0639000000000001</v>
      </c>
      <c r="F29" s="14"/>
      <c r="G29" s="14">
        <f>ROUND(G26/G25,4)</f>
        <v>1.0639000000000001</v>
      </c>
      <c r="H29" s="14"/>
      <c r="I29" s="14"/>
      <c r="J29" s="14"/>
      <c r="K29" s="14">
        <f>ROUND(K26/K25,4)</f>
        <v>1.0638000000000001</v>
      </c>
      <c r="L29" s="14"/>
    </row>
    <row r="30" spans="1:14">
      <c r="A30" s="14"/>
      <c r="B30" s="14"/>
      <c r="C30" s="14"/>
      <c r="D30" s="14"/>
      <c r="E30" s="14"/>
      <c r="F30" s="14"/>
      <c r="G30" s="14"/>
      <c r="H30" s="14"/>
      <c r="I30" s="14"/>
      <c r="J30" s="14"/>
      <c r="K30" s="14"/>
      <c r="L30" s="14"/>
    </row>
    <row r="31" spans="1:14">
      <c r="A31" s="14"/>
      <c r="B31" s="14"/>
      <c r="C31" s="14"/>
      <c r="D31" s="14"/>
      <c r="E31" s="14">
        <f>E25*E29</f>
        <v>47.829397666666672</v>
      </c>
      <c r="F31" s="14"/>
      <c r="G31" s="14">
        <f>G25*G29</f>
        <v>43.988718666666664</v>
      </c>
      <c r="H31" s="14"/>
      <c r="I31" s="14"/>
      <c r="J31" s="14"/>
      <c r="K31" s="24">
        <f>K25*K29</f>
        <v>42.658380000000008</v>
      </c>
      <c r="L31" s="14"/>
    </row>
    <row r="39" spans="7:11">
      <c r="G39">
        <f>1-0.05</f>
        <v>0.95</v>
      </c>
      <c r="K39">
        <f>G31/K31</f>
        <v>1.0311858693805684</v>
      </c>
    </row>
  </sheetData>
  <mergeCells count="36">
    <mergeCell ref="A6:B6"/>
    <mergeCell ref="A7:B7"/>
    <mergeCell ref="A8:A12"/>
    <mergeCell ref="A13:A21"/>
    <mergeCell ref="A25:B25"/>
    <mergeCell ref="A27:J27"/>
    <mergeCell ref="E25:F25"/>
    <mergeCell ref="G25:H25"/>
    <mergeCell ref="I25:J25"/>
    <mergeCell ref="A26:B26"/>
    <mergeCell ref="C26:D26"/>
    <mergeCell ref="E26:F26"/>
    <mergeCell ref="G26:H26"/>
    <mergeCell ref="I26:J26"/>
    <mergeCell ref="C25:D25"/>
    <mergeCell ref="C5:D5"/>
    <mergeCell ref="E5:F5"/>
    <mergeCell ref="G5:H5"/>
    <mergeCell ref="I5:J5"/>
    <mergeCell ref="A1:L1"/>
    <mergeCell ref="K26:L26"/>
    <mergeCell ref="K25:L25"/>
    <mergeCell ref="A3:B3"/>
    <mergeCell ref="C3:D3"/>
    <mergeCell ref="E3:F3"/>
    <mergeCell ref="G3:H3"/>
    <mergeCell ref="I3:J3"/>
    <mergeCell ref="K5:L5"/>
    <mergeCell ref="K3:L3"/>
    <mergeCell ref="A4:B4"/>
    <mergeCell ref="C4:D4"/>
    <mergeCell ref="E4:F4"/>
    <mergeCell ref="G4:H4"/>
    <mergeCell ref="I4:J4"/>
    <mergeCell ref="K4:L4"/>
    <mergeCell ref="A5:B5"/>
  </mergeCells>
  <phoneticPr fontId="2"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17"/>
  <sheetViews>
    <sheetView zoomScaleNormal="100" workbookViewId="0">
      <selection activeCell="D9" sqref="D9"/>
    </sheetView>
  </sheetViews>
  <sheetFormatPr defaultColWidth="22.875" defaultRowHeight="13.5"/>
  <cols>
    <col min="1" max="1" width="8" style="5" customWidth="1"/>
    <col min="2" max="2" width="14.625" style="5" customWidth="1"/>
    <col min="3" max="3" width="15.5" style="5" customWidth="1"/>
    <col min="4" max="4" width="38.375" style="5" customWidth="1"/>
    <col min="5" max="7" width="10.25" style="5" customWidth="1"/>
    <col min="8" max="16384" width="22.875" style="5"/>
  </cols>
  <sheetData>
    <row r="1" spans="1:7">
      <c r="A1" s="39" t="s">
        <v>78</v>
      </c>
      <c r="B1" s="39" t="s">
        <v>79</v>
      </c>
      <c r="C1" s="39" t="s">
        <v>80</v>
      </c>
      <c r="D1" s="39" t="s">
        <v>81</v>
      </c>
    </row>
    <row r="2" spans="1:7" ht="75.75">
      <c r="A2" s="40">
        <v>1</v>
      </c>
      <c r="B2" s="39" t="s">
        <v>82</v>
      </c>
      <c r="C2" s="59">
        <f>F2</f>
        <v>5704243.6303333333</v>
      </c>
      <c r="D2" s="41" t="s">
        <v>329</v>
      </c>
      <c r="E2" s="5">
        <v>342254617.81999999</v>
      </c>
      <c r="F2" s="58">
        <f>E2/60</f>
        <v>5704243.6303333333</v>
      </c>
    </row>
    <row r="3" spans="1:7">
      <c r="A3" s="40">
        <v>2</v>
      </c>
      <c r="B3" s="39" t="s">
        <v>83</v>
      </c>
      <c r="C3" s="59">
        <f>C4+C5+C6</f>
        <v>491269</v>
      </c>
      <c r="D3" s="42" t="s">
        <v>84</v>
      </c>
    </row>
    <row r="4" spans="1:7" ht="51">
      <c r="A4" s="40">
        <v>2.1</v>
      </c>
      <c r="B4" s="39" t="s">
        <v>85</v>
      </c>
      <c r="C4" s="75">
        <f>ROUND(F4,0)</f>
        <v>180000</v>
      </c>
      <c r="D4" s="42" t="s">
        <v>332</v>
      </c>
      <c r="E4" s="60">
        <f>系统读取表!B1</f>
        <v>10000</v>
      </c>
      <c r="F4" s="5">
        <f>E4*1.5*12</f>
        <v>180000</v>
      </c>
    </row>
    <row r="5" spans="1:7" ht="49.5">
      <c r="A5" s="40">
        <v>2.2000000000000002</v>
      </c>
      <c r="B5" s="39" t="s">
        <v>86</v>
      </c>
      <c r="C5" s="40">
        <f>ROUND(E5,0)</f>
        <v>25669</v>
      </c>
      <c r="D5" s="42" t="s">
        <v>333</v>
      </c>
      <c r="E5" s="5">
        <v>25669.1</v>
      </c>
    </row>
    <row r="6" spans="1:7" ht="37.5">
      <c r="A6" s="40">
        <v>2.2999999999999998</v>
      </c>
      <c r="B6" s="39" t="s">
        <v>87</v>
      </c>
      <c r="C6" s="40">
        <f>ROUND(E6,0)</f>
        <v>285600</v>
      </c>
      <c r="D6" s="42" t="s">
        <v>334</v>
      </c>
      <c r="E6" s="5">
        <f>2.38*E4*12</f>
        <v>285600</v>
      </c>
      <c r="F6" s="5">
        <v>2.38</v>
      </c>
    </row>
    <row r="7" spans="1:7">
      <c r="A7" s="40">
        <v>3</v>
      </c>
      <c r="B7" s="39" t="s">
        <v>88</v>
      </c>
      <c r="C7" s="40">
        <f>C8+C9+C10</f>
        <v>472925</v>
      </c>
      <c r="D7" s="42" t="s">
        <v>89</v>
      </c>
    </row>
    <row r="8" spans="1:7" ht="37.5">
      <c r="A8" s="40">
        <v>3.1</v>
      </c>
      <c r="B8" s="39" t="s">
        <v>90</v>
      </c>
      <c r="C8" s="40">
        <f>F8</f>
        <v>108000</v>
      </c>
      <c r="D8" s="41" t="s">
        <v>328</v>
      </c>
      <c r="E8" s="5">
        <f>ROUND(比较法!C29*E4*12,0)</f>
        <v>5400000</v>
      </c>
      <c r="F8" s="5">
        <f>ROUND(E8*0.02,0)</f>
        <v>108000</v>
      </c>
    </row>
    <row r="9" spans="1:7" ht="96">
      <c r="A9" s="40">
        <v>3.2</v>
      </c>
      <c r="B9" s="39" t="s">
        <v>91</v>
      </c>
      <c r="C9" s="74">
        <f>ROUND(G9,0)</f>
        <v>170699</v>
      </c>
      <c r="D9" s="41" t="s">
        <v>330</v>
      </c>
      <c r="E9" s="5">
        <f>C2*0.7</f>
        <v>3992970.5412333328</v>
      </c>
      <c r="F9" s="5">
        <f>4.75%*0.9</f>
        <v>4.2750000000000003E-2</v>
      </c>
      <c r="G9" s="5">
        <f>E9*F9</f>
        <v>170699.49063772499</v>
      </c>
    </row>
    <row r="10" spans="1:7" ht="73.5">
      <c r="A10" s="40">
        <v>3.3</v>
      </c>
      <c r="B10" s="39" t="s">
        <v>92</v>
      </c>
      <c r="C10" s="74">
        <f>ROUND((C2+C3+C8+C9)*3%,0)</f>
        <v>194226</v>
      </c>
      <c r="D10" s="41" t="s">
        <v>331</v>
      </c>
    </row>
    <row r="11" spans="1:7">
      <c r="A11" s="40">
        <v>4</v>
      </c>
      <c r="B11" s="39" t="s">
        <v>93</v>
      </c>
      <c r="C11" s="59">
        <f>C2+C3+C7</f>
        <v>6668437.6303333333</v>
      </c>
      <c r="D11" s="42" t="s">
        <v>94</v>
      </c>
    </row>
    <row r="12" spans="1:7" ht="25.5">
      <c r="A12" s="40">
        <v>5</v>
      </c>
      <c r="B12" s="39" t="s">
        <v>95</v>
      </c>
      <c r="C12" s="40">
        <f>ROUND(C11/E4/12,0)</f>
        <v>56</v>
      </c>
      <c r="D12" s="42" t="s">
        <v>152</v>
      </c>
    </row>
    <row r="14" spans="1:7">
      <c r="E14" s="70"/>
    </row>
    <row r="15" spans="1:7">
      <c r="E15" s="71"/>
    </row>
    <row r="16" spans="1:7">
      <c r="E16" s="71"/>
    </row>
    <row r="17" spans="5:5">
      <c r="E17" s="70"/>
    </row>
  </sheetData>
  <phoneticPr fontId="2" type="noConversion"/>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I23"/>
  <sheetViews>
    <sheetView workbookViewId="0">
      <selection activeCell="F9" sqref="F9"/>
    </sheetView>
  </sheetViews>
  <sheetFormatPr defaultColWidth="14.625" defaultRowHeight="13.5"/>
  <cols>
    <col min="1" max="1" width="24.375" style="5" customWidth="1"/>
    <col min="2" max="16384" width="14.625" style="5"/>
  </cols>
  <sheetData>
    <row r="1" spans="1:9" ht="16.5">
      <c r="A1" s="1" t="s">
        <v>0</v>
      </c>
      <c r="B1" s="2">
        <v>10000</v>
      </c>
      <c r="C1" s="3"/>
      <c r="D1" s="3"/>
      <c r="E1" s="3"/>
      <c r="F1" s="3"/>
      <c r="G1" s="4"/>
    </row>
    <row r="2" spans="1:9" ht="16.5">
      <c r="A2" s="1" t="s">
        <v>1</v>
      </c>
      <c r="B2" s="1">
        <f>SUM(C14:C23)</f>
        <v>0</v>
      </c>
      <c r="C2" s="3"/>
      <c r="D2" s="3"/>
      <c r="E2" s="3"/>
      <c r="F2" s="3"/>
      <c r="G2" s="4"/>
    </row>
    <row r="3" spans="1:9" ht="16.5">
      <c r="A3" s="1" t="s">
        <v>2</v>
      </c>
      <c r="B3" s="6">
        <v>44317</v>
      </c>
      <c r="C3" s="3"/>
      <c r="D3" s="3"/>
      <c r="E3" s="3"/>
      <c r="F3" s="3"/>
      <c r="G3" s="4"/>
    </row>
    <row r="4" spans="1:9" ht="33">
      <c r="A4" s="1" t="s">
        <v>3</v>
      </c>
      <c r="B4" s="1" t="s">
        <v>4</v>
      </c>
      <c r="C4" s="1" t="s">
        <v>5</v>
      </c>
      <c r="D4" s="1" t="s">
        <v>6</v>
      </c>
      <c r="E4" s="3"/>
      <c r="F4" s="4"/>
      <c r="G4" s="4"/>
    </row>
    <row r="5" spans="1:9" ht="16.5">
      <c r="A5" s="1" t="s">
        <v>7</v>
      </c>
      <c r="B5" s="1">
        <f>SUM(D14:D23)</f>
        <v>45</v>
      </c>
      <c r="C5" s="1">
        <f>ROUND(B5*10000/$B$1,0)</f>
        <v>45</v>
      </c>
      <c r="D5" s="1" t="e">
        <f>ROUND(B5*10000/$B$2,0)</f>
        <v>#DIV/0!</v>
      </c>
      <c r="E5" s="3"/>
      <c r="F5" s="4"/>
      <c r="G5" s="4"/>
    </row>
    <row r="6" spans="1:9" ht="16.5">
      <c r="A6" s="1" t="s">
        <v>8</v>
      </c>
      <c r="B6" s="1">
        <f>SUM(D14:D23)</f>
        <v>45</v>
      </c>
      <c r="C6" s="1">
        <f>ROUND(B6*10000/$B$1,0)</f>
        <v>45</v>
      </c>
      <c r="D6" s="1" t="e">
        <f>ROUND(B6*10000/$B$2,0)</f>
        <v>#DIV/0!</v>
      </c>
      <c r="E6" s="3"/>
      <c r="F6" s="4"/>
      <c r="G6" s="4"/>
    </row>
    <row r="7" spans="1:9" ht="16.5">
      <c r="A7" s="1" t="s">
        <v>9</v>
      </c>
      <c r="B7" s="1">
        <f>B5</f>
        <v>45</v>
      </c>
      <c r="C7" s="1">
        <f>ROUND(B7*10000/$B$1,0)</f>
        <v>45</v>
      </c>
      <c r="D7" s="1" t="e">
        <f>ROUND(B7*10000/$B$2,0)</f>
        <v>#DIV/0!</v>
      </c>
      <c r="E7" s="3"/>
      <c r="F7" s="4"/>
      <c r="G7" s="4"/>
    </row>
    <row r="8" spans="1:9" ht="16.5">
      <c r="A8" s="1" t="s">
        <v>10</v>
      </c>
      <c r="B8" s="1">
        <f>B5</f>
        <v>45</v>
      </c>
      <c r="C8" s="1">
        <f>ROUND(B8*10000/$B$1,0)</f>
        <v>45</v>
      </c>
      <c r="D8" s="1" t="e">
        <f>ROUND(B8*10000/$B$2,0)</f>
        <v>#DIV/0!</v>
      </c>
      <c r="E8" s="3"/>
      <c r="F8" s="4"/>
      <c r="G8" s="4"/>
    </row>
    <row r="9" spans="1:9" ht="16.5">
      <c r="A9" s="1" t="s">
        <v>11</v>
      </c>
      <c r="B9" s="7">
        <f>B5</f>
        <v>45</v>
      </c>
      <c r="C9" s="3"/>
      <c r="D9" s="3"/>
      <c r="E9" s="3"/>
      <c r="F9" s="4"/>
      <c r="G9" s="4"/>
    </row>
    <row r="10" spans="1:9" ht="16.5">
      <c r="A10" s="1" t="s">
        <v>12</v>
      </c>
      <c r="B10" s="7">
        <f>B5</f>
        <v>45</v>
      </c>
      <c r="C10" s="3"/>
      <c r="D10" s="3"/>
      <c r="E10" s="3"/>
      <c r="F10" s="4"/>
      <c r="G10" s="4"/>
    </row>
    <row r="11" spans="1:9" ht="16.5">
      <c r="A11" s="1" t="s">
        <v>13</v>
      </c>
      <c r="B11" s="7">
        <f>B5</f>
        <v>45</v>
      </c>
      <c r="C11" s="3"/>
      <c r="D11" s="3"/>
      <c r="E11" s="3"/>
      <c r="F11" s="4"/>
      <c r="G11" s="4"/>
    </row>
    <row r="12" spans="1:9" ht="16.5">
      <c r="A12" s="3"/>
      <c r="B12" s="3"/>
      <c r="C12" s="3"/>
      <c r="D12" s="3"/>
      <c r="E12" s="3"/>
      <c r="F12" s="4"/>
      <c r="G12" s="4"/>
    </row>
    <row r="13" spans="1:9" ht="33">
      <c r="A13" s="8" t="s">
        <v>14</v>
      </c>
      <c r="B13" s="9" t="s">
        <v>0</v>
      </c>
      <c r="C13" s="9" t="s">
        <v>1</v>
      </c>
      <c r="D13" s="9" t="s">
        <v>15</v>
      </c>
      <c r="E13" s="1" t="s">
        <v>5</v>
      </c>
      <c r="F13" s="1" t="s">
        <v>6</v>
      </c>
      <c r="G13" s="9" t="s">
        <v>16</v>
      </c>
      <c r="H13" s="9" t="s">
        <v>17</v>
      </c>
      <c r="I13" s="9" t="s">
        <v>18</v>
      </c>
    </row>
    <row r="14" spans="1:9" ht="16.5">
      <c r="A14" s="10" t="s">
        <v>19</v>
      </c>
      <c r="B14" s="9">
        <f>B1</f>
        <v>10000</v>
      </c>
      <c r="C14" s="9">
        <v>0</v>
      </c>
      <c r="D14" s="9">
        <f>B14*E14/10000</f>
        <v>45</v>
      </c>
      <c r="E14" s="9">
        <f>比较法!C29</f>
        <v>45</v>
      </c>
      <c r="F14" s="9" t="e">
        <f>ROUND(D14*10000/C14,0)</f>
        <v>#DIV/0!</v>
      </c>
      <c r="G14" s="9">
        <v>0</v>
      </c>
      <c r="H14" s="9">
        <v>0</v>
      </c>
      <c r="I14" s="9">
        <v>0</v>
      </c>
    </row>
    <row r="15" spans="1:9" ht="16.5">
      <c r="A15" s="11" t="s">
        <v>20</v>
      </c>
      <c r="B15" s="12"/>
      <c r="C15" s="12"/>
      <c r="D15" s="12"/>
      <c r="E15" s="9" t="e">
        <f t="shared" ref="E15:E23" si="0">ROUND(D15*10000/B15,0)</f>
        <v>#DIV/0!</v>
      </c>
      <c r="F15" s="9" t="e">
        <f t="shared" ref="F15:F23" si="1">ROUND(D15*10000/C15,0)</f>
        <v>#DIV/0!</v>
      </c>
      <c r="G15" s="13"/>
      <c r="H15" s="13"/>
      <c r="I15" s="12"/>
    </row>
    <row r="16" spans="1:9" ht="16.5">
      <c r="A16" s="11" t="s">
        <v>21</v>
      </c>
      <c r="B16" s="12"/>
      <c r="C16" s="12"/>
      <c r="D16" s="12"/>
      <c r="E16" s="9" t="e">
        <f t="shared" si="0"/>
        <v>#DIV/0!</v>
      </c>
      <c r="F16" s="9" t="e">
        <f t="shared" si="1"/>
        <v>#DIV/0!</v>
      </c>
      <c r="G16" s="13"/>
      <c r="H16" s="13"/>
      <c r="I16" s="12"/>
    </row>
    <row r="17" spans="1:9" ht="16.5">
      <c r="A17" s="11" t="s">
        <v>22</v>
      </c>
      <c r="B17" s="12"/>
      <c r="C17" s="12"/>
      <c r="D17" s="12"/>
      <c r="E17" s="9" t="e">
        <f t="shared" si="0"/>
        <v>#DIV/0!</v>
      </c>
      <c r="F17" s="9" t="e">
        <f t="shared" si="1"/>
        <v>#DIV/0!</v>
      </c>
      <c r="G17" s="13"/>
      <c r="H17" s="13"/>
      <c r="I17" s="12"/>
    </row>
    <row r="18" spans="1:9" ht="16.5">
      <c r="A18" s="11" t="s">
        <v>23</v>
      </c>
      <c r="B18" s="12"/>
      <c r="C18" s="12"/>
      <c r="D18" s="12"/>
      <c r="E18" s="9" t="e">
        <f t="shared" si="0"/>
        <v>#DIV/0!</v>
      </c>
      <c r="F18" s="9" t="e">
        <f t="shared" si="1"/>
        <v>#DIV/0!</v>
      </c>
      <c r="G18" s="12"/>
      <c r="H18" s="12"/>
      <c r="I18" s="12"/>
    </row>
    <row r="19" spans="1:9" ht="16.5">
      <c r="A19" s="11" t="s">
        <v>24</v>
      </c>
      <c r="B19" s="12"/>
      <c r="C19" s="12"/>
      <c r="D19" s="12"/>
      <c r="E19" s="9" t="e">
        <f t="shared" si="0"/>
        <v>#DIV/0!</v>
      </c>
      <c r="F19" s="9" t="e">
        <f t="shared" si="1"/>
        <v>#DIV/0!</v>
      </c>
      <c r="G19" s="12"/>
      <c r="H19" s="12"/>
      <c r="I19" s="12"/>
    </row>
    <row r="20" spans="1:9" ht="16.5">
      <c r="A20" s="11" t="s">
        <v>25</v>
      </c>
      <c r="B20" s="12"/>
      <c r="C20" s="12"/>
      <c r="D20" s="12"/>
      <c r="E20" s="9" t="e">
        <f t="shared" si="0"/>
        <v>#DIV/0!</v>
      </c>
      <c r="F20" s="9" t="e">
        <f t="shared" si="1"/>
        <v>#DIV/0!</v>
      </c>
      <c r="G20" s="12"/>
      <c r="H20" s="12"/>
      <c r="I20" s="12"/>
    </row>
    <row r="21" spans="1:9" ht="16.5">
      <c r="A21" s="11" t="s">
        <v>26</v>
      </c>
      <c r="B21" s="12"/>
      <c r="C21" s="12"/>
      <c r="D21" s="12"/>
      <c r="E21" s="9" t="e">
        <f t="shared" si="0"/>
        <v>#DIV/0!</v>
      </c>
      <c r="F21" s="9" t="e">
        <f t="shared" si="1"/>
        <v>#DIV/0!</v>
      </c>
      <c r="G21" s="12"/>
      <c r="H21" s="12"/>
      <c r="I21" s="12"/>
    </row>
    <row r="22" spans="1:9" ht="16.5">
      <c r="A22" s="11" t="s">
        <v>27</v>
      </c>
      <c r="B22" s="12"/>
      <c r="C22" s="12"/>
      <c r="D22" s="12"/>
      <c r="E22" s="9" t="e">
        <f t="shared" si="0"/>
        <v>#DIV/0!</v>
      </c>
      <c r="F22" s="9" t="e">
        <f t="shared" si="1"/>
        <v>#DIV/0!</v>
      </c>
      <c r="G22" s="12"/>
      <c r="H22" s="12"/>
      <c r="I22" s="12"/>
    </row>
    <row r="23" spans="1:9" ht="16.5">
      <c r="A23" s="11" t="s">
        <v>28</v>
      </c>
      <c r="B23" s="12"/>
      <c r="C23" s="12"/>
      <c r="D23" s="12"/>
      <c r="E23" s="1" t="e">
        <f t="shared" si="0"/>
        <v>#DIV/0!</v>
      </c>
      <c r="F23" s="1" t="e">
        <f t="shared" si="1"/>
        <v>#DIV/0!</v>
      </c>
      <c r="G23" s="12"/>
      <c r="H23" s="12"/>
      <c r="I23" s="12"/>
    </row>
  </sheetData>
  <phoneticPr fontId="2" type="noConversion"/>
  <dataValidations count="1">
    <dataValidation type="list" allowBlank="1" showInputMessage="1" showErrorMessage="1" sqref="A14">
      <formula1>"估价对象1（结果表）,估价对象1（结果表1修多）"</formula1>
    </dataValidation>
  </dataValidations>
  <pageMargins left="0.7" right="0.7" top="0.75" bottom="0.75"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80"/>
  <sheetViews>
    <sheetView topLeftCell="A55" zoomScale="85" zoomScaleNormal="85" workbookViewId="0">
      <selection activeCell="D41" sqref="D41"/>
    </sheetView>
  </sheetViews>
  <sheetFormatPr defaultColWidth="9" defaultRowHeight="14.25"/>
  <cols>
    <col min="1" max="1" width="22.125" style="26" customWidth="1"/>
    <col min="2" max="2" width="13.625" style="26" customWidth="1"/>
    <col min="3" max="3" width="12.375" style="26" customWidth="1"/>
    <col min="4" max="4" width="31.5" style="26" customWidth="1"/>
    <col min="5" max="5" width="14" style="26" customWidth="1"/>
    <col min="6" max="7" width="21.75" style="26" customWidth="1"/>
    <col min="8" max="9" width="11.375" style="27" customWidth="1"/>
    <col min="10" max="10" width="12.375" style="27" customWidth="1"/>
    <col min="11" max="12" width="9" style="27"/>
    <col min="13" max="13" width="9" style="44"/>
    <col min="14" max="16384" width="9" style="27"/>
  </cols>
  <sheetData>
    <row r="1" spans="1:13" ht="15">
      <c r="A1" s="181" t="s">
        <v>364</v>
      </c>
      <c r="B1" s="181"/>
      <c r="C1" s="181"/>
      <c r="D1" s="181"/>
      <c r="E1" s="181"/>
      <c r="F1" s="181"/>
      <c r="G1" s="96"/>
    </row>
    <row r="2" spans="1:13">
      <c r="A2" s="97" t="s">
        <v>363</v>
      </c>
      <c r="B2" s="98" t="s">
        <v>96</v>
      </c>
      <c r="C2" s="98" t="s">
        <v>97</v>
      </c>
      <c r="D2" s="97" t="s">
        <v>361</v>
      </c>
      <c r="E2" s="98" t="str">
        <f>[3]富润家园数据!E4</f>
        <v>样本数量</v>
      </c>
      <c r="F2" s="86" t="s">
        <v>358</v>
      </c>
      <c r="G2" s="27"/>
      <c r="L2" s="44"/>
      <c r="M2" s="27"/>
    </row>
    <row r="3" spans="1:13">
      <c r="A3" s="170" t="s">
        <v>359</v>
      </c>
      <c r="B3" s="56"/>
      <c r="C3" s="29"/>
      <c r="D3" s="30"/>
      <c r="E3" s="171">
        <f>SUM(C3:C5)</f>
        <v>2</v>
      </c>
      <c r="F3" s="170">
        <f>ROUND(AVERAGE(D3:D5),2)</f>
        <v>43.9</v>
      </c>
      <c r="G3" s="104"/>
      <c r="H3" s="104" t="s">
        <v>98</v>
      </c>
      <c r="I3" s="104" t="s">
        <v>99</v>
      </c>
      <c r="J3" s="104" t="s">
        <v>100</v>
      </c>
      <c r="L3" s="44"/>
      <c r="M3" s="27"/>
    </row>
    <row r="4" spans="1:13">
      <c r="A4" s="170"/>
      <c r="B4" s="56">
        <v>44044</v>
      </c>
      <c r="C4" s="29">
        <v>1</v>
      </c>
      <c r="D4" s="30">
        <f>中指成交数据!AT103</f>
        <v>43.7</v>
      </c>
      <c r="E4" s="171"/>
      <c r="F4" s="170"/>
      <c r="G4" s="104" t="s">
        <v>101</v>
      </c>
      <c r="H4" s="103">
        <f>F16</f>
        <v>43.75</v>
      </c>
      <c r="I4" s="104"/>
      <c r="J4" s="166">
        <f>SUM(H4:H6)/3</f>
        <v>44.956666666666671</v>
      </c>
      <c r="K4" s="43"/>
      <c r="L4" s="44"/>
      <c r="M4" s="27"/>
    </row>
    <row r="5" spans="1:13">
      <c r="A5" s="170"/>
      <c r="B5" s="56">
        <v>44075</v>
      </c>
      <c r="C5" s="29">
        <v>1</v>
      </c>
      <c r="D5" s="30">
        <f>中指成交数据!AP103</f>
        <v>44.09</v>
      </c>
      <c r="E5" s="171"/>
      <c r="F5" s="170"/>
      <c r="G5" s="104" t="s">
        <v>102</v>
      </c>
      <c r="H5" s="103">
        <f>F33</f>
        <v>51.59</v>
      </c>
      <c r="I5" s="104"/>
      <c r="J5" s="166"/>
      <c r="L5" s="44"/>
      <c r="M5" s="27"/>
    </row>
    <row r="6" spans="1:13">
      <c r="A6" s="170" t="s">
        <v>360</v>
      </c>
      <c r="B6" s="56">
        <v>44105</v>
      </c>
      <c r="C6" s="29">
        <v>2</v>
      </c>
      <c r="D6" s="30">
        <f>中指成交数据!AL103</f>
        <v>43.1</v>
      </c>
      <c r="E6" s="171">
        <f>SUM(C6:C8)</f>
        <v>7</v>
      </c>
      <c r="F6" s="170">
        <f>ROUND(AVERAGE(D6:D8),2)</f>
        <v>43.38</v>
      </c>
      <c r="G6" s="104" t="s">
        <v>103</v>
      </c>
      <c r="H6" s="103">
        <f>F50</f>
        <v>39.53</v>
      </c>
      <c r="I6" s="104"/>
      <c r="J6" s="166"/>
      <c r="L6" s="44"/>
      <c r="M6" s="27"/>
    </row>
    <row r="7" spans="1:13">
      <c r="A7" s="170"/>
      <c r="B7" s="56">
        <v>44136</v>
      </c>
      <c r="C7" s="29">
        <v>3</v>
      </c>
      <c r="D7" s="30">
        <f>中指成交数据!AH103</f>
        <v>43.5</v>
      </c>
      <c r="E7" s="171"/>
      <c r="F7" s="170"/>
      <c r="G7" s="27"/>
      <c r="L7" s="44"/>
      <c r="M7" s="27"/>
    </row>
    <row r="8" spans="1:13">
      <c r="A8" s="170"/>
      <c r="B8" s="56">
        <v>44166</v>
      </c>
      <c r="C8" s="29">
        <v>2</v>
      </c>
      <c r="D8" s="30">
        <f>中指成交数据!AD103</f>
        <v>43.55</v>
      </c>
      <c r="E8" s="171"/>
      <c r="F8" s="170"/>
      <c r="G8" s="27"/>
      <c r="L8" s="44"/>
      <c r="M8" s="27"/>
    </row>
    <row r="9" spans="1:13">
      <c r="A9" s="170" t="s">
        <v>154</v>
      </c>
      <c r="B9" s="56">
        <v>44197</v>
      </c>
      <c r="C9" s="29">
        <v>2</v>
      </c>
      <c r="D9" s="30">
        <f>中指成交数据!Z103</f>
        <v>42.93</v>
      </c>
      <c r="E9" s="171">
        <f>SUM(C9:C11)</f>
        <v>7</v>
      </c>
      <c r="F9" s="170">
        <f>ROUND(AVERAGE(D9:D11),2)</f>
        <v>43.01</v>
      </c>
      <c r="G9" s="27"/>
      <c r="L9" s="44"/>
      <c r="M9" s="27"/>
    </row>
    <row r="10" spans="1:13">
      <c r="A10" s="170"/>
      <c r="B10" s="56">
        <v>44228</v>
      </c>
      <c r="C10" s="29">
        <v>3</v>
      </c>
      <c r="D10" s="30">
        <f>中指成交数据!V103</f>
        <v>42.8</v>
      </c>
      <c r="E10" s="171"/>
      <c r="F10" s="170"/>
      <c r="G10" s="27"/>
      <c r="L10" s="44"/>
      <c r="M10" s="27"/>
    </row>
    <row r="11" spans="1:13">
      <c r="A11" s="170"/>
      <c r="B11" s="56">
        <v>44256</v>
      </c>
      <c r="C11" s="46">
        <v>2</v>
      </c>
      <c r="D11" s="47">
        <f>中指成交数据!R103</f>
        <v>43.29</v>
      </c>
      <c r="E11" s="171"/>
      <c r="F11" s="170"/>
      <c r="G11" s="27"/>
      <c r="L11" s="44"/>
      <c r="M11" s="27"/>
    </row>
    <row r="12" spans="1:13">
      <c r="A12" s="170" t="s">
        <v>353</v>
      </c>
      <c r="B12" s="56">
        <v>44287</v>
      </c>
      <c r="C12" s="46">
        <v>2</v>
      </c>
      <c r="D12" s="80">
        <f>中指成交数据!N103</f>
        <v>43.9</v>
      </c>
      <c r="E12" s="171">
        <f>SUM(C12:C14)</f>
        <v>8</v>
      </c>
      <c r="F12" s="170">
        <f>ROUND(AVERAGE(D12:D14),2)</f>
        <v>43.62</v>
      </c>
      <c r="G12" s="27"/>
      <c r="L12" s="44"/>
      <c r="M12" s="27"/>
    </row>
    <row r="13" spans="1:13">
      <c r="A13" s="170"/>
      <c r="B13" s="56">
        <v>44317</v>
      </c>
      <c r="C13" s="46">
        <v>3</v>
      </c>
      <c r="D13" s="80">
        <f>中指成交数据!J103</f>
        <v>42.97</v>
      </c>
      <c r="E13" s="171"/>
      <c r="F13" s="170"/>
      <c r="G13" s="27"/>
      <c r="L13" s="44"/>
      <c r="M13" s="27"/>
    </row>
    <row r="14" spans="1:13">
      <c r="A14" s="170"/>
      <c r="B14" s="56">
        <v>44348</v>
      </c>
      <c r="C14" s="46">
        <v>3</v>
      </c>
      <c r="D14" s="80">
        <f>中指成交数据!F103</f>
        <v>43.98</v>
      </c>
      <c r="E14" s="171"/>
      <c r="F14" s="170"/>
      <c r="G14" s="27"/>
      <c r="L14" s="44"/>
      <c r="M14" s="27"/>
    </row>
    <row r="15" spans="1:13">
      <c r="A15" s="57" t="s">
        <v>352</v>
      </c>
      <c r="B15" s="56">
        <v>44378</v>
      </c>
      <c r="C15" s="46">
        <v>0</v>
      </c>
      <c r="D15" s="80">
        <f>中指成交数据!B103</f>
        <v>44.86</v>
      </c>
      <c r="E15" s="77">
        <v>1</v>
      </c>
      <c r="F15" s="78">
        <f>ROUND(AVERAGE(D15),2)</f>
        <v>44.86</v>
      </c>
      <c r="G15" s="27"/>
      <c r="L15" s="44"/>
      <c r="M15" s="27"/>
    </row>
    <row r="16" spans="1:13">
      <c r="A16" s="167" t="s">
        <v>104</v>
      </c>
      <c r="B16" s="168"/>
      <c r="C16" s="168"/>
      <c r="D16" s="168"/>
      <c r="E16" s="169"/>
      <c r="F16" s="102">
        <f>ROUND(AVERAGE(F3:F15),2)</f>
        <v>43.75</v>
      </c>
      <c r="G16" s="27"/>
      <c r="L16" s="44"/>
      <c r="M16" s="27"/>
    </row>
    <row r="17" spans="1:13">
      <c r="G17" s="27"/>
    </row>
    <row r="18" spans="1:13" ht="15">
      <c r="A18" s="181" t="s">
        <v>617</v>
      </c>
      <c r="B18" s="181"/>
      <c r="C18" s="181"/>
      <c r="D18" s="181"/>
      <c r="E18" s="181"/>
      <c r="F18" s="181"/>
    </row>
    <row r="19" spans="1:13" ht="15">
      <c r="A19" s="80" t="str">
        <f>A2</f>
        <v>时间</v>
      </c>
      <c r="B19" s="80" t="s">
        <v>105</v>
      </c>
      <c r="C19" s="80" t="s">
        <v>106</v>
      </c>
      <c r="D19" s="80" t="s">
        <v>107</v>
      </c>
      <c r="E19" s="80" t="str">
        <f>E2</f>
        <v>样本数量</v>
      </c>
      <c r="F19" s="86" t="s">
        <v>335</v>
      </c>
      <c r="G19" s="95"/>
      <c r="L19" s="44"/>
      <c r="M19" s="27"/>
    </row>
    <row r="20" spans="1:13">
      <c r="A20" s="170" t="s">
        <v>359</v>
      </c>
      <c r="B20" s="56"/>
      <c r="C20" s="28"/>
      <c r="D20" s="30"/>
      <c r="E20" s="177">
        <f>SUM(C20:C21)</f>
        <v>0</v>
      </c>
      <c r="F20" s="170">
        <f>ROUND(AVERAGE(D20:D22),2)</f>
        <v>67.069999999999993</v>
      </c>
      <c r="G20" s="27"/>
      <c r="L20" s="44"/>
      <c r="M20" s="27"/>
    </row>
    <row r="21" spans="1:13">
      <c r="A21" s="170"/>
      <c r="B21" s="56">
        <v>44044</v>
      </c>
      <c r="C21" s="28"/>
      <c r="D21" s="30">
        <v>67.070532240000006</v>
      </c>
      <c r="E21" s="172"/>
      <c r="F21" s="170"/>
      <c r="G21" s="27"/>
      <c r="L21" s="44"/>
      <c r="M21" s="27"/>
    </row>
    <row r="22" spans="1:13">
      <c r="A22" s="170"/>
      <c r="B22" s="56">
        <v>44075</v>
      </c>
      <c r="C22" s="28"/>
      <c r="D22" s="30" t="s">
        <v>727</v>
      </c>
      <c r="E22" s="172"/>
      <c r="F22" s="170"/>
      <c r="G22" s="27"/>
      <c r="L22" s="44"/>
      <c r="M22" s="27"/>
    </row>
    <row r="23" spans="1:13">
      <c r="A23" s="170" t="s">
        <v>360</v>
      </c>
      <c r="B23" s="56">
        <v>44105</v>
      </c>
      <c r="C23" s="28"/>
      <c r="D23" s="30">
        <v>39.829458279999997</v>
      </c>
      <c r="E23" s="172">
        <f>SUM(C25:C27)</f>
        <v>0</v>
      </c>
      <c r="F23" s="170">
        <f>ROUND(AVERAGE(D23:D25),2)</f>
        <v>44.56</v>
      </c>
      <c r="G23" s="27"/>
      <c r="L23" s="44"/>
      <c r="M23" s="27"/>
    </row>
    <row r="24" spans="1:13">
      <c r="A24" s="170"/>
      <c r="B24" s="56">
        <v>44136</v>
      </c>
      <c r="C24" s="28"/>
      <c r="D24" s="30">
        <v>49.293104810000003</v>
      </c>
      <c r="E24" s="172"/>
      <c r="F24" s="170"/>
      <c r="G24" s="27"/>
      <c r="L24" s="44"/>
      <c r="M24" s="27"/>
    </row>
    <row r="25" spans="1:13">
      <c r="A25" s="170"/>
      <c r="B25" s="56">
        <v>44166</v>
      </c>
      <c r="C25" s="28"/>
      <c r="D25" s="30" t="s">
        <v>318</v>
      </c>
      <c r="E25" s="172"/>
      <c r="F25" s="170"/>
      <c r="G25" s="27"/>
      <c r="L25" s="44"/>
      <c r="M25" s="27"/>
    </row>
    <row r="26" spans="1:13">
      <c r="A26" s="170" t="s">
        <v>154</v>
      </c>
      <c r="B26" s="56">
        <v>44197</v>
      </c>
      <c r="C26" s="28"/>
      <c r="D26" s="30" t="s">
        <v>727</v>
      </c>
      <c r="E26" s="172">
        <f>SUM(C28:C30)</f>
        <v>0</v>
      </c>
      <c r="F26" s="170">
        <f>ROUND(AVERAGE(D26:D28),2)</f>
        <v>42.4</v>
      </c>
      <c r="G26" s="27"/>
      <c r="L26" s="44"/>
      <c r="M26" s="27"/>
    </row>
    <row r="27" spans="1:13">
      <c r="A27" s="170"/>
      <c r="B27" s="56">
        <v>44228</v>
      </c>
      <c r="C27" s="28"/>
      <c r="D27" s="30">
        <v>42.403683059999999</v>
      </c>
      <c r="E27" s="172"/>
      <c r="F27" s="170"/>
      <c r="G27" s="27"/>
      <c r="L27" s="44"/>
      <c r="M27" s="27"/>
    </row>
    <row r="28" spans="1:13">
      <c r="A28" s="170"/>
      <c r="B28" s="56">
        <v>44256</v>
      </c>
      <c r="C28" s="28"/>
      <c r="D28" s="30" t="s">
        <v>727</v>
      </c>
      <c r="E28" s="172"/>
      <c r="F28" s="170"/>
      <c r="G28" s="27"/>
      <c r="L28" s="44"/>
      <c r="M28" s="27"/>
    </row>
    <row r="29" spans="1:13">
      <c r="A29" s="170" t="s">
        <v>353</v>
      </c>
      <c r="B29" s="56">
        <v>44287</v>
      </c>
      <c r="C29" s="28"/>
      <c r="D29" s="30">
        <v>51.599587200000002</v>
      </c>
      <c r="E29" s="172"/>
      <c r="F29" s="170">
        <f>ROUND(AVERAGE(D29:D31),2)</f>
        <v>52.32</v>
      </c>
      <c r="G29" s="27"/>
      <c r="L29" s="44"/>
      <c r="M29" s="27"/>
    </row>
    <row r="30" spans="1:13">
      <c r="A30" s="170"/>
      <c r="B30" s="56">
        <v>44317</v>
      </c>
      <c r="C30" s="28"/>
      <c r="D30" s="30">
        <v>51.599582730000002</v>
      </c>
      <c r="E30" s="172"/>
      <c r="F30" s="170"/>
      <c r="G30" s="27"/>
      <c r="L30" s="44"/>
      <c r="M30" s="27"/>
    </row>
    <row r="31" spans="1:13">
      <c r="A31" s="170"/>
      <c r="B31" s="56">
        <v>44348</v>
      </c>
      <c r="C31" s="45"/>
      <c r="D31" s="30">
        <v>53.772475210000003</v>
      </c>
      <c r="E31" s="173"/>
      <c r="F31" s="170"/>
      <c r="G31" s="27"/>
      <c r="L31" s="44"/>
      <c r="M31" s="27"/>
    </row>
    <row r="32" spans="1:13">
      <c r="A32" s="57" t="s">
        <v>352</v>
      </c>
      <c r="B32" s="56">
        <v>44378</v>
      </c>
      <c r="C32" s="28"/>
      <c r="D32" s="30" t="s">
        <v>727</v>
      </c>
      <c r="E32" s="49">
        <f>SUM(C32:C32)</f>
        <v>0</v>
      </c>
      <c r="F32" s="65" t="s">
        <v>727</v>
      </c>
      <c r="G32" s="27"/>
      <c r="L32" s="44"/>
      <c r="M32" s="27"/>
    </row>
    <row r="33" spans="1:13">
      <c r="A33" s="174" t="s">
        <v>98</v>
      </c>
      <c r="B33" s="175"/>
      <c r="C33" s="175"/>
      <c r="D33" s="175"/>
      <c r="E33" s="176"/>
      <c r="F33" s="102">
        <f>ROUND(AVERAGE(F20:F32),2)</f>
        <v>51.59</v>
      </c>
      <c r="G33" s="27"/>
      <c r="L33" s="44"/>
      <c r="M33" s="27"/>
    </row>
    <row r="34" spans="1:13">
      <c r="G34" s="27"/>
    </row>
    <row r="35" spans="1:13" ht="15">
      <c r="A35" s="181" t="s">
        <v>365</v>
      </c>
      <c r="B35" s="181"/>
      <c r="C35" s="181"/>
      <c r="D35" s="181"/>
      <c r="E35" s="181"/>
      <c r="F35" s="181"/>
    </row>
    <row r="36" spans="1:13">
      <c r="A36" s="80" t="str">
        <f>A2</f>
        <v>时间</v>
      </c>
      <c r="B36" s="80" t="s">
        <v>105</v>
      </c>
      <c r="C36" s="80" t="s">
        <v>106</v>
      </c>
      <c r="D36" s="86" t="s">
        <v>361</v>
      </c>
      <c r="E36" s="80" t="str">
        <f>E2</f>
        <v>样本数量</v>
      </c>
      <c r="F36" s="86" t="s">
        <v>362</v>
      </c>
      <c r="L36" s="44"/>
      <c r="M36" s="27"/>
    </row>
    <row r="37" spans="1:13">
      <c r="A37" s="170" t="s">
        <v>359</v>
      </c>
      <c r="B37" s="56"/>
      <c r="C37" s="80"/>
      <c r="D37" s="78"/>
      <c r="E37" s="171">
        <f>SUM(C37:C39)</f>
        <v>2</v>
      </c>
      <c r="F37" s="180">
        <f>ROUND(AVERAGE(D37:D39),2)</f>
        <v>36.6</v>
      </c>
      <c r="G37" s="27"/>
      <c r="L37" s="44"/>
      <c r="M37" s="27"/>
    </row>
    <row r="38" spans="1:13">
      <c r="A38" s="170"/>
      <c r="B38" s="56">
        <v>44044</v>
      </c>
      <c r="C38" s="80">
        <v>1</v>
      </c>
      <c r="D38" s="78">
        <f>E75-H39-H41</f>
        <v>38.790000000000006</v>
      </c>
      <c r="E38" s="171"/>
      <c r="F38" s="180"/>
      <c r="G38" s="27"/>
      <c r="L38" s="44"/>
      <c r="M38" s="27"/>
    </row>
    <row r="39" spans="1:13">
      <c r="A39" s="170"/>
      <c r="B39" s="56">
        <v>44075</v>
      </c>
      <c r="C39" s="80">
        <v>1</v>
      </c>
      <c r="D39" s="78">
        <f>E74-H39-H41</f>
        <v>34.410000000000004</v>
      </c>
      <c r="E39" s="171"/>
      <c r="F39" s="180"/>
      <c r="G39" s="43" t="s">
        <v>354</v>
      </c>
      <c r="H39" s="27">
        <v>2.2999999999999998</v>
      </c>
      <c r="I39" s="27" t="s">
        <v>357</v>
      </c>
      <c r="L39" s="44"/>
      <c r="M39" s="27"/>
    </row>
    <row r="40" spans="1:13">
      <c r="A40" s="170" t="s">
        <v>360</v>
      </c>
      <c r="B40" s="56">
        <v>44105</v>
      </c>
      <c r="C40" s="80">
        <v>2</v>
      </c>
      <c r="D40" s="78">
        <f>E72-H39-H41</f>
        <v>41.96</v>
      </c>
      <c r="E40" s="171">
        <f>SUM(C40:C42)</f>
        <v>8</v>
      </c>
      <c r="F40" s="180">
        <f>ROUND(AVERAGE(D40:D42),2)</f>
        <v>43.46</v>
      </c>
      <c r="G40" s="43" t="s">
        <v>355</v>
      </c>
      <c r="H40" s="27">
        <v>30</v>
      </c>
      <c r="I40" s="27" t="s">
        <v>356</v>
      </c>
    </row>
    <row r="41" spans="1:13">
      <c r="A41" s="170"/>
      <c r="B41" s="56">
        <v>44136</v>
      </c>
      <c r="C41" s="80">
        <v>4</v>
      </c>
      <c r="D41" s="85">
        <f>E68-H39-H41</f>
        <v>44.470000000000006</v>
      </c>
      <c r="E41" s="171"/>
      <c r="F41" s="180"/>
      <c r="G41" s="27"/>
      <c r="H41" s="27">
        <f>H40/12</f>
        <v>2.5</v>
      </c>
      <c r="L41" s="44"/>
      <c r="M41" s="27"/>
    </row>
    <row r="42" spans="1:13">
      <c r="A42" s="170"/>
      <c r="B42" s="56">
        <v>44166</v>
      </c>
      <c r="C42" s="80">
        <v>2</v>
      </c>
      <c r="D42" s="78">
        <f>E66-H39-H41</f>
        <v>43.96</v>
      </c>
      <c r="E42" s="171"/>
      <c r="F42" s="180"/>
      <c r="G42" s="27"/>
      <c r="K42" s="44"/>
      <c r="M42" s="27"/>
    </row>
    <row r="43" spans="1:13">
      <c r="A43" s="170" t="s">
        <v>154</v>
      </c>
      <c r="B43" s="56">
        <v>44197</v>
      </c>
      <c r="C43" s="80">
        <v>2</v>
      </c>
      <c r="D43" s="78">
        <f>E64-H39-H41</f>
        <v>38.42</v>
      </c>
      <c r="E43" s="171">
        <f>SUM(C43:C45)</f>
        <v>5</v>
      </c>
      <c r="F43" s="180">
        <f>ROUND(AVERAGE(D43:D45),2)</f>
        <v>42.35</v>
      </c>
      <c r="G43" s="27"/>
      <c r="K43" s="44"/>
      <c r="L43" s="27">
        <v>8</v>
      </c>
      <c r="M43" s="27"/>
    </row>
    <row r="44" spans="1:13">
      <c r="A44" s="170"/>
      <c r="B44" s="56">
        <v>44228</v>
      </c>
      <c r="C44" s="80">
        <v>2</v>
      </c>
      <c r="D44" s="78">
        <f>E62-H39-H41</f>
        <v>41.800000000000004</v>
      </c>
      <c r="E44" s="171"/>
      <c r="F44" s="180"/>
      <c r="K44" s="44"/>
      <c r="L44" s="27">
        <v>10</v>
      </c>
      <c r="M44" s="27"/>
    </row>
    <row r="45" spans="1:13">
      <c r="A45" s="170"/>
      <c r="B45" s="56">
        <v>44256</v>
      </c>
      <c r="C45" s="80">
        <v>1</v>
      </c>
      <c r="D45" s="78">
        <f>E61-H39-H41</f>
        <v>46.84</v>
      </c>
      <c r="E45" s="171"/>
      <c r="F45" s="180"/>
      <c r="K45" s="44"/>
      <c r="L45" s="27">
        <v>11</v>
      </c>
      <c r="M45" s="27"/>
    </row>
    <row r="46" spans="1:13">
      <c r="A46" s="170" t="s">
        <v>353</v>
      </c>
      <c r="B46" s="56">
        <v>44287</v>
      </c>
      <c r="C46" s="80">
        <v>2</v>
      </c>
      <c r="D46" s="78">
        <f>E59-H39-H41</f>
        <v>40.970000000000006</v>
      </c>
      <c r="E46" s="171">
        <f>SUM(C46:C48)</f>
        <v>4</v>
      </c>
      <c r="F46" s="180">
        <f>ROUND(AVERAGE(D46:D48),2)</f>
        <v>27.44</v>
      </c>
      <c r="K46" s="44"/>
      <c r="L46" s="27">
        <v>2</v>
      </c>
      <c r="M46" s="27"/>
    </row>
    <row r="47" spans="1:13">
      <c r="A47" s="170"/>
      <c r="B47" s="56">
        <v>44317</v>
      </c>
      <c r="C47" s="80">
        <v>2</v>
      </c>
      <c r="D47" s="78">
        <f>E57-H39-H41</f>
        <v>41.35</v>
      </c>
      <c r="E47" s="171"/>
      <c r="F47" s="180"/>
      <c r="G47" s="27"/>
      <c r="K47" s="44"/>
      <c r="L47" s="27">
        <v>4</v>
      </c>
      <c r="M47" s="27"/>
    </row>
    <row r="48" spans="1:13">
      <c r="A48" s="170"/>
      <c r="B48" s="56">
        <v>44348</v>
      </c>
      <c r="C48" s="80">
        <v>0</v>
      </c>
      <c r="D48" s="78">
        <v>0</v>
      </c>
      <c r="E48" s="171"/>
      <c r="F48" s="180"/>
      <c r="G48" s="27"/>
      <c r="K48" s="44"/>
      <c r="L48" s="27">
        <v>5</v>
      </c>
      <c r="M48" s="27"/>
    </row>
    <row r="49" spans="1:13">
      <c r="A49" s="57" t="s">
        <v>352</v>
      </c>
      <c r="B49" s="56">
        <v>44378</v>
      </c>
      <c r="C49" s="80">
        <v>4</v>
      </c>
      <c r="D49" s="78">
        <f>E53-H39-H41</f>
        <v>47.800000000000004</v>
      </c>
      <c r="E49" s="77">
        <f>C49</f>
        <v>4</v>
      </c>
      <c r="F49" s="78">
        <f>ROUND(AVERAGE(D49),2)</f>
        <v>47.8</v>
      </c>
      <c r="G49" s="27"/>
      <c r="K49" s="44"/>
      <c r="L49" s="27">
        <v>6</v>
      </c>
      <c r="M49" s="27"/>
    </row>
    <row r="50" spans="1:13">
      <c r="A50" s="178" t="s">
        <v>98</v>
      </c>
      <c r="B50" s="178"/>
      <c r="C50" s="178"/>
      <c r="D50" s="178"/>
      <c r="E50" s="178"/>
      <c r="F50" s="103">
        <f>ROUND(AVERAGE(F37:F49),2)</f>
        <v>39.53</v>
      </c>
      <c r="G50" s="27"/>
      <c r="K50" s="44"/>
      <c r="M50" s="27"/>
    </row>
    <row r="51" spans="1:13">
      <c r="G51" s="27"/>
    </row>
    <row r="52" spans="1:13">
      <c r="A52" s="31" t="s">
        <v>111</v>
      </c>
      <c r="B52" s="31" t="s">
        <v>112</v>
      </c>
      <c r="C52" s="31" t="s">
        <v>113</v>
      </c>
      <c r="D52" s="31" t="s">
        <v>114</v>
      </c>
      <c r="E52" s="86" t="s">
        <v>151</v>
      </c>
      <c r="F52" s="86" t="s">
        <v>337</v>
      </c>
      <c r="G52" s="86" t="s">
        <v>338</v>
      </c>
      <c r="H52" s="86" t="s">
        <v>618</v>
      </c>
      <c r="I52" s="86" t="s">
        <v>340</v>
      </c>
    </row>
    <row r="53" spans="1:13" s="90" customFormat="1">
      <c r="A53" s="87">
        <v>44402</v>
      </c>
      <c r="B53" s="88">
        <v>59</v>
      </c>
      <c r="C53" s="88">
        <v>3166</v>
      </c>
      <c r="D53" s="89">
        <f t="shared" ref="D53:D63" si="0">C53/B53</f>
        <v>53.66101694915254</v>
      </c>
      <c r="E53" s="179">
        <f>ROUND(AVERAGE(D53:D56),2)</f>
        <v>52.6</v>
      </c>
      <c r="F53" s="88" t="s">
        <v>637</v>
      </c>
      <c r="G53" s="88" t="s">
        <v>351</v>
      </c>
      <c r="H53" s="88" t="s">
        <v>349</v>
      </c>
      <c r="I53" s="88" t="s">
        <v>638</v>
      </c>
      <c r="J53" s="27"/>
      <c r="M53" s="91"/>
    </row>
    <row r="54" spans="1:13" s="90" customFormat="1">
      <c r="A54" s="87">
        <v>44400</v>
      </c>
      <c r="B54" s="88">
        <v>59</v>
      </c>
      <c r="C54" s="88">
        <v>3100</v>
      </c>
      <c r="D54" s="79">
        <f t="shared" si="0"/>
        <v>52.542372881355931</v>
      </c>
      <c r="E54" s="179"/>
      <c r="F54" s="94" t="s">
        <v>637</v>
      </c>
      <c r="G54" s="94" t="s">
        <v>351</v>
      </c>
      <c r="H54" s="94" t="s">
        <v>620</v>
      </c>
      <c r="I54" s="94" t="s">
        <v>638</v>
      </c>
      <c r="M54" s="91"/>
    </row>
    <row r="55" spans="1:13" s="90" customFormat="1">
      <c r="A55" s="87">
        <v>44386</v>
      </c>
      <c r="B55" s="88">
        <v>60</v>
      </c>
      <c r="C55" s="88">
        <v>3200</v>
      </c>
      <c r="D55" s="79">
        <f t="shared" si="0"/>
        <v>53.333333333333336</v>
      </c>
      <c r="E55" s="179"/>
      <c r="F55" s="94" t="s">
        <v>637</v>
      </c>
      <c r="G55" s="94" t="s">
        <v>351</v>
      </c>
      <c r="H55" s="94" t="s">
        <v>620</v>
      </c>
      <c r="I55" s="94" t="s">
        <v>639</v>
      </c>
      <c r="M55" s="91"/>
    </row>
    <row r="56" spans="1:13" s="90" customFormat="1">
      <c r="A56" s="87">
        <v>44381</v>
      </c>
      <c r="B56" s="88">
        <v>59</v>
      </c>
      <c r="C56" s="88">
        <v>3000</v>
      </c>
      <c r="D56" s="79">
        <f t="shared" si="0"/>
        <v>50.847457627118644</v>
      </c>
      <c r="E56" s="179"/>
      <c r="F56" s="94" t="s">
        <v>637</v>
      </c>
      <c r="G56" s="94" t="s">
        <v>351</v>
      </c>
      <c r="H56" s="94" t="s">
        <v>349</v>
      </c>
      <c r="I56" s="94" t="s">
        <v>639</v>
      </c>
      <c r="M56" s="91"/>
    </row>
    <row r="57" spans="1:13" s="90" customFormat="1">
      <c r="A57" s="87">
        <v>44322</v>
      </c>
      <c r="B57" s="88">
        <v>86</v>
      </c>
      <c r="C57" s="88">
        <v>3500</v>
      </c>
      <c r="D57" s="79">
        <f t="shared" si="0"/>
        <v>40.697674418604649</v>
      </c>
      <c r="E57" s="179">
        <f>ROUND(AVERAGE(D57:D58),2)</f>
        <v>46.15</v>
      </c>
      <c r="F57" s="88" t="s">
        <v>350</v>
      </c>
      <c r="G57" s="88" t="s">
        <v>351</v>
      </c>
      <c r="H57" s="88" t="s">
        <v>349</v>
      </c>
      <c r="I57" s="94" t="s">
        <v>638</v>
      </c>
      <c r="M57" s="91"/>
    </row>
    <row r="58" spans="1:13" s="90" customFormat="1">
      <c r="A58" s="87">
        <v>44318</v>
      </c>
      <c r="B58" s="88">
        <v>58.14</v>
      </c>
      <c r="C58" s="88">
        <v>3000</v>
      </c>
      <c r="D58" s="79">
        <f t="shared" si="0"/>
        <v>51.59958720330237</v>
      </c>
      <c r="E58" s="179"/>
      <c r="F58" s="94" t="s">
        <v>637</v>
      </c>
      <c r="G58" s="94" t="s">
        <v>351</v>
      </c>
      <c r="H58" s="94" t="s">
        <v>349</v>
      </c>
      <c r="I58" s="94" t="s">
        <v>640</v>
      </c>
      <c r="M58" s="91"/>
    </row>
    <row r="59" spans="1:13">
      <c r="A59" s="37">
        <v>44295</v>
      </c>
      <c r="B59" s="79">
        <v>86</v>
      </c>
      <c r="C59" s="79">
        <v>3500</v>
      </c>
      <c r="D59" s="79">
        <f t="shared" si="0"/>
        <v>40.697674418604649</v>
      </c>
      <c r="E59" s="170">
        <f>ROUND(AVERAGE(D59:D60),2)</f>
        <v>45.77</v>
      </c>
      <c r="F59" s="86" t="s">
        <v>344</v>
      </c>
      <c r="G59" s="86" t="s">
        <v>343</v>
      </c>
      <c r="H59" s="88" t="s">
        <v>349</v>
      </c>
      <c r="I59" s="80" t="s">
        <v>641</v>
      </c>
      <c r="J59" s="90"/>
    </row>
    <row r="60" spans="1:13">
      <c r="A60" s="37">
        <v>44287</v>
      </c>
      <c r="B60" s="79">
        <v>59</v>
      </c>
      <c r="C60" s="79">
        <v>3000</v>
      </c>
      <c r="D60" s="79">
        <f>C60/B60</f>
        <v>50.847457627118644</v>
      </c>
      <c r="E60" s="170"/>
      <c r="F60" s="94" t="s">
        <v>637</v>
      </c>
      <c r="G60" s="94" t="s">
        <v>351</v>
      </c>
      <c r="H60" s="94" t="s">
        <v>349</v>
      </c>
      <c r="I60" s="94" t="s">
        <v>639</v>
      </c>
    </row>
    <row r="61" spans="1:13">
      <c r="A61" s="37">
        <v>44274</v>
      </c>
      <c r="B61" s="79">
        <v>58.1</v>
      </c>
      <c r="C61" s="79">
        <v>3000</v>
      </c>
      <c r="D61" s="79">
        <f t="shared" si="0"/>
        <v>51.635111876075733</v>
      </c>
      <c r="E61" s="84">
        <f>ROUND(AVERAGE(D61),2)</f>
        <v>51.64</v>
      </c>
      <c r="F61" s="94" t="s">
        <v>637</v>
      </c>
      <c r="G61" s="94" t="s">
        <v>351</v>
      </c>
      <c r="H61" s="94" t="s">
        <v>349</v>
      </c>
      <c r="I61" s="94" t="s">
        <v>640</v>
      </c>
    </row>
    <row r="62" spans="1:13">
      <c r="A62" s="37">
        <v>44242</v>
      </c>
      <c r="B62" s="79">
        <v>78</v>
      </c>
      <c r="C62" s="79">
        <v>3500</v>
      </c>
      <c r="D62" s="79">
        <f t="shared" si="0"/>
        <v>44.871794871794869</v>
      </c>
      <c r="E62" s="170">
        <f>ROUND(AVERAGE(D62:D63),2)</f>
        <v>46.6</v>
      </c>
      <c r="F62" s="94" t="s">
        <v>637</v>
      </c>
      <c r="G62" s="94" t="s">
        <v>351</v>
      </c>
      <c r="H62" s="94" t="s">
        <v>349</v>
      </c>
      <c r="I62" s="94" t="s">
        <v>640</v>
      </c>
    </row>
    <row r="63" spans="1:13">
      <c r="A63" s="37">
        <v>44232</v>
      </c>
      <c r="B63" s="79">
        <v>60</v>
      </c>
      <c r="C63" s="79">
        <v>2900</v>
      </c>
      <c r="D63" s="79">
        <f t="shared" si="0"/>
        <v>48.333333333333336</v>
      </c>
      <c r="E63" s="170"/>
      <c r="F63" s="94" t="s">
        <v>637</v>
      </c>
      <c r="G63" s="94" t="s">
        <v>351</v>
      </c>
      <c r="H63" s="94" t="s">
        <v>349</v>
      </c>
      <c r="I63" s="94" t="s">
        <v>639</v>
      </c>
    </row>
    <row r="64" spans="1:13">
      <c r="A64" s="37">
        <v>44203</v>
      </c>
      <c r="B64" s="79">
        <v>58</v>
      </c>
      <c r="C64" s="79">
        <v>2800</v>
      </c>
      <c r="D64" s="79">
        <f t="shared" ref="D64:D77" si="1">C64/B64</f>
        <v>48.275862068965516</v>
      </c>
      <c r="E64" s="170">
        <f>ROUND(AVERAGE(D64:D65),2)</f>
        <v>43.22</v>
      </c>
      <c r="F64" s="94" t="s">
        <v>637</v>
      </c>
      <c r="G64" s="94" t="s">
        <v>351</v>
      </c>
      <c r="H64" s="94" t="s">
        <v>349</v>
      </c>
      <c r="I64" s="94" t="s">
        <v>639</v>
      </c>
    </row>
    <row r="65" spans="1:9">
      <c r="A65" s="37">
        <v>44201</v>
      </c>
      <c r="B65" s="79">
        <v>78.599999999999994</v>
      </c>
      <c r="C65" s="79">
        <v>3000</v>
      </c>
      <c r="D65" s="79">
        <f t="shared" si="1"/>
        <v>38.167938931297712</v>
      </c>
      <c r="E65" s="170"/>
      <c r="F65" s="86" t="s">
        <v>344</v>
      </c>
      <c r="G65" s="86" t="s">
        <v>343</v>
      </c>
      <c r="H65" s="86" t="s">
        <v>342</v>
      </c>
      <c r="I65" s="80" t="s">
        <v>641</v>
      </c>
    </row>
    <row r="66" spans="1:9">
      <c r="A66" s="37">
        <v>44178</v>
      </c>
      <c r="B66" s="79">
        <v>60</v>
      </c>
      <c r="C66" s="79">
        <v>2800</v>
      </c>
      <c r="D66" s="79">
        <f t="shared" si="1"/>
        <v>46.666666666666664</v>
      </c>
      <c r="E66" s="170">
        <f>ROUND(AVERAGE(D66:D67),2)</f>
        <v>48.76</v>
      </c>
      <c r="F66" s="94" t="s">
        <v>637</v>
      </c>
      <c r="G66" s="94" t="s">
        <v>351</v>
      </c>
      <c r="H66" s="94" t="s">
        <v>349</v>
      </c>
      <c r="I66" s="94" t="s">
        <v>642</v>
      </c>
    </row>
    <row r="67" spans="1:9">
      <c r="A67" s="37">
        <v>44178</v>
      </c>
      <c r="B67" s="79">
        <v>59</v>
      </c>
      <c r="C67" s="79">
        <v>3000</v>
      </c>
      <c r="D67" s="79">
        <f t="shared" si="1"/>
        <v>50.847457627118644</v>
      </c>
      <c r="E67" s="170"/>
      <c r="F67" s="94" t="s">
        <v>637</v>
      </c>
      <c r="G67" s="94" t="s">
        <v>351</v>
      </c>
      <c r="H67" s="94" t="s">
        <v>349</v>
      </c>
      <c r="I67" s="80" t="s">
        <v>643</v>
      </c>
    </row>
    <row r="68" spans="1:9">
      <c r="A68" s="37">
        <v>44163</v>
      </c>
      <c r="B68" s="79">
        <v>59.51</v>
      </c>
      <c r="C68" s="79">
        <v>3000</v>
      </c>
      <c r="D68" s="79">
        <f t="shared" si="1"/>
        <v>50.411695513359099</v>
      </c>
      <c r="E68" s="170">
        <f>ROUND(AVERAGE(D68:D71),2)</f>
        <v>49.27</v>
      </c>
      <c r="F68" s="94" t="s">
        <v>637</v>
      </c>
      <c r="G68" s="94" t="s">
        <v>351</v>
      </c>
      <c r="H68" s="94" t="s">
        <v>620</v>
      </c>
      <c r="I68" s="84" t="s">
        <v>644</v>
      </c>
    </row>
    <row r="69" spans="1:9">
      <c r="A69" s="37">
        <v>44156</v>
      </c>
      <c r="B69" s="79">
        <v>59</v>
      </c>
      <c r="C69" s="79">
        <v>2900</v>
      </c>
      <c r="D69" s="79">
        <f t="shared" si="1"/>
        <v>49.152542372881356</v>
      </c>
      <c r="E69" s="170"/>
      <c r="F69" s="94" t="s">
        <v>637</v>
      </c>
      <c r="G69" s="94" t="s">
        <v>351</v>
      </c>
      <c r="H69" s="94" t="s">
        <v>620</v>
      </c>
      <c r="I69" s="84" t="s">
        <v>645</v>
      </c>
    </row>
    <row r="70" spans="1:9">
      <c r="A70" s="37">
        <v>44150</v>
      </c>
      <c r="B70" s="79">
        <v>59</v>
      </c>
      <c r="C70" s="79">
        <v>3000</v>
      </c>
      <c r="D70" s="79">
        <f t="shared" si="1"/>
        <v>50.847457627118644</v>
      </c>
      <c r="E70" s="170"/>
      <c r="F70" s="94" t="s">
        <v>637</v>
      </c>
      <c r="G70" s="94" t="s">
        <v>351</v>
      </c>
      <c r="H70" s="94" t="s">
        <v>620</v>
      </c>
      <c r="I70" s="84" t="s">
        <v>644</v>
      </c>
    </row>
    <row r="71" spans="1:9">
      <c r="A71" s="37">
        <v>44142</v>
      </c>
      <c r="B71" s="79">
        <v>60</v>
      </c>
      <c r="C71" s="79">
        <v>2800</v>
      </c>
      <c r="D71" s="79">
        <f t="shared" si="1"/>
        <v>46.666666666666664</v>
      </c>
      <c r="E71" s="170"/>
      <c r="F71" s="94" t="s">
        <v>637</v>
      </c>
      <c r="G71" s="94" t="s">
        <v>351</v>
      </c>
      <c r="H71" s="94" t="s">
        <v>620</v>
      </c>
      <c r="I71" s="84" t="s">
        <v>646</v>
      </c>
    </row>
    <row r="72" spans="1:9">
      <c r="A72" s="37">
        <v>44123</v>
      </c>
      <c r="B72" s="79">
        <v>58.14</v>
      </c>
      <c r="C72" s="79">
        <v>3000</v>
      </c>
      <c r="D72" s="79">
        <f t="shared" si="1"/>
        <v>51.59958720330237</v>
      </c>
      <c r="E72" s="170">
        <f>ROUND(AVERAGE(D72:D73),2)</f>
        <v>46.76</v>
      </c>
      <c r="F72" s="94" t="s">
        <v>637</v>
      </c>
      <c r="G72" s="94" t="s">
        <v>351</v>
      </c>
      <c r="H72" s="101" t="s">
        <v>342</v>
      </c>
      <c r="I72" s="84" t="s">
        <v>646</v>
      </c>
    </row>
    <row r="73" spans="1:9">
      <c r="A73" s="37">
        <v>44117</v>
      </c>
      <c r="B73" s="79">
        <v>83.5</v>
      </c>
      <c r="C73" s="79">
        <v>3500</v>
      </c>
      <c r="D73" s="79">
        <f t="shared" si="1"/>
        <v>41.91616766467066</v>
      </c>
      <c r="E73" s="170"/>
      <c r="F73" s="86" t="s">
        <v>344</v>
      </c>
      <c r="G73" s="86" t="s">
        <v>343</v>
      </c>
      <c r="H73" s="86" t="s">
        <v>342</v>
      </c>
      <c r="I73" s="80" t="s">
        <v>641</v>
      </c>
    </row>
    <row r="74" spans="1:9">
      <c r="A74" s="37">
        <v>44099</v>
      </c>
      <c r="B74" s="79">
        <v>85</v>
      </c>
      <c r="C74" s="79">
        <v>3333</v>
      </c>
      <c r="D74" s="79">
        <f t="shared" si="1"/>
        <v>39.211764705882352</v>
      </c>
      <c r="E74" s="84">
        <f>ROUND(AVERAGE(D74),2)</f>
        <v>39.21</v>
      </c>
      <c r="F74" s="101" t="s">
        <v>344</v>
      </c>
      <c r="G74" s="101" t="s">
        <v>343</v>
      </c>
      <c r="H74" s="101" t="s">
        <v>342</v>
      </c>
      <c r="I74" s="84" t="s">
        <v>647</v>
      </c>
    </row>
    <row r="75" spans="1:9">
      <c r="A75" s="37">
        <v>44069</v>
      </c>
      <c r="B75" s="79">
        <v>78</v>
      </c>
      <c r="C75" s="79">
        <v>3400</v>
      </c>
      <c r="D75" s="79">
        <f t="shared" si="1"/>
        <v>43.589743589743591</v>
      </c>
      <c r="E75" s="84">
        <f>ROUND(AVERAGE(D75),2)</f>
        <v>43.59</v>
      </c>
      <c r="F75" s="86" t="s">
        <v>344</v>
      </c>
      <c r="G75" s="86" t="s">
        <v>343</v>
      </c>
      <c r="H75" s="86" t="s">
        <v>342</v>
      </c>
      <c r="I75" s="84" t="s">
        <v>647</v>
      </c>
    </row>
    <row r="76" spans="1:9">
      <c r="A76" s="37">
        <v>44032</v>
      </c>
      <c r="B76" s="79">
        <v>59</v>
      </c>
      <c r="C76" s="79">
        <v>3100</v>
      </c>
      <c r="D76" s="79">
        <f t="shared" si="1"/>
        <v>52.542372881355931</v>
      </c>
      <c r="E76" s="170">
        <f>ROUND(AVERAGE(D76:D77),2)</f>
        <v>46.62</v>
      </c>
      <c r="F76" s="94" t="s">
        <v>637</v>
      </c>
      <c r="G76" s="94" t="s">
        <v>351</v>
      </c>
      <c r="H76" s="101" t="s">
        <v>342</v>
      </c>
      <c r="I76" s="84" t="s">
        <v>648</v>
      </c>
    </row>
    <row r="77" spans="1:9">
      <c r="A77" s="37">
        <v>44031</v>
      </c>
      <c r="B77" s="79">
        <v>86</v>
      </c>
      <c r="C77" s="79">
        <v>3500</v>
      </c>
      <c r="D77" s="79">
        <f t="shared" si="1"/>
        <v>40.697674418604649</v>
      </c>
      <c r="E77" s="170"/>
      <c r="F77" s="101" t="s">
        <v>344</v>
      </c>
      <c r="G77" s="101" t="s">
        <v>343</v>
      </c>
      <c r="H77" s="101" t="s">
        <v>342</v>
      </c>
      <c r="I77" s="84" t="s">
        <v>648</v>
      </c>
    </row>
    <row r="78" spans="1:9">
      <c r="H78" s="43"/>
    </row>
    <row r="79" spans="1:9">
      <c r="H79" s="43"/>
    </row>
    <row r="80" spans="1:9">
      <c r="H80" s="43"/>
    </row>
  </sheetData>
  <mergeCells count="52">
    <mergeCell ref="A1:F1"/>
    <mergeCell ref="A18:F18"/>
    <mergeCell ref="A12:A14"/>
    <mergeCell ref="E12:E14"/>
    <mergeCell ref="F12:F14"/>
    <mergeCell ref="E3:E5"/>
    <mergeCell ref="E6:E8"/>
    <mergeCell ref="F46:F48"/>
    <mergeCell ref="E46:E48"/>
    <mergeCell ref="A35:F35"/>
    <mergeCell ref="A37:A39"/>
    <mergeCell ref="A40:A42"/>
    <mergeCell ref="A43:A45"/>
    <mergeCell ref="F37:F39"/>
    <mergeCell ref="F40:F42"/>
    <mergeCell ref="F43:F45"/>
    <mergeCell ref="E37:E39"/>
    <mergeCell ref="E40:E42"/>
    <mergeCell ref="E43:E45"/>
    <mergeCell ref="A46:A48"/>
    <mergeCell ref="E66:E67"/>
    <mergeCell ref="E76:E77"/>
    <mergeCell ref="A50:E50"/>
    <mergeCell ref="E72:E73"/>
    <mergeCell ref="E68:E71"/>
    <mergeCell ref="E64:E65"/>
    <mergeCell ref="E62:E63"/>
    <mergeCell ref="E59:E60"/>
    <mergeCell ref="E57:E58"/>
    <mergeCell ref="E53:E56"/>
    <mergeCell ref="A33:E33"/>
    <mergeCell ref="A3:A5"/>
    <mergeCell ref="A6:A8"/>
    <mergeCell ref="A9:A11"/>
    <mergeCell ref="A20:A22"/>
    <mergeCell ref="E20:E22"/>
    <mergeCell ref="E23:E25"/>
    <mergeCell ref="J4:J6"/>
    <mergeCell ref="A16:E16"/>
    <mergeCell ref="A29:A31"/>
    <mergeCell ref="E9:E11"/>
    <mergeCell ref="E26:E28"/>
    <mergeCell ref="E29:E31"/>
    <mergeCell ref="A23:A25"/>
    <mergeCell ref="A26:A28"/>
    <mergeCell ref="F20:F22"/>
    <mergeCell ref="F23:F25"/>
    <mergeCell ref="F26:F28"/>
    <mergeCell ref="F29:F31"/>
    <mergeCell ref="F3:F5"/>
    <mergeCell ref="F6:F8"/>
    <mergeCell ref="F9:F11"/>
  </mergeCells>
  <phoneticPr fontId="2" type="noConversion"/>
  <pageMargins left="0.7" right="0.7" top="0.75" bottom="0.75" header="0.3" footer="0.3"/>
  <pageSetup paperSize="9" orientation="portrait" verticalDpi="0"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77"/>
  <sheetViews>
    <sheetView topLeftCell="A55" zoomScale="85" zoomScaleNormal="85" workbookViewId="0">
      <selection activeCell="D84" sqref="D84"/>
    </sheetView>
  </sheetViews>
  <sheetFormatPr defaultColWidth="9" defaultRowHeight="14.25"/>
  <cols>
    <col min="1" max="1" width="22.125" style="26" customWidth="1"/>
    <col min="2" max="2" width="13.625" style="26" customWidth="1"/>
    <col min="3" max="3" width="12.375" style="26" customWidth="1"/>
    <col min="4" max="4" width="31.5" style="26" customWidth="1"/>
    <col min="5" max="5" width="14" style="26" customWidth="1"/>
    <col min="6" max="6" width="24.625" style="26" customWidth="1"/>
    <col min="7" max="7" width="13.875" style="26" customWidth="1"/>
    <col min="8" max="9" width="13.875" style="27" customWidth="1"/>
    <col min="10" max="10" width="13.125" style="27" customWidth="1"/>
    <col min="11" max="16384" width="9" style="27"/>
  </cols>
  <sheetData>
    <row r="1" spans="1:12" ht="15">
      <c r="A1" s="181" t="s">
        <v>364</v>
      </c>
      <c r="B1" s="181"/>
      <c r="C1" s="181"/>
      <c r="D1" s="181"/>
      <c r="E1" s="181"/>
      <c r="F1" s="181"/>
      <c r="G1" s="27"/>
    </row>
    <row r="2" spans="1:12">
      <c r="A2" s="93" t="str">
        <f>[3]富润家园数据!A4</f>
        <v>时间</v>
      </c>
      <c r="B2" s="98" t="s">
        <v>96</v>
      </c>
      <c r="C2" s="98" t="s">
        <v>97</v>
      </c>
      <c r="D2" s="98" t="str">
        <f>[3]富润家园数据!D4</f>
        <v>估价机构样本小区数据</v>
      </c>
      <c r="E2" s="98" t="str">
        <f>[3]富润家园数据!E4</f>
        <v>样本数量</v>
      </c>
      <c r="F2" s="73" t="s">
        <v>336</v>
      </c>
      <c r="G2" s="27"/>
    </row>
    <row r="3" spans="1:12">
      <c r="A3" s="170" t="s">
        <v>359</v>
      </c>
      <c r="B3" s="56"/>
      <c r="C3" s="29"/>
      <c r="D3" s="30"/>
      <c r="E3" s="171">
        <v>5</v>
      </c>
      <c r="F3" s="180">
        <f>ROUND(AVERAGE(D3:D5),2)</f>
        <v>45.72</v>
      </c>
      <c r="G3" s="104"/>
      <c r="H3" s="104" t="s">
        <v>98</v>
      </c>
      <c r="I3" s="104" t="s">
        <v>99</v>
      </c>
      <c r="J3" s="104" t="s">
        <v>100</v>
      </c>
    </row>
    <row r="4" spans="1:12">
      <c r="A4" s="170"/>
      <c r="B4" s="56">
        <v>44044</v>
      </c>
      <c r="C4" s="29"/>
      <c r="D4" s="30">
        <f>中指成交数据!AL99</f>
        <v>47.14</v>
      </c>
      <c r="E4" s="171"/>
      <c r="F4" s="180"/>
      <c r="G4" s="104" t="s">
        <v>101</v>
      </c>
      <c r="H4" s="103">
        <f>F16</f>
        <v>43.18</v>
      </c>
      <c r="I4" s="104"/>
      <c r="J4" s="166">
        <f>SUM(H4:H6)/3</f>
        <v>41.346666666666664</v>
      </c>
      <c r="K4" s="43"/>
      <c r="L4" s="44"/>
    </row>
    <row r="5" spans="1:12">
      <c r="A5" s="170"/>
      <c r="B5" s="56">
        <v>44075</v>
      </c>
      <c r="C5" s="29"/>
      <c r="D5" s="30">
        <f>中指成交数据!AH99</f>
        <v>44.3</v>
      </c>
      <c r="E5" s="171"/>
      <c r="F5" s="180"/>
      <c r="G5" s="104" t="s">
        <v>102</v>
      </c>
      <c r="H5" s="103">
        <f>F33</f>
        <v>41.6</v>
      </c>
      <c r="I5" s="104"/>
      <c r="J5" s="166"/>
    </row>
    <row r="6" spans="1:12">
      <c r="A6" s="170" t="s">
        <v>360</v>
      </c>
      <c r="B6" s="56">
        <v>44105</v>
      </c>
      <c r="C6" s="29"/>
      <c r="D6" s="30">
        <f>中指成交数据!AD99</f>
        <v>42.97</v>
      </c>
      <c r="E6" s="171">
        <v>2</v>
      </c>
      <c r="F6" s="180">
        <f>ROUND(AVERAGE(D6:D8),2)</f>
        <v>41.93</v>
      </c>
      <c r="G6" s="104" t="s">
        <v>103</v>
      </c>
      <c r="H6" s="103">
        <f>F50</f>
        <v>39.26</v>
      </c>
      <c r="I6" s="104"/>
      <c r="J6" s="166"/>
    </row>
    <row r="7" spans="1:12">
      <c r="A7" s="170"/>
      <c r="B7" s="56">
        <v>44136</v>
      </c>
      <c r="C7" s="29"/>
      <c r="D7" s="30">
        <f>中指成交数据!Z99</f>
        <v>41.68</v>
      </c>
      <c r="E7" s="171"/>
      <c r="F7" s="180"/>
      <c r="G7" s="27"/>
    </row>
    <row r="8" spans="1:12">
      <c r="A8" s="170"/>
      <c r="B8" s="56">
        <v>44166</v>
      </c>
      <c r="C8" s="29"/>
      <c r="D8" s="30">
        <f>中指成交数据!V99</f>
        <v>41.15</v>
      </c>
      <c r="E8" s="171"/>
      <c r="F8" s="180"/>
      <c r="G8" s="27"/>
    </row>
    <row r="9" spans="1:12">
      <c r="A9" s="170" t="s">
        <v>154</v>
      </c>
      <c r="B9" s="56">
        <v>44197</v>
      </c>
      <c r="C9" s="29"/>
      <c r="D9" s="30">
        <f>中指成交数据!R99</f>
        <v>42</v>
      </c>
      <c r="E9" s="171">
        <v>4</v>
      </c>
      <c r="F9" s="180">
        <f>ROUND(AVERAGE(D9:D11),2)</f>
        <v>42.47</v>
      </c>
      <c r="G9" s="27"/>
    </row>
    <row r="10" spans="1:12">
      <c r="A10" s="170"/>
      <c r="B10" s="56">
        <v>44228</v>
      </c>
      <c r="C10" s="29"/>
      <c r="D10" s="30">
        <f>中指成交数据!N99</f>
        <v>41.84</v>
      </c>
      <c r="E10" s="171"/>
      <c r="F10" s="180"/>
      <c r="G10" s="27"/>
    </row>
    <row r="11" spans="1:12">
      <c r="A11" s="170"/>
      <c r="B11" s="56">
        <v>44256</v>
      </c>
      <c r="C11" s="29"/>
      <c r="D11" s="30">
        <f>中指成交数据!J99</f>
        <v>43.58</v>
      </c>
      <c r="E11" s="171"/>
      <c r="F11" s="180"/>
      <c r="G11" s="27"/>
    </row>
    <row r="12" spans="1:12">
      <c r="A12" s="170" t="s">
        <v>353</v>
      </c>
      <c r="B12" s="56">
        <v>44287</v>
      </c>
      <c r="C12" s="46"/>
      <c r="D12" s="77">
        <f>中指成交数据!F99</f>
        <v>42.6</v>
      </c>
      <c r="E12" s="188">
        <v>3</v>
      </c>
      <c r="F12" s="180">
        <f>ROUND(AVERAGE(D12:D14),2)</f>
        <v>42.58</v>
      </c>
      <c r="G12" s="27"/>
    </row>
    <row r="13" spans="1:12">
      <c r="A13" s="170"/>
      <c r="B13" s="56">
        <v>44317</v>
      </c>
      <c r="C13" s="46"/>
      <c r="D13" s="77">
        <f>中指成交数据!B99</f>
        <v>42.56</v>
      </c>
      <c r="E13" s="172"/>
      <c r="F13" s="180"/>
      <c r="G13" s="27"/>
    </row>
    <row r="14" spans="1:12">
      <c r="A14" s="170"/>
      <c r="B14" s="56">
        <v>44348</v>
      </c>
      <c r="C14" s="46"/>
      <c r="D14" s="77" t="s">
        <v>616</v>
      </c>
      <c r="E14" s="189"/>
      <c r="F14" s="180"/>
      <c r="G14" s="27"/>
    </row>
    <row r="15" spans="1:12">
      <c r="A15" s="57" t="s">
        <v>352</v>
      </c>
      <c r="B15" s="56">
        <v>44378</v>
      </c>
      <c r="C15" s="29"/>
      <c r="D15" s="30" t="s">
        <v>616</v>
      </c>
      <c r="E15" s="50" t="s">
        <v>616</v>
      </c>
      <c r="F15" s="64" t="s">
        <v>616</v>
      </c>
      <c r="G15" s="27"/>
    </row>
    <row r="16" spans="1:12">
      <c r="A16" s="167" t="s">
        <v>104</v>
      </c>
      <c r="B16" s="168"/>
      <c r="C16" s="168"/>
      <c r="D16" s="168"/>
      <c r="E16" s="169"/>
      <c r="F16" s="102">
        <f>ROUND(AVERAGE(F3:F14),2)</f>
        <v>43.18</v>
      </c>
      <c r="G16" s="27"/>
    </row>
    <row r="17" spans="1:7">
      <c r="G17" s="27"/>
    </row>
    <row r="18" spans="1:7" ht="15">
      <c r="A18" s="185" t="s">
        <v>617</v>
      </c>
      <c r="B18" s="186"/>
      <c r="C18" s="186"/>
      <c r="D18" s="186"/>
      <c r="E18" s="186"/>
      <c r="F18" s="187"/>
    </row>
    <row r="19" spans="1:7">
      <c r="A19" s="80" t="str">
        <f>A2</f>
        <v>时间</v>
      </c>
      <c r="B19" s="80" t="s">
        <v>105</v>
      </c>
      <c r="C19" s="80" t="s">
        <v>106</v>
      </c>
      <c r="D19" s="80" t="s">
        <v>107</v>
      </c>
      <c r="E19" s="80" t="str">
        <f>E2</f>
        <v>样本数量</v>
      </c>
      <c r="F19" s="86" t="s">
        <v>336</v>
      </c>
    </row>
    <row r="20" spans="1:7">
      <c r="A20" s="170" t="s">
        <v>359</v>
      </c>
      <c r="B20" s="56">
        <v>44013</v>
      </c>
      <c r="C20" s="79"/>
      <c r="D20" s="30" t="s">
        <v>319</v>
      </c>
      <c r="E20" s="171">
        <f>SUM(C20:C22)</f>
        <v>0</v>
      </c>
      <c r="F20" s="180">
        <f>AVERAGE(D20:D22)</f>
        <v>39.491671310000001</v>
      </c>
      <c r="G20" s="27"/>
    </row>
    <row r="21" spans="1:7">
      <c r="A21" s="170"/>
      <c r="B21" s="56">
        <v>44044</v>
      </c>
      <c r="C21" s="79"/>
      <c r="D21" s="30" t="s">
        <v>319</v>
      </c>
      <c r="E21" s="171"/>
      <c r="F21" s="180"/>
      <c r="G21" s="27"/>
    </row>
    <row r="22" spans="1:7">
      <c r="A22" s="170"/>
      <c r="B22" s="56">
        <v>44075</v>
      </c>
      <c r="C22" s="79"/>
      <c r="D22" s="30">
        <v>39.491671310000001</v>
      </c>
      <c r="E22" s="171"/>
      <c r="F22" s="180"/>
      <c r="G22" s="27"/>
    </row>
    <row r="23" spans="1:7">
      <c r="A23" s="170" t="s">
        <v>360</v>
      </c>
      <c r="B23" s="56">
        <v>44105</v>
      </c>
      <c r="C23" s="79"/>
      <c r="D23" s="30">
        <v>41.018455469999999</v>
      </c>
      <c r="E23" s="171">
        <f>SUM(C23:C25)</f>
        <v>0</v>
      </c>
      <c r="F23" s="180">
        <f>AVERAGE(D23:D25)</f>
        <v>42.025400724999997</v>
      </c>
      <c r="G23" s="27"/>
    </row>
    <row r="24" spans="1:7">
      <c r="A24" s="170"/>
      <c r="B24" s="56">
        <v>44136</v>
      </c>
      <c r="C24" s="29"/>
      <c r="D24" s="30">
        <v>43.032345980000002</v>
      </c>
      <c r="E24" s="171"/>
      <c r="F24" s="180"/>
      <c r="G24" s="27"/>
    </row>
    <row r="25" spans="1:7">
      <c r="A25" s="170"/>
      <c r="B25" s="56">
        <v>44166</v>
      </c>
      <c r="C25" s="29"/>
      <c r="D25" s="30" t="s">
        <v>727</v>
      </c>
      <c r="E25" s="171"/>
      <c r="F25" s="180"/>
      <c r="G25" s="27"/>
    </row>
    <row r="26" spans="1:7">
      <c r="A26" s="170" t="s">
        <v>154</v>
      </c>
      <c r="B26" s="56">
        <v>44197</v>
      </c>
      <c r="C26" s="29"/>
      <c r="D26" s="30" t="s">
        <v>727</v>
      </c>
      <c r="E26" s="171">
        <f>SUM(C26:C28)</f>
        <v>0</v>
      </c>
      <c r="F26" s="180">
        <f>AVERAGE(D26:D28)</f>
        <v>44.648200255000006</v>
      </c>
      <c r="G26" s="27"/>
    </row>
    <row r="27" spans="1:7">
      <c r="A27" s="170"/>
      <c r="B27" s="56">
        <v>44228</v>
      </c>
      <c r="C27" s="29"/>
      <c r="D27" s="30">
        <v>42.502951590000002</v>
      </c>
      <c r="E27" s="171"/>
      <c r="F27" s="180"/>
      <c r="G27" s="27"/>
    </row>
    <row r="28" spans="1:7">
      <c r="A28" s="170"/>
      <c r="B28" s="56">
        <v>44256</v>
      </c>
      <c r="C28" s="29"/>
      <c r="D28" s="30">
        <v>46.793448920000003</v>
      </c>
      <c r="E28" s="171"/>
      <c r="F28" s="180"/>
      <c r="G28" s="27"/>
    </row>
    <row r="29" spans="1:7">
      <c r="A29" s="170" t="s">
        <v>353</v>
      </c>
      <c r="B29" s="56">
        <v>44287</v>
      </c>
      <c r="C29" s="46"/>
      <c r="D29" s="77" t="s">
        <v>727</v>
      </c>
      <c r="E29" s="188"/>
      <c r="F29" s="180">
        <f>AVERAGE(D29:D31)</f>
        <v>40.234509709999998</v>
      </c>
      <c r="G29" s="27"/>
    </row>
    <row r="30" spans="1:7">
      <c r="A30" s="170"/>
      <c r="B30" s="56">
        <v>44317</v>
      </c>
      <c r="C30" s="46"/>
      <c r="D30" s="77">
        <v>40.234509709999998</v>
      </c>
      <c r="E30" s="172"/>
      <c r="F30" s="180"/>
      <c r="G30" s="27"/>
    </row>
    <row r="31" spans="1:7">
      <c r="A31" s="170"/>
      <c r="B31" s="56">
        <v>44348</v>
      </c>
      <c r="C31" s="46"/>
      <c r="D31" s="77" t="s">
        <v>727</v>
      </c>
      <c r="E31" s="189"/>
      <c r="F31" s="180"/>
      <c r="G31" s="27"/>
    </row>
    <row r="32" spans="1:7">
      <c r="A32" s="57" t="s">
        <v>352</v>
      </c>
      <c r="B32" s="56">
        <v>44378</v>
      </c>
      <c r="C32" s="29"/>
      <c r="D32" s="30" t="s">
        <v>727</v>
      </c>
      <c r="E32" s="49">
        <f>SUM(C32:C32)</f>
        <v>0</v>
      </c>
      <c r="F32" s="51" t="s">
        <v>727</v>
      </c>
      <c r="G32" s="27"/>
    </row>
    <row r="33" spans="1:13">
      <c r="A33" s="174" t="s">
        <v>98</v>
      </c>
      <c r="B33" s="175"/>
      <c r="C33" s="175"/>
      <c r="D33" s="175"/>
      <c r="E33" s="176"/>
      <c r="F33" s="102">
        <f>ROUND(AVERAGE(F20:F32),2)</f>
        <v>41.6</v>
      </c>
      <c r="G33" s="27"/>
    </row>
    <row r="34" spans="1:13">
      <c r="G34" s="27"/>
    </row>
    <row r="35" spans="1:13" ht="15">
      <c r="A35" s="181" t="s">
        <v>365</v>
      </c>
      <c r="B35" s="181"/>
      <c r="C35" s="181"/>
      <c r="D35" s="181"/>
      <c r="E35" s="181"/>
      <c r="F35" s="181"/>
      <c r="M35" s="44"/>
    </row>
    <row r="36" spans="1:13">
      <c r="A36" s="80" t="str">
        <f>A2</f>
        <v>时间</v>
      </c>
      <c r="B36" s="80" t="s">
        <v>105</v>
      </c>
      <c r="C36" s="80" t="s">
        <v>106</v>
      </c>
      <c r="D36" s="86" t="s">
        <v>361</v>
      </c>
      <c r="E36" s="80" t="str">
        <f>E2</f>
        <v>样本数量</v>
      </c>
      <c r="F36" s="86" t="s">
        <v>336</v>
      </c>
      <c r="L36" s="44"/>
    </row>
    <row r="37" spans="1:13">
      <c r="A37" s="170" t="s">
        <v>359</v>
      </c>
      <c r="B37" s="56"/>
      <c r="C37" s="80"/>
      <c r="D37" s="85"/>
      <c r="E37" s="171">
        <f>SUM(C37:C39)</f>
        <v>6</v>
      </c>
      <c r="F37" s="180">
        <f>ROUND(AVERAGE(D37:D39),2)</f>
        <v>39.409999999999997</v>
      </c>
      <c r="G37" s="27"/>
      <c r="L37" s="44"/>
    </row>
    <row r="38" spans="1:13">
      <c r="A38" s="170"/>
      <c r="B38" s="56">
        <v>44044</v>
      </c>
      <c r="C38" s="80">
        <v>2</v>
      </c>
      <c r="D38" s="78">
        <f>E74-I38-I40</f>
        <v>39.17</v>
      </c>
      <c r="E38" s="171"/>
      <c r="F38" s="180"/>
      <c r="G38" s="27"/>
      <c r="H38" s="43" t="s">
        <v>354</v>
      </c>
      <c r="I38" s="27">
        <v>1.19</v>
      </c>
      <c r="J38" s="27" t="s">
        <v>357</v>
      </c>
      <c r="L38" s="44"/>
    </row>
    <row r="39" spans="1:13">
      <c r="A39" s="170"/>
      <c r="B39" s="56">
        <v>44075</v>
      </c>
      <c r="C39" s="80">
        <v>4</v>
      </c>
      <c r="D39" s="78">
        <f>E70-I38-I40</f>
        <v>39.650000000000006</v>
      </c>
      <c r="E39" s="171"/>
      <c r="F39" s="180"/>
      <c r="G39" s="27"/>
      <c r="H39" s="43" t="s">
        <v>355</v>
      </c>
      <c r="I39" s="27">
        <v>30</v>
      </c>
      <c r="J39" s="27" t="s">
        <v>356</v>
      </c>
      <c r="L39" s="44"/>
    </row>
    <row r="40" spans="1:13">
      <c r="A40" s="170" t="s">
        <v>360</v>
      </c>
      <c r="B40" s="56">
        <v>44105</v>
      </c>
      <c r="C40" s="80">
        <v>4</v>
      </c>
      <c r="D40" s="78">
        <f>E66-I38-I40</f>
        <v>39.090000000000003</v>
      </c>
      <c r="E40" s="171">
        <f>SUM(C40:C42)</f>
        <v>7</v>
      </c>
      <c r="F40" s="180">
        <f>ROUND(AVERAGE(D40:D42),2)</f>
        <v>36.5</v>
      </c>
      <c r="G40" s="27"/>
      <c r="I40" s="27">
        <f>I39/12</f>
        <v>2.5</v>
      </c>
      <c r="L40" s="44"/>
    </row>
    <row r="41" spans="1:13">
      <c r="A41" s="170"/>
      <c r="B41" s="56">
        <v>44136</v>
      </c>
      <c r="C41" s="80">
        <v>2</v>
      </c>
      <c r="D41" s="78">
        <f>E64-I38-I40</f>
        <v>38.14</v>
      </c>
      <c r="E41" s="171"/>
      <c r="F41" s="180"/>
      <c r="G41" s="27"/>
      <c r="H41" s="43"/>
      <c r="L41" s="44"/>
      <c r="M41" s="27">
        <v>9</v>
      </c>
    </row>
    <row r="42" spans="1:13">
      <c r="A42" s="170"/>
      <c r="B42" s="56">
        <v>44166</v>
      </c>
      <c r="C42" s="80">
        <v>1</v>
      </c>
      <c r="D42" s="78">
        <f>E63-I38-I40</f>
        <v>32.270000000000003</v>
      </c>
      <c r="E42" s="171"/>
      <c r="F42" s="180"/>
      <c r="G42" s="27"/>
      <c r="L42" s="44"/>
      <c r="M42" s="27">
        <v>10</v>
      </c>
    </row>
    <row r="43" spans="1:13">
      <c r="A43" s="170" t="s">
        <v>154</v>
      </c>
      <c r="B43" s="56">
        <v>44197</v>
      </c>
      <c r="C43" s="80">
        <v>1</v>
      </c>
      <c r="D43" s="78">
        <f>E62-I38-I40</f>
        <v>37.980000000000004</v>
      </c>
      <c r="E43" s="171">
        <f>SUM(C43:C45)</f>
        <v>5</v>
      </c>
      <c r="F43" s="180">
        <f>ROUND(AVERAGE(D43:D45),2)</f>
        <v>38.81</v>
      </c>
      <c r="G43" s="27"/>
      <c r="L43" s="44"/>
      <c r="M43" s="27">
        <v>11</v>
      </c>
    </row>
    <row r="44" spans="1:13">
      <c r="A44" s="170"/>
      <c r="B44" s="56">
        <v>44228</v>
      </c>
      <c r="C44" s="80">
        <v>3</v>
      </c>
      <c r="D44" s="78">
        <f>E59-I38-I40</f>
        <v>40.770000000000003</v>
      </c>
      <c r="E44" s="171"/>
      <c r="F44" s="180"/>
      <c r="G44" s="27"/>
      <c r="L44" s="44"/>
      <c r="M44" s="27">
        <v>2</v>
      </c>
    </row>
    <row r="45" spans="1:13">
      <c r="A45" s="170"/>
      <c r="B45" s="56">
        <v>44256</v>
      </c>
      <c r="C45" s="80">
        <v>1</v>
      </c>
      <c r="D45" s="78">
        <f>E58-I38-I40</f>
        <v>37.690000000000005</v>
      </c>
      <c r="E45" s="171"/>
      <c r="F45" s="180"/>
      <c r="G45" s="27"/>
      <c r="L45" s="44"/>
      <c r="M45" s="27">
        <v>3</v>
      </c>
    </row>
    <row r="46" spans="1:13">
      <c r="A46" s="170" t="s">
        <v>353</v>
      </c>
      <c r="B46" s="56">
        <v>44287</v>
      </c>
      <c r="C46" s="80">
        <v>0</v>
      </c>
      <c r="D46" s="78"/>
      <c r="E46" s="171">
        <f>SUM(C46:C48)</f>
        <v>4</v>
      </c>
      <c r="F46" s="180">
        <f>ROUND(AVERAGE(D46:D48),2)</f>
        <v>42.3</v>
      </c>
      <c r="G46" s="27"/>
      <c r="L46" s="44"/>
      <c r="M46" s="27">
        <v>5</v>
      </c>
    </row>
    <row r="47" spans="1:13">
      <c r="A47" s="170"/>
      <c r="B47" s="56">
        <v>44317</v>
      </c>
      <c r="C47" s="80">
        <v>2</v>
      </c>
      <c r="D47" s="78">
        <f>E56-I38-I40</f>
        <v>42.910000000000004</v>
      </c>
      <c r="E47" s="171"/>
      <c r="F47" s="180"/>
      <c r="G47" s="27"/>
      <c r="L47" s="44"/>
      <c r="M47" s="27">
        <v>8</v>
      </c>
    </row>
    <row r="48" spans="1:13">
      <c r="A48" s="170"/>
      <c r="B48" s="56">
        <v>44348</v>
      </c>
      <c r="C48" s="80">
        <v>2</v>
      </c>
      <c r="D48" s="78">
        <f>E54-I38-I40</f>
        <v>41.690000000000005</v>
      </c>
      <c r="E48" s="171"/>
      <c r="F48" s="180"/>
      <c r="G48" s="27"/>
      <c r="L48" s="44"/>
      <c r="M48" s="27">
        <v>10</v>
      </c>
    </row>
    <row r="49" spans="1:13">
      <c r="A49" s="57" t="s">
        <v>352</v>
      </c>
      <c r="B49" s="56">
        <v>44378</v>
      </c>
      <c r="C49" s="80">
        <v>0</v>
      </c>
      <c r="D49" s="78">
        <v>0</v>
      </c>
      <c r="E49" s="77">
        <f>C49</f>
        <v>0</v>
      </c>
      <c r="F49" s="78">
        <f>ROUND(AVERAGE(D49),2)</f>
        <v>0</v>
      </c>
      <c r="G49" s="27"/>
      <c r="L49" s="44"/>
      <c r="M49" s="27">
        <v>11</v>
      </c>
    </row>
    <row r="50" spans="1:13">
      <c r="A50" s="178" t="s">
        <v>98</v>
      </c>
      <c r="B50" s="178"/>
      <c r="C50" s="178"/>
      <c r="D50" s="178"/>
      <c r="E50" s="178"/>
      <c r="F50" s="103">
        <f>ROUND(AVERAGE(F37:F48),2)</f>
        <v>39.26</v>
      </c>
      <c r="G50" s="27"/>
      <c r="L50" s="44"/>
      <c r="M50" s="27">
        <v>3</v>
      </c>
    </row>
    <row r="51" spans="1:13" ht="18.75" customHeight="1">
      <c r="G51" s="27"/>
      <c r="M51" s="27">
        <v>6</v>
      </c>
    </row>
    <row r="52" spans="1:13">
      <c r="G52" s="72"/>
    </row>
    <row r="53" spans="1:13">
      <c r="A53" s="79" t="s">
        <v>654</v>
      </c>
      <c r="B53" s="79" t="s">
        <v>655</v>
      </c>
      <c r="C53" s="79" t="s">
        <v>656</v>
      </c>
      <c r="D53" s="79" t="s">
        <v>657</v>
      </c>
      <c r="E53" s="84" t="s">
        <v>662</v>
      </c>
      <c r="F53" s="106" t="s">
        <v>663</v>
      </c>
      <c r="G53" s="106" t="s">
        <v>664</v>
      </c>
      <c r="H53" s="84" t="s">
        <v>658</v>
      </c>
      <c r="I53" s="84" t="s">
        <v>665</v>
      </c>
    </row>
    <row r="54" spans="1:13">
      <c r="A54" s="48">
        <v>44360</v>
      </c>
      <c r="B54" s="84">
        <v>85.11</v>
      </c>
      <c r="C54" s="84">
        <v>3600</v>
      </c>
      <c r="D54" s="79">
        <f t="shared" ref="D54:D62" si="0">C54/B54</f>
        <v>42.298202326401132</v>
      </c>
      <c r="E54" s="170">
        <f>ROUND(AVERAGE(D54:D55),2)</f>
        <v>45.38</v>
      </c>
      <c r="F54" s="84" t="s">
        <v>659</v>
      </c>
      <c r="G54" s="84" t="s">
        <v>660</v>
      </c>
      <c r="H54" s="84" t="s">
        <v>661</v>
      </c>
      <c r="I54" s="84" t="s">
        <v>650</v>
      </c>
    </row>
    <row r="55" spans="1:13">
      <c r="A55" s="48">
        <v>44354</v>
      </c>
      <c r="B55" s="84">
        <v>61.91</v>
      </c>
      <c r="C55" s="84">
        <v>3000</v>
      </c>
      <c r="D55" s="79">
        <f t="shared" si="0"/>
        <v>48.457438216766278</v>
      </c>
      <c r="E55" s="170"/>
      <c r="F55" s="84" t="s">
        <v>668</v>
      </c>
      <c r="G55" s="84" t="s">
        <v>669</v>
      </c>
      <c r="H55" s="84" t="s">
        <v>670</v>
      </c>
      <c r="I55" s="84" t="s">
        <v>671</v>
      </c>
    </row>
    <row r="56" spans="1:13">
      <c r="A56" s="48">
        <v>44331</v>
      </c>
      <c r="B56" s="84">
        <v>85</v>
      </c>
      <c r="C56" s="84">
        <v>3500</v>
      </c>
      <c r="D56" s="79">
        <f t="shared" si="0"/>
        <v>41.176470588235297</v>
      </c>
      <c r="E56" s="170">
        <f>ROUND(AVERAGE(D56:D57),2)</f>
        <v>46.6</v>
      </c>
      <c r="F56" s="84" t="s">
        <v>672</v>
      </c>
      <c r="G56" s="84" t="s">
        <v>669</v>
      </c>
      <c r="H56" s="84" t="s">
        <v>673</v>
      </c>
      <c r="I56" s="84" t="s">
        <v>674</v>
      </c>
    </row>
    <row r="57" spans="1:13">
      <c r="A57" s="48">
        <v>44327</v>
      </c>
      <c r="B57" s="84">
        <v>61.5</v>
      </c>
      <c r="C57" s="84">
        <v>3200</v>
      </c>
      <c r="D57" s="79">
        <f t="shared" si="0"/>
        <v>52.032520325203251</v>
      </c>
      <c r="E57" s="170"/>
      <c r="F57" s="84" t="s">
        <v>668</v>
      </c>
      <c r="G57" s="84" t="s">
        <v>669</v>
      </c>
      <c r="H57" s="84" t="s">
        <v>670</v>
      </c>
      <c r="I57" s="84" t="s">
        <v>674</v>
      </c>
    </row>
    <row r="58" spans="1:13">
      <c r="A58" s="48">
        <v>44280</v>
      </c>
      <c r="B58" s="84">
        <v>87</v>
      </c>
      <c r="C58" s="84">
        <v>3600</v>
      </c>
      <c r="D58" s="79">
        <f t="shared" si="0"/>
        <v>41.379310344827587</v>
      </c>
      <c r="E58" s="84">
        <f>ROUND(AVERAGE(D58),2)</f>
        <v>41.38</v>
      </c>
      <c r="F58" s="84" t="s">
        <v>672</v>
      </c>
      <c r="G58" s="84" t="s">
        <v>669</v>
      </c>
      <c r="H58" s="84" t="s">
        <v>673</v>
      </c>
      <c r="I58" s="84" t="s">
        <v>675</v>
      </c>
    </row>
    <row r="59" spans="1:13">
      <c r="A59" s="48">
        <v>44252</v>
      </c>
      <c r="B59" s="84">
        <v>83.04</v>
      </c>
      <c r="C59" s="84">
        <v>4200</v>
      </c>
      <c r="D59" s="79">
        <f t="shared" si="0"/>
        <v>50.578034682080919</v>
      </c>
      <c r="E59" s="182">
        <f>ROUND(AVERAGE(D59:D61),2)</f>
        <v>44.46</v>
      </c>
      <c r="F59" s="84" t="s">
        <v>672</v>
      </c>
      <c r="G59" s="84" t="s">
        <v>669</v>
      </c>
      <c r="H59" s="84" t="s">
        <v>673</v>
      </c>
      <c r="I59" s="84" t="s">
        <v>674</v>
      </c>
    </row>
    <row r="60" spans="1:13">
      <c r="A60" s="48">
        <v>44248</v>
      </c>
      <c r="B60" s="84">
        <v>85</v>
      </c>
      <c r="C60" s="84">
        <v>3600</v>
      </c>
      <c r="D60" s="79">
        <f t="shared" si="0"/>
        <v>42.352941176470587</v>
      </c>
      <c r="E60" s="183"/>
      <c r="F60" s="84" t="s">
        <v>672</v>
      </c>
      <c r="G60" s="84" t="s">
        <v>669</v>
      </c>
      <c r="H60" s="84" t="s">
        <v>673</v>
      </c>
      <c r="I60" s="84" t="s">
        <v>671</v>
      </c>
    </row>
    <row r="61" spans="1:13">
      <c r="A61" s="48">
        <v>44237</v>
      </c>
      <c r="B61" s="84">
        <v>89</v>
      </c>
      <c r="C61" s="84">
        <v>3600</v>
      </c>
      <c r="D61" s="79">
        <f t="shared" si="0"/>
        <v>40.449438202247194</v>
      </c>
      <c r="E61" s="184"/>
      <c r="F61" s="84" t="s">
        <v>672</v>
      </c>
      <c r="G61" s="84" t="s">
        <v>669</v>
      </c>
      <c r="H61" s="84" t="s">
        <v>673</v>
      </c>
      <c r="I61" s="84" t="s">
        <v>676</v>
      </c>
    </row>
    <row r="62" spans="1:13">
      <c r="A62" s="48">
        <v>44207</v>
      </c>
      <c r="B62" s="84">
        <v>84</v>
      </c>
      <c r="C62" s="84">
        <v>3500</v>
      </c>
      <c r="D62" s="79">
        <f t="shared" si="0"/>
        <v>41.666666666666664</v>
      </c>
      <c r="E62" s="84">
        <f>ROUND(AVERAGE(D62),2)</f>
        <v>41.67</v>
      </c>
      <c r="F62" s="84" t="s">
        <v>672</v>
      </c>
      <c r="G62" s="84" t="s">
        <v>669</v>
      </c>
      <c r="H62" s="84" t="s">
        <v>673</v>
      </c>
      <c r="I62" s="84" t="s">
        <v>676</v>
      </c>
    </row>
    <row r="63" spans="1:13">
      <c r="A63" s="37">
        <v>44180</v>
      </c>
      <c r="B63" s="79">
        <v>89</v>
      </c>
      <c r="C63" s="79">
        <v>3200</v>
      </c>
      <c r="D63" s="79">
        <f>C63/B63</f>
        <v>35.955056179775283</v>
      </c>
      <c r="E63" s="84">
        <f>ROUND(AVERAGE(D63),2)</f>
        <v>35.96</v>
      </c>
      <c r="F63" s="84" t="s">
        <v>672</v>
      </c>
      <c r="G63" s="84" t="s">
        <v>669</v>
      </c>
      <c r="H63" s="84" t="s">
        <v>673</v>
      </c>
      <c r="I63" s="84" t="s">
        <v>676</v>
      </c>
    </row>
    <row r="64" spans="1:13">
      <c r="A64" s="37">
        <v>44145</v>
      </c>
      <c r="B64" s="79">
        <v>86</v>
      </c>
      <c r="C64" s="79">
        <v>3800</v>
      </c>
      <c r="D64" s="79">
        <f>C64/B64</f>
        <v>44.186046511627907</v>
      </c>
      <c r="E64" s="182">
        <f>ROUND(AVERAGE(D64:D65),2)</f>
        <v>41.83</v>
      </c>
      <c r="F64" s="84" t="s">
        <v>672</v>
      </c>
      <c r="G64" s="84" t="s">
        <v>669</v>
      </c>
      <c r="H64" s="84" t="s">
        <v>673</v>
      </c>
      <c r="I64" s="84" t="s">
        <v>671</v>
      </c>
    </row>
    <row r="65" spans="1:11">
      <c r="A65" s="37">
        <v>44139</v>
      </c>
      <c r="B65" s="79">
        <v>114</v>
      </c>
      <c r="C65" s="79">
        <v>4500</v>
      </c>
      <c r="D65" s="79">
        <f t="shared" ref="D65:D75" si="1">C65/B65</f>
        <v>39.473684210526315</v>
      </c>
      <c r="E65" s="184"/>
      <c r="F65" s="84" t="s">
        <v>677</v>
      </c>
      <c r="G65" s="84" t="s">
        <v>669</v>
      </c>
      <c r="H65" s="84" t="s">
        <v>673</v>
      </c>
      <c r="I65" s="84" t="s">
        <v>675</v>
      </c>
    </row>
    <row r="66" spans="1:11">
      <c r="A66" s="37">
        <v>44129</v>
      </c>
      <c r="B66" s="79">
        <v>62</v>
      </c>
      <c r="C66" s="79">
        <v>2900</v>
      </c>
      <c r="D66" s="79">
        <f t="shared" si="1"/>
        <v>46.774193548387096</v>
      </c>
      <c r="E66" s="182">
        <f>ROUND(AVERAGE(D66:D69),2)</f>
        <v>42.78</v>
      </c>
      <c r="F66" s="84" t="s">
        <v>668</v>
      </c>
      <c r="G66" s="84" t="s">
        <v>669</v>
      </c>
      <c r="H66" s="84" t="s">
        <v>670</v>
      </c>
      <c r="I66" s="84" t="s">
        <v>678</v>
      </c>
    </row>
    <row r="67" spans="1:11">
      <c r="A67" s="37">
        <v>44122</v>
      </c>
      <c r="B67" s="79">
        <v>84</v>
      </c>
      <c r="C67" s="79">
        <v>3700</v>
      </c>
      <c r="D67" s="79">
        <f t="shared" si="1"/>
        <v>44.047619047619051</v>
      </c>
      <c r="E67" s="183"/>
      <c r="F67" s="84" t="s">
        <v>668</v>
      </c>
      <c r="G67" s="84" t="s">
        <v>669</v>
      </c>
      <c r="H67" s="84" t="s">
        <v>673</v>
      </c>
      <c r="I67" s="84" t="s">
        <v>674</v>
      </c>
    </row>
    <row r="68" spans="1:11">
      <c r="A68" s="37">
        <v>44120</v>
      </c>
      <c r="B68" s="79">
        <v>108</v>
      </c>
      <c r="C68" s="79">
        <v>4300</v>
      </c>
      <c r="D68" s="79">
        <f t="shared" si="1"/>
        <v>39.814814814814817</v>
      </c>
      <c r="E68" s="183"/>
      <c r="F68" s="84" t="s">
        <v>677</v>
      </c>
      <c r="G68" s="84" t="s">
        <v>669</v>
      </c>
      <c r="H68" s="84" t="s">
        <v>673</v>
      </c>
      <c r="I68" s="84" t="s">
        <v>674</v>
      </c>
    </row>
    <row r="69" spans="1:11" s="26" customFormat="1">
      <c r="A69" s="37">
        <v>44115</v>
      </c>
      <c r="B69" s="79">
        <v>84</v>
      </c>
      <c r="C69" s="79">
        <v>3400</v>
      </c>
      <c r="D69" s="79">
        <f t="shared" si="1"/>
        <v>40.476190476190474</v>
      </c>
      <c r="E69" s="184"/>
      <c r="F69" s="84" t="s">
        <v>672</v>
      </c>
      <c r="G69" s="84" t="s">
        <v>669</v>
      </c>
      <c r="H69" s="84" t="s">
        <v>673</v>
      </c>
      <c r="I69" s="84" t="s">
        <v>675</v>
      </c>
      <c r="J69" s="27"/>
      <c r="K69" s="27"/>
    </row>
    <row r="70" spans="1:11" s="26" customFormat="1">
      <c r="A70" s="37">
        <v>44100</v>
      </c>
      <c r="B70" s="79">
        <v>86</v>
      </c>
      <c r="C70" s="79">
        <v>3500</v>
      </c>
      <c r="D70" s="79">
        <f t="shared" si="1"/>
        <v>40.697674418604649</v>
      </c>
      <c r="E70" s="182">
        <f>ROUND(AVERAGE(D70:D73),2)</f>
        <v>43.34</v>
      </c>
      <c r="F70" s="84" t="s">
        <v>672</v>
      </c>
      <c r="G70" s="84" t="s">
        <v>669</v>
      </c>
      <c r="H70" s="84" t="s">
        <v>673</v>
      </c>
      <c r="I70" s="84" t="s">
        <v>675</v>
      </c>
      <c r="J70" s="27"/>
      <c r="K70" s="27"/>
    </row>
    <row r="71" spans="1:11" s="26" customFormat="1">
      <c r="A71" s="37">
        <v>44088</v>
      </c>
      <c r="B71" s="79">
        <v>109</v>
      </c>
      <c r="C71" s="79">
        <v>4500</v>
      </c>
      <c r="D71" s="79">
        <f t="shared" si="1"/>
        <v>41.284403669724767</v>
      </c>
      <c r="E71" s="183"/>
      <c r="F71" s="84" t="s">
        <v>677</v>
      </c>
      <c r="G71" s="84" t="s">
        <v>669</v>
      </c>
      <c r="H71" s="84" t="s">
        <v>673</v>
      </c>
      <c r="I71" s="84" t="s">
        <v>676</v>
      </c>
      <c r="J71" s="27"/>
      <c r="K71" s="27"/>
    </row>
    <row r="72" spans="1:11" s="26" customFormat="1">
      <c r="A72" s="37">
        <v>44087</v>
      </c>
      <c r="B72" s="79">
        <v>48</v>
      </c>
      <c r="C72" s="79">
        <v>2500</v>
      </c>
      <c r="D72" s="79">
        <f t="shared" si="1"/>
        <v>52.083333333333336</v>
      </c>
      <c r="E72" s="183"/>
      <c r="F72" s="84" t="s">
        <v>668</v>
      </c>
      <c r="G72" s="84" t="s">
        <v>669</v>
      </c>
      <c r="H72" s="84" t="s">
        <v>670</v>
      </c>
      <c r="I72" s="84" t="s">
        <v>674</v>
      </c>
      <c r="J72" s="27"/>
      <c r="K72" s="27"/>
    </row>
    <row r="73" spans="1:11" s="26" customFormat="1">
      <c r="A73" s="37">
        <v>44085</v>
      </c>
      <c r="B73" s="79">
        <v>84</v>
      </c>
      <c r="C73" s="79">
        <v>3300</v>
      </c>
      <c r="D73" s="79">
        <f t="shared" si="1"/>
        <v>39.285714285714285</v>
      </c>
      <c r="E73" s="184"/>
      <c r="F73" s="84" t="s">
        <v>672</v>
      </c>
      <c r="G73" s="84" t="s">
        <v>669</v>
      </c>
      <c r="H73" s="84" t="s">
        <v>673</v>
      </c>
      <c r="I73" s="84" t="s">
        <v>675</v>
      </c>
      <c r="J73" s="27"/>
      <c r="K73" s="27"/>
    </row>
    <row r="74" spans="1:11">
      <c r="A74" s="37">
        <v>44060</v>
      </c>
      <c r="B74" s="79">
        <v>67.66</v>
      </c>
      <c r="C74" s="79">
        <v>2900</v>
      </c>
      <c r="D74" s="79">
        <f t="shared" si="1"/>
        <v>42.861365651788354</v>
      </c>
      <c r="E74" s="182">
        <f>ROUND(AVERAGE(D74:D75),2)</f>
        <v>42.86</v>
      </c>
      <c r="F74" s="84" t="s">
        <v>668</v>
      </c>
      <c r="G74" s="84" t="s">
        <v>669</v>
      </c>
      <c r="H74" s="84" t="s">
        <v>670</v>
      </c>
      <c r="I74" s="84" t="s">
        <v>679</v>
      </c>
    </row>
    <row r="75" spans="1:11">
      <c r="A75" s="37">
        <v>44058</v>
      </c>
      <c r="B75" s="79">
        <v>67.66</v>
      </c>
      <c r="C75" s="79">
        <v>2900</v>
      </c>
      <c r="D75" s="79">
        <f t="shared" si="1"/>
        <v>42.861365651788354</v>
      </c>
      <c r="E75" s="184"/>
      <c r="F75" s="84" t="s">
        <v>668</v>
      </c>
      <c r="G75" s="84" t="s">
        <v>669</v>
      </c>
      <c r="H75" s="84" t="s">
        <v>670</v>
      </c>
      <c r="I75" s="84" t="s">
        <v>680</v>
      </c>
    </row>
    <row r="76" spans="1:11">
      <c r="A76" s="37"/>
      <c r="B76" s="79"/>
      <c r="C76" s="79"/>
      <c r="D76" s="79"/>
      <c r="E76" s="182"/>
      <c r="F76" s="84" t="s">
        <v>672</v>
      </c>
      <c r="G76" s="84" t="s">
        <v>669</v>
      </c>
      <c r="H76" s="84" t="s">
        <v>673</v>
      </c>
      <c r="I76" s="84" t="s">
        <v>676</v>
      </c>
    </row>
    <row r="77" spans="1:11">
      <c r="A77" s="37"/>
      <c r="B77" s="79"/>
      <c r="C77" s="79"/>
      <c r="D77" s="79"/>
      <c r="E77" s="184"/>
      <c r="F77" s="84" t="s">
        <v>672</v>
      </c>
      <c r="G77" s="84" t="s">
        <v>669</v>
      </c>
      <c r="H77" s="84" t="s">
        <v>673</v>
      </c>
      <c r="I77" s="84" t="s">
        <v>681</v>
      </c>
    </row>
  </sheetData>
  <mergeCells count="51">
    <mergeCell ref="A18:F18"/>
    <mergeCell ref="A1:F1"/>
    <mergeCell ref="E12:E14"/>
    <mergeCell ref="F12:F14"/>
    <mergeCell ref="E29:E31"/>
    <mergeCell ref="F29:F31"/>
    <mergeCell ref="F20:F22"/>
    <mergeCell ref="F23:F25"/>
    <mergeCell ref="A20:A22"/>
    <mergeCell ref="A23:A25"/>
    <mergeCell ref="A26:A28"/>
    <mergeCell ref="E26:E28"/>
    <mergeCell ref="F26:F28"/>
    <mergeCell ref="E74:E75"/>
    <mergeCell ref="E76:E77"/>
    <mergeCell ref="A12:A14"/>
    <mergeCell ref="A29:A31"/>
    <mergeCell ref="A46:A48"/>
    <mergeCell ref="E46:E48"/>
    <mergeCell ref="E54:E55"/>
    <mergeCell ref="E20:E22"/>
    <mergeCell ref="E23:E25"/>
    <mergeCell ref="E37:E39"/>
    <mergeCell ref="E40:E42"/>
    <mergeCell ref="E43:E45"/>
    <mergeCell ref="A37:A39"/>
    <mergeCell ref="A40:A42"/>
    <mergeCell ref="A43:A45"/>
    <mergeCell ref="A16:E16"/>
    <mergeCell ref="J4:J6"/>
    <mergeCell ref="A3:A5"/>
    <mergeCell ref="A6:A8"/>
    <mergeCell ref="A9:A11"/>
    <mergeCell ref="E3:E5"/>
    <mergeCell ref="E6:E8"/>
    <mergeCell ref="E9:E11"/>
    <mergeCell ref="F3:F5"/>
    <mergeCell ref="F6:F8"/>
    <mergeCell ref="F9:F11"/>
    <mergeCell ref="A33:E33"/>
    <mergeCell ref="F46:F48"/>
    <mergeCell ref="E70:E73"/>
    <mergeCell ref="E66:E69"/>
    <mergeCell ref="E64:E65"/>
    <mergeCell ref="E59:E61"/>
    <mergeCell ref="E56:E57"/>
    <mergeCell ref="A50:E50"/>
    <mergeCell ref="A35:F35"/>
    <mergeCell ref="F37:F39"/>
    <mergeCell ref="F40:F42"/>
    <mergeCell ref="F43:F45"/>
  </mergeCells>
  <phoneticPr fontId="2" type="noConversion"/>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94"/>
  <sheetViews>
    <sheetView topLeftCell="A7" zoomScale="85" zoomScaleNormal="85" workbookViewId="0">
      <selection activeCell="E6" sqref="E6:E8"/>
    </sheetView>
  </sheetViews>
  <sheetFormatPr defaultColWidth="9" defaultRowHeight="14.25"/>
  <cols>
    <col min="1" max="1" width="22.125" style="26" customWidth="1"/>
    <col min="2" max="2" width="13.625" style="26" customWidth="1"/>
    <col min="3" max="3" width="12.375" style="26" customWidth="1"/>
    <col min="4" max="4" width="31.5" style="26" customWidth="1"/>
    <col min="5" max="5" width="14" style="26" customWidth="1"/>
    <col min="6" max="6" width="24.625" style="26" customWidth="1"/>
    <col min="7" max="7" width="13.875" style="26" customWidth="1"/>
    <col min="8" max="9" width="13.875" style="27" customWidth="1"/>
    <col min="10" max="10" width="9" style="27" customWidth="1"/>
    <col min="11" max="16384" width="9" style="27"/>
  </cols>
  <sheetData>
    <row r="1" spans="1:12" ht="15">
      <c r="A1" s="181" t="s">
        <v>364</v>
      </c>
      <c r="B1" s="181"/>
      <c r="C1" s="181"/>
      <c r="D1" s="181"/>
      <c r="E1" s="181"/>
      <c r="F1" s="181"/>
      <c r="G1" s="27"/>
    </row>
    <row r="2" spans="1:12">
      <c r="A2" s="93" t="str">
        <f>[3]富润家园数据!A4</f>
        <v>时间</v>
      </c>
      <c r="B2" s="98" t="s">
        <v>96</v>
      </c>
      <c r="C2" s="98" t="s">
        <v>97</v>
      </c>
      <c r="D2" s="98" t="str">
        <f>[3]富润家园数据!D4</f>
        <v>估价机构样本小区数据</v>
      </c>
      <c r="E2" s="98" t="str">
        <f>[3]富润家园数据!E4</f>
        <v>样本数量</v>
      </c>
      <c r="F2" s="73" t="s">
        <v>336</v>
      </c>
      <c r="G2" s="27"/>
    </row>
    <row r="3" spans="1:12">
      <c r="A3" s="170" t="s">
        <v>359</v>
      </c>
      <c r="B3" s="56"/>
      <c r="C3" s="29"/>
      <c r="D3" s="30"/>
      <c r="E3" s="171">
        <v>3</v>
      </c>
      <c r="F3" s="180">
        <f>ROUND(AVERAGE(D3:D5),2)</f>
        <v>41.33</v>
      </c>
      <c r="G3" s="104"/>
      <c r="H3" s="104" t="s">
        <v>98</v>
      </c>
      <c r="I3" s="104" t="s">
        <v>99</v>
      </c>
      <c r="J3" s="104" t="s">
        <v>100</v>
      </c>
    </row>
    <row r="4" spans="1:12">
      <c r="A4" s="170"/>
      <c r="B4" s="56">
        <v>44044</v>
      </c>
      <c r="C4" s="29"/>
      <c r="D4" s="30">
        <f>中指成交数据!AL95</f>
        <v>41.16</v>
      </c>
      <c r="E4" s="171"/>
      <c r="F4" s="180"/>
      <c r="G4" s="104" t="s">
        <v>101</v>
      </c>
      <c r="H4" s="103">
        <f>F16</f>
        <v>42.03</v>
      </c>
      <c r="I4" s="104"/>
      <c r="J4" s="166">
        <f>SUM(H4:H6)/3</f>
        <v>40.1</v>
      </c>
      <c r="K4" s="43"/>
      <c r="L4" s="44"/>
    </row>
    <row r="5" spans="1:12">
      <c r="A5" s="170"/>
      <c r="B5" s="56">
        <v>44075</v>
      </c>
      <c r="C5" s="29"/>
      <c r="D5" s="30">
        <f>中指成交数据!AH95</f>
        <v>41.5</v>
      </c>
      <c r="E5" s="171"/>
      <c r="F5" s="180"/>
      <c r="G5" s="104" t="s">
        <v>102</v>
      </c>
      <c r="H5" s="103">
        <f>F33</f>
        <v>39.9</v>
      </c>
      <c r="I5" s="104"/>
      <c r="J5" s="166"/>
    </row>
    <row r="6" spans="1:12">
      <c r="A6" s="170" t="s">
        <v>360</v>
      </c>
      <c r="B6" s="56">
        <v>44105</v>
      </c>
      <c r="C6" s="29"/>
      <c r="D6" s="30">
        <f>中指成交数据!AD95</f>
        <v>41.87</v>
      </c>
      <c r="E6" s="171">
        <v>2</v>
      </c>
      <c r="F6" s="180">
        <f>ROUND(AVERAGE(D6:D8),2)</f>
        <v>42.13</v>
      </c>
      <c r="G6" s="104" t="s">
        <v>103</v>
      </c>
      <c r="H6" s="103">
        <f>F50</f>
        <v>38.369999999999997</v>
      </c>
      <c r="I6" s="104"/>
      <c r="J6" s="166"/>
    </row>
    <row r="7" spans="1:12">
      <c r="A7" s="170"/>
      <c r="B7" s="56">
        <v>44136</v>
      </c>
      <c r="C7" s="29"/>
      <c r="D7" s="30">
        <f>中指成交数据!Z95</f>
        <v>44.01</v>
      </c>
      <c r="E7" s="171"/>
      <c r="F7" s="180"/>
      <c r="G7" s="27"/>
    </row>
    <row r="8" spans="1:12">
      <c r="A8" s="170"/>
      <c r="B8" s="56">
        <v>44166</v>
      </c>
      <c r="C8" s="29"/>
      <c r="D8" s="30">
        <f>中指成交数据!V95</f>
        <v>40.5</v>
      </c>
      <c r="E8" s="171"/>
      <c r="F8" s="180"/>
      <c r="G8" s="27"/>
    </row>
    <row r="9" spans="1:12">
      <c r="A9" s="170" t="s">
        <v>154</v>
      </c>
      <c r="B9" s="56">
        <v>44197</v>
      </c>
      <c r="C9" s="29"/>
      <c r="D9" s="30">
        <f>中指成交数据!R95</f>
        <v>41.76</v>
      </c>
      <c r="E9" s="171">
        <v>5</v>
      </c>
      <c r="F9" s="180">
        <f>ROUND(AVERAGE(D9:D11),2)</f>
        <v>41.58</v>
      </c>
      <c r="G9" s="27"/>
    </row>
    <row r="10" spans="1:12">
      <c r="A10" s="170"/>
      <c r="B10" s="56">
        <v>44228</v>
      </c>
      <c r="C10" s="29"/>
      <c r="D10" s="30">
        <f>中指成交数据!N95</f>
        <v>41.22</v>
      </c>
      <c r="E10" s="171"/>
      <c r="F10" s="180"/>
      <c r="G10" s="27"/>
    </row>
    <row r="11" spans="1:12">
      <c r="A11" s="170"/>
      <c r="B11" s="56">
        <v>44256</v>
      </c>
      <c r="C11" s="29"/>
      <c r="D11" s="30">
        <f>中指成交数据!J95</f>
        <v>41.77</v>
      </c>
      <c r="E11" s="171"/>
      <c r="F11" s="180"/>
      <c r="G11" s="27"/>
    </row>
    <row r="12" spans="1:12">
      <c r="A12" s="170" t="s">
        <v>353</v>
      </c>
      <c r="B12" s="56">
        <v>44287</v>
      </c>
      <c r="C12" s="46"/>
      <c r="D12" s="77">
        <f>中指成交数据!F95</f>
        <v>41.54</v>
      </c>
      <c r="E12" s="188">
        <v>4</v>
      </c>
      <c r="F12" s="180">
        <f>ROUND(AVERAGE(D12:D14),2)</f>
        <v>43.08</v>
      </c>
      <c r="G12" s="27"/>
    </row>
    <row r="13" spans="1:12">
      <c r="A13" s="170"/>
      <c r="B13" s="56">
        <v>44317</v>
      </c>
      <c r="C13" s="46"/>
      <c r="D13" s="77">
        <f>中指成交数据!B95</f>
        <v>44.62</v>
      </c>
      <c r="E13" s="172"/>
      <c r="F13" s="180"/>
      <c r="G13" s="27"/>
    </row>
    <row r="14" spans="1:12">
      <c r="A14" s="170"/>
      <c r="B14" s="56">
        <v>44348</v>
      </c>
      <c r="C14" s="46"/>
      <c r="D14" s="77" t="s">
        <v>682</v>
      </c>
      <c r="E14" s="189"/>
      <c r="F14" s="180"/>
      <c r="G14" s="27"/>
    </row>
    <row r="15" spans="1:12">
      <c r="A15" s="57" t="s">
        <v>352</v>
      </c>
      <c r="B15" s="56">
        <v>44378</v>
      </c>
      <c r="C15" s="29"/>
      <c r="D15" s="30" t="s">
        <v>616</v>
      </c>
      <c r="E15" s="83" t="s">
        <v>616</v>
      </c>
      <c r="F15" s="82" t="s">
        <v>649</v>
      </c>
      <c r="G15" s="27"/>
    </row>
    <row r="16" spans="1:12">
      <c r="A16" s="167" t="s">
        <v>104</v>
      </c>
      <c r="B16" s="168"/>
      <c r="C16" s="168"/>
      <c r="D16" s="168"/>
      <c r="E16" s="169"/>
      <c r="F16" s="102">
        <f>ROUND(AVERAGE(F3:F14),2)</f>
        <v>42.03</v>
      </c>
      <c r="G16" s="27"/>
    </row>
    <row r="17" spans="1:7">
      <c r="G17" s="27"/>
    </row>
    <row r="18" spans="1:7" ht="15">
      <c r="A18" s="185" t="s">
        <v>617</v>
      </c>
      <c r="B18" s="186"/>
      <c r="C18" s="186"/>
      <c r="D18" s="186"/>
      <c r="E18" s="186"/>
      <c r="F18" s="187"/>
    </row>
    <row r="19" spans="1:7">
      <c r="A19" s="80" t="str">
        <f>A2</f>
        <v>时间</v>
      </c>
      <c r="B19" s="80" t="s">
        <v>105</v>
      </c>
      <c r="C19" s="80" t="s">
        <v>106</v>
      </c>
      <c r="D19" s="80" t="s">
        <v>107</v>
      </c>
      <c r="E19" s="80" t="str">
        <f>E2</f>
        <v>样本数量</v>
      </c>
      <c r="F19" s="86" t="s">
        <v>336</v>
      </c>
    </row>
    <row r="20" spans="1:7">
      <c r="A20" s="170" t="s">
        <v>359</v>
      </c>
      <c r="B20" s="56">
        <v>44013</v>
      </c>
      <c r="C20" s="79"/>
      <c r="D20" s="30" t="s">
        <v>318</v>
      </c>
      <c r="E20" s="171">
        <f>SUM(C20:C22)</f>
        <v>0</v>
      </c>
      <c r="F20" s="180">
        <f>AVERAGE(D20:D22)</f>
        <v>38.649179500000002</v>
      </c>
      <c r="G20" s="27"/>
    </row>
    <row r="21" spans="1:7">
      <c r="A21" s="170"/>
      <c r="B21" s="56">
        <v>44044</v>
      </c>
      <c r="C21" s="79"/>
      <c r="D21" s="30" t="s">
        <v>318</v>
      </c>
      <c r="E21" s="171"/>
      <c r="F21" s="180"/>
      <c r="G21" s="27"/>
    </row>
    <row r="22" spans="1:7">
      <c r="A22" s="170"/>
      <c r="B22" s="56">
        <v>44075</v>
      </c>
      <c r="C22" s="79"/>
      <c r="D22" s="30">
        <v>38.649179500000002</v>
      </c>
      <c r="E22" s="171"/>
      <c r="F22" s="180"/>
      <c r="G22" s="27"/>
    </row>
    <row r="23" spans="1:7">
      <c r="A23" s="170" t="s">
        <v>360</v>
      </c>
      <c r="B23" s="56">
        <v>44105</v>
      </c>
      <c r="C23" s="79"/>
      <c r="D23" s="30">
        <v>40.24595102</v>
      </c>
      <c r="E23" s="171">
        <f>SUM(C23:C25)</f>
        <v>0</v>
      </c>
      <c r="F23" s="180">
        <f>AVERAGE(D23:D25)</f>
        <v>39.54323514</v>
      </c>
      <c r="G23" s="27"/>
    </row>
    <row r="24" spans="1:7">
      <c r="A24" s="170"/>
      <c r="B24" s="56">
        <v>44136</v>
      </c>
      <c r="C24" s="29"/>
      <c r="D24" s="30">
        <v>38.840519260000001</v>
      </c>
      <c r="E24" s="171"/>
      <c r="F24" s="180"/>
      <c r="G24" s="27"/>
    </row>
    <row r="25" spans="1:7">
      <c r="A25" s="170"/>
      <c r="B25" s="56">
        <v>44166</v>
      </c>
      <c r="C25" s="29"/>
      <c r="D25" s="30" t="s">
        <v>727</v>
      </c>
      <c r="E25" s="171"/>
      <c r="F25" s="180"/>
      <c r="G25" s="27"/>
    </row>
    <row r="26" spans="1:7">
      <c r="A26" s="170" t="s">
        <v>154</v>
      </c>
      <c r="B26" s="56">
        <v>44197</v>
      </c>
      <c r="C26" s="29"/>
      <c r="D26" s="30">
        <v>39.408867000000001</v>
      </c>
      <c r="E26" s="171">
        <f>SUM(C26:C28)</f>
        <v>0</v>
      </c>
      <c r="F26" s="180">
        <f>AVERAGE(D26:D28)</f>
        <v>41.692930216666667</v>
      </c>
      <c r="G26" s="27"/>
    </row>
    <row r="27" spans="1:7">
      <c r="A27" s="170"/>
      <c r="B27" s="56">
        <v>44228</v>
      </c>
      <c r="C27" s="29"/>
      <c r="D27" s="30">
        <v>45.173919589999997</v>
      </c>
      <c r="E27" s="171"/>
      <c r="F27" s="180"/>
      <c r="G27" s="27"/>
    </row>
    <row r="28" spans="1:7">
      <c r="A28" s="170"/>
      <c r="B28" s="56">
        <v>44256</v>
      </c>
      <c r="C28" s="29"/>
      <c r="D28" s="30">
        <v>40.496004059999997</v>
      </c>
      <c r="E28" s="171"/>
      <c r="F28" s="180"/>
      <c r="G28" s="27"/>
    </row>
    <row r="29" spans="1:7">
      <c r="A29" s="170" t="s">
        <v>353</v>
      </c>
      <c r="B29" s="56">
        <v>44287</v>
      </c>
      <c r="C29" s="46"/>
      <c r="D29" s="77">
        <v>37.615077880000001</v>
      </c>
      <c r="E29" s="188"/>
      <c r="F29" s="180">
        <f>AVERAGE(D29:D31)</f>
        <v>39.074834829999993</v>
      </c>
      <c r="G29" s="27"/>
    </row>
    <row r="30" spans="1:7">
      <c r="A30" s="170"/>
      <c r="B30" s="56">
        <v>44317</v>
      </c>
      <c r="C30" s="46"/>
      <c r="D30" s="77">
        <v>39.313926270000003</v>
      </c>
      <c r="E30" s="172"/>
      <c r="F30" s="180"/>
      <c r="G30" s="27"/>
    </row>
    <row r="31" spans="1:7">
      <c r="A31" s="170"/>
      <c r="B31" s="56">
        <v>44348</v>
      </c>
      <c r="C31" s="46"/>
      <c r="D31" s="77">
        <v>40.295500339999997</v>
      </c>
      <c r="E31" s="189"/>
      <c r="F31" s="180"/>
      <c r="G31" s="27"/>
    </row>
    <row r="32" spans="1:7">
      <c r="A32" s="57" t="s">
        <v>352</v>
      </c>
      <c r="B32" s="56">
        <v>44378</v>
      </c>
      <c r="C32" s="29"/>
      <c r="D32" s="30">
        <v>40.51700048</v>
      </c>
      <c r="E32" s="81">
        <f>SUM(C32:C32)</f>
        <v>0</v>
      </c>
      <c r="F32" s="51">
        <f>ROUND(D32,2)</f>
        <v>40.520000000000003</v>
      </c>
      <c r="G32" s="27"/>
    </row>
    <row r="33" spans="1:14">
      <c r="A33" s="174" t="s">
        <v>98</v>
      </c>
      <c r="B33" s="175"/>
      <c r="C33" s="175"/>
      <c r="D33" s="175"/>
      <c r="E33" s="176"/>
      <c r="F33" s="102">
        <f>ROUND(AVERAGE(F20:F32),2)</f>
        <v>39.9</v>
      </c>
      <c r="G33" s="27"/>
    </row>
    <row r="34" spans="1:14">
      <c r="G34" s="27"/>
    </row>
    <row r="35" spans="1:14" ht="15">
      <c r="A35" s="181" t="s">
        <v>365</v>
      </c>
      <c r="B35" s="181"/>
      <c r="C35" s="181"/>
      <c r="D35" s="181"/>
      <c r="E35" s="181"/>
      <c r="F35" s="181"/>
      <c r="M35" s="44"/>
    </row>
    <row r="36" spans="1:14">
      <c r="A36" s="80" t="str">
        <f>A2</f>
        <v>时间</v>
      </c>
      <c r="B36" s="80" t="s">
        <v>105</v>
      </c>
      <c r="C36" s="80" t="s">
        <v>106</v>
      </c>
      <c r="D36" s="86" t="s">
        <v>361</v>
      </c>
      <c r="E36" s="80" t="str">
        <f>E2</f>
        <v>样本数量</v>
      </c>
      <c r="F36" s="86" t="s">
        <v>336</v>
      </c>
      <c r="L36" s="44"/>
    </row>
    <row r="37" spans="1:14">
      <c r="A37" s="170" t="s">
        <v>359</v>
      </c>
      <c r="B37" s="56">
        <v>44013</v>
      </c>
      <c r="C37" s="80">
        <v>1</v>
      </c>
      <c r="D37" s="85" t="s">
        <v>728</v>
      </c>
      <c r="E37" s="171">
        <f>SUM(C37:C39)</f>
        <v>7</v>
      </c>
      <c r="F37" s="180">
        <f>ROUND(AVERAGE(D37:D39),2)</f>
        <v>37.85</v>
      </c>
      <c r="G37" s="27"/>
      <c r="L37" s="44"/>
    </row>
    <row r="38" spans="1:14">
      <c r="A38" s="170"/>
      <c r="B38" s="56">
        <v>44044</v>
      </c>
      <c r="C38" s="80">
        <v>2</v>
      </c>
      <c r="D38" s="78">
        <f>E92-I38-I40</f>
        <v>37.01</v>
      </c>
      <c r="E38" s="171"/>
      <c r="F38" s="180"/>
      <c r="G38" s="27"/>
      <c r="H38" s="43" t="s">
        <v>354</v>
      </c>
      <c r="I38" s="27">
        <v>0.78</v>
      </c>
      <c r="J38" s="27" t="s">
        <v>357</v>
      </c>
      <c r="L38" s="44"/>
    </row>
    <row r="39" spans="1:14">
      <c r="A39" s="170"/>
      <c r="B39" s="56">
        <v>44075</v>
      </c>
      <c r="C39" s="80">
        <v>4</v>
      </c>
      <c r="D39" s="78">
        <f>E88-I38-I40</f>
        <v>38.68</v>
      </c>
      <c r="E39" s="171"/>
      <c r="F39" s="180"/>
      <c r="G39" s="27"/>
      <c r="H39" s="43" t="s">
        <v>355</v>
      </c>
      <c r="I39" s="27">
        <v>30</v>
      </c>
      <c r="J39" s="27" t="s">
        <v>356</v>
      </c>
      <c r="L39" s="44"/>
    </row>
    <row r="40" spans="1:14">
      <c r="A40" s="170" t="s">
        <v>360</v>
      </c>
      <c r="B40" s="56">
        <v>44105</v>
      </c>
      <c r="C40" s="80">
        <v>2</v>
      </c>
      <c r="D40" s="78">
        <f>E86-I38-I40</f>
        <v>41.11</v>
      </c>
      <c r="E40" s="171">
        <f>SUM(C40:C42)</f>
        <v>6</v>
      </c>
      <c r="F40" s="180">
        <f>ROUND(AVERAGE(D40:D42),2)</f>
        <v>38.35</v>
      </c>
      <c r="G40" s="27"/>
      <c r="I40" s="27">
        <f>I39/12</f>
        <v>2.5</v>
      </c>
      <c r="L40" s="44"/>
    </row>
    <row r="41" spans="1:14">
      <c r="A41" s="170"/>
      <c r="B41" s="56">
        <v>44136</v>
      </c>
      <c r="C41" s="80">
        <v>1</v>
      </c>
      <c r="D41" s="78">
        <f>E85-I38-I40</f>
        <v>37.18</v>
      </c>
      <c r="E41" s="171"/>
      <c r="F41" s="180"/>
      <c r="G41" s="27"/>
      <c r="H41" s="43"/>
      <c r="L41" s="44"/>
      <c r="N41" s="27">
        <v>9</v>
      </c>
    </row>
    <row r="42" spans="1:14">
      <c r="A42" s="170"/>
      <c r="B42" s="56">
        <v>44166</v>
      </c>
      <c r="C42" s="80">
        <v>3</v>
      </c>
      <c r="D42" s="78">
        <f>E82-I38-I40</f>
        <v>36.769999999999996</v>
      </c>
      <c r="E42" s="171"/>
      <c r="F42" s="180"/>
      <c r="G42" s="27"/>
      <c r="L42" s="44"/>
      <c r="N42" s="27">
        <v>10</v>
      </c>
    </row>
    <row r="43" spans="1:14">
      <c r="A43" s="170" t="s">
        <v>154</v>
      </c>
      <c r="B43" s="56">
        <v>44197</v>
      </c>
      <c r="C43" s="80">
        <v>3</v>
      </c>
      <c r="D43" s="78">
        <f>E79-I38-I40</f>
        <v>37.99</v>
      </c>
      <c r="E43" s="171">
        <f>SUM(C43:C45)</f>
        <v>9</v>
      </c>
      <c r="F43" s="180">
        <f>ROUND(AVERAGE(D43:D45),2)</f>
        <v>39.36</v>
      </c>
      <c r="G43" s="27"/>
      <c r="L43" s="44"/>
      <c r="N43" s="27">
        <v>11</v>
      </c>
    </row>
    <row r="44" spans="1:14">
      <c r="A44" s="170"/>
      <c r="B44" s="56">
        <v>44228</v>
      </c>
      <c r="C44" s="80">
        <v>1</v>
      </c>
      <c r="D44" s="78">
        <f>E78-I38-I40</f>
        <v>43.6</v>
      </c>
      <c r="E44" s="171"/>
      <c r="F44" s="180"/>
      <c r="G44" s="27"/>
      <c r="L44" s="44"/>
      <c r="N44" s="27">
        <v>1</v>
      </c>
    </row>
    <row r="45" spans="1:14">
      <c r="A45" s="170"/>
      <c r="B45" s="56">
        <v>44256</v>
      </c>
      <c r="C45" s="80">
        <v>5</v>
      </c>
      <c r="D45" s="78">
        <f>E73-I38-I40</f>
        <v>36.49</v>
      </c>
      <c r="E45" s="171"/>
      <c r="F45" s="180"/>
      <c r="G45" s="27"/>
      <c r="L45" s="44"/>
      <c r="N45" s="27">
        <v>2</v>
      </c>
    </row>
    <row r="46" spans="1:14">
      <c r="A46" s="170" t="s">
        <v>353</v>
      </c>
      <c r="B46" s="56">
        <v>44287</v>
      </c>
      <c r="C46" s="80">
        <v>6</v>
      </c>
      <c r="D46" s="78">
        <f>E67-I38-I40</f>
        <v>35.449999999999996</v>
      </c>
      <c r="E46" s="171">
        <f>SUM(C46:C48)</f>
        <v>16</v>
      </c>
      <c r="F46" s="180">
        <f>ROUND(AVERAGE(D46:D48),2)</f>
        <v>36.36</v>
      </c>
      <c r="G46" s="27"/>
      <c r="L46" s="44"/>
      <c r="N46" s="27">
        <v>3</v>
      </c>
    </row>
    <row r="47" spans="1:14">
      <c r="A47" s="170"/>
      <c r="B47" s="56">
        <v>44317</v>
      </c>
      <c r="C47" s="80">
        <v>6</v>
      </c>
      <c r="D47" s="78">
        <f>E61-I38-I40</f>
        <v>37.26</v>
      </c>
      <c r="E47" s="171"/>
      <c r="F47" s="180"/>
      <c r="G47" s="27"/>
      <c r="L47" s="44"/>
      <c r="N47" s="27">
        <v>4</v>
      </c>
    </row>
    <row r="48" spans="1:14">
      <c r="A48" s="170"/>
      <c r="B48" s="56">
        <v>44348</v>
      </c>
      <c r="C48" s="80">
        <v>4</v>
      </c>
      <c r="D48" s="78">
        <f>E57-I38-I40</f>
        <v>36.369999999999997</v>
      </c>
      <c r="E48" s="171"/>
      <c r="F48" s="180"/>
      <c r="G48" s="27"/>
      <c r="L48" s="44"/>
      <c r="N48" s="27">
        <v>5</v>
      </c>
    </row>
    <row r="49" spans="1:14">
      <c r="A49" s="57" t="s">
        <v>352</v>
      </c>
      <c r="B49" s="56">
        <v>44378</v>
      </c>
      <c r="C49" s="80">
        <v>3</v>
      </c>
      <c r="D49" s="78">
        <f>E54-I38-I40</f>
        <v>39.94</v>
      </c>
      <c r="E49" s="77">
        <f>C49</f>
        <v>3</v>
      </c>
      <c r="F49" s="78">
        <f>ROUND(AVERAGE(D49),2)</f>
        <v>39.94</v>
      </c>
      <c r="G49" s="27"/>
      <c r="L49" s="44"/>
      <c r="N49" s="27">
        <v>6</v>
      </c>
    </row>
    <row r="50" spans="1:14">
      <c r="A50" s="178" t="s">
        <v>98</v>
      </c>
      <c r="B50" s="178"/>
      <c r="C50" s="178"/>
      <c r="D50" s="178"/>
      <c r="E50" s="178"/>
      <c r="F50" s="103">
        <f>ROUND(AVERAGE(F37:F49),2)</f>
        <v>38.369999999999997</v>
      </c>
      <c r="G50" s="27"/>
      <c r="L50" s="44"/>
      <c r="N50" s="27">
        <v>7</v>
      </c>
    </row>
    <row r="51" spans="1:14" ht="18.75" customHeight="1">
      <c r="G51" s="27"/>
    </row>
    <row r="52" spans="1:14">
      <c r="G52" s="72"/>
    </row>
    <row r="53" spans="1:14">
      <c r="A53" s="86" t="s">
        <v>111</v>
      </c>
      <c r="B53" s="86" t="s">
        <v>112</v>
      </c>
      <c r="C53" s="86" t="s">
        <v>113</v>
      </c>
      <c r="D53" s="86" t="s">
        <v>114</v>
      </c>
      <c r="E53" s="86" t="s">
        <v>151</v>
      </c>
      <c r="F53" s="100" t="s">
        <v>320</v>
      </c>
      <c r="G53" s="100" t="s">
        <v>64</v>
      </c>
      <c r="H53" s="86" t="s">
        <v>339</v>
      </c>
      <c r="I53" s="86" t="s">
        <v>340</v>
      </c>
    </row>
    <row r="54" spans="1:14">
      <c r="A54" s="99">
        <v>44405</v>
      </c>
      <c r="B54" s="86">
        <v>123</v>
      </c>
      <c r="C54" s="86">
        <v>5100</v>
      </c>
      <c r="D54" s="80">
        <f t="shared" ref="D54:D62" si="0">C54/B54</f>
        <v>41.463414634146339</v>
      </c>
      <c r="E54" s="170">
        <f>ROUND(AVERAGE(D54:D56),2)</f>
        <v>43.22</v>
      </c>
      <c r="F54" s="86" t="s">
        <v>345</v>
      </c>
      <c r="G54" s="86" t="s">
        <v>619</v>
      </c>
      <c r="H54" s="101" t="s">
        <v>349</v>
      </c>
      <c r="I54" s="101" t="s">
        <v>652</v>
      </c>
    </row>
    <row r="55" spans="1:14">
      <c r="A55" s="99">
        <v>44399</v>
      </c>
      <c r="B55" s="86">
        <v>89</v>
      </c>
      <c r="C55" s="86">
        <v>3600</v>
      </c>
      <c r="D55" s="80">
        <f t="shared" si="0"/>
        <v>40.449438202247194</v>
      </c>
      <c r="E55" s="170"/>
      <c r="F55" s="86" t="s">
        <v>653</v>
      </c>
      <c r="G55" s="86" t="s">
        <v>619</v>
      </c>
      <c r="H55" s="86" t="s">
        <v>349</v>
      </c>
      <c r="I55" s="80" t="s">
        <v>683</v>
      </c>
    </row>
    <row r="56" spans="1:14">
      <c r="A56" s="99">
        <v>44391</v>
      </c>
      <c r="B56" s="86">
        <v>67</v>
      </c>
      <c r="C56" s="86">
        <v>3200</v>
      </c>
      <c r="D56" s="80">
        <f t="shared" si="0"/>
        <v>47.761194029850749</v>
      </c>
      <c r="E56" s="170"/>
      <c r="F56" s="86" t="s">
        <v>347</v>
      </c>
      <c r="G56" s="86" t="s">
        <v>619</v>
      </c>
      <c r="H56" s="86" t="s">
        <v>349</v>
      </c>
      <c r="I56" s="80" t="s">
        <v>684</v>
      </c>
    </row>
    <row r="57" spans="1:14">
      <c r="A57" s="99">
        <v>44374</v>
      </c>
      <c r="B57" s="86">
        <v>95.13</v>
      </c>
      <c r="C57" s="86">
        <v>4000</v>
      </c>
      <c r="D57" s="80">
        <f t="shared" si="0"/>
        <v>42.04772416692947</v>
      </c>
      <c r="E57" s="190">
        <f>ROUND(AVERAGE(D57:D60),2)</f>
        <v>39.65</v>
      </c>
      <c r="F57" s="86" t="s">
        <v>653</v>
      </c>
      <c r="G57" s="86" t="s">
        <v>619</v>
      </c>
      <c r="H57" s="86" t="s">
        <v>349</v>
      </c>
      <c r="I57" s="80" t="s">
        <v>348</v>
      </c>
    </row>
    <row r="58" spans="1:14">
      <c r="A58" s="99">
        <v>44370</v>
      </c>
      <c r="B58" s="86">
        <v>111</v>
      </c>
      <c r="C58" s="86">
        <v>4300</v>
      </c>
      <c r="D58" s="80">
        <f t="shared" si="0"/>
        <v>38.738738738738739</v>
      </c>
      <c r="E58" s="190"/>
      <c r="F58" s="86" t="s">
        <v>345</v>
      </c>
      <c r="G58" s="86" t="s">
        <v>619</v>
      </c>
      <c r="H58" s="86" t="s">
        <v>349</v>
      </c>
      <c r="I58" s="84" t="s">
        <v>348</v>
      </c>
    </row>
    <row r="59" spans="1:14">
      <c r="A59" s="99">
        <v>44360</v>
      </c>
      <c r="B59" s="86">
        <v>89</v>
      </c>
      <c r="C59" s="86">
        <v>3338</v>
      </c>
      <c r="D59" s="80">
        <f t="shared" si="0"/>
        <v>37.50561797752809</v>
      </c>
      <c r="E59" s="190"/>
      <c r="F59" s="86" t="s">
        <v>653</v>
      </c>
      <c r="G59" s="86" t="s">
        <v>619</v>
      </c>
      <c r="H59" s="86" t="s">
        <v>349</v>
      </c>
      <c r="I59" s="101" t="s">
        <v>686</v>
      </c>
    </row>
    <row r="60" spans="1:14">
      <c r="A60" s="99">
        <v>44353</v>
      </c>
      <c r="B60" s="86">
        <v>89.34</v>
      </c>
      <c r="C60" s="86">
        <v>3600</v>
      </c>
      <c r="D60" s="80">
        <f t="shared" si="0"/>
        <v>40.295500335795836</v>
      </c>
      <c r="E60" s="190"/>
      <c r="F60" s="101" t="s">
        <v>653</v>
      </c>
      <c r="G60" s="101" t="s">
        <v>351</v>
      </c>
      <c r="H60" s="101" t="s">
        <v>349</v>
      </c>
      <c r="I60" s="101" t="s">
        <v>687</v>
      </c>
    </row>
    <row r="61" spans="1:14">
      <c r="A61" s="99">
        <v>44339</v>
      </c>
      <c r="B61" s="86">
        <v>125</v>
      </c>
      <c r="C61" s="86">
        <v>5000</v>
      </c>
      <c r="D61" s="80">
        <f t="shared" si="0"/>
        <v>40</v>
      </c>
      <c r="E61" s="170">
        <f>ROUND(AVERAGE(D61:D66),2)</f>
        <v>40.54</v>
      </c>
      <c r="F61" s="101" t="s">
        <v>345</v>
      </c>
      <c r="G61" s="101" t="s">
        <v>351</v>
      </c>
      <c r="H61" s="101" t="s">
        <v>349</v>
      </c>
      <c r="I61" s="101" t="s">
        <v>688</v>
      </c>
    </row>
    <row r="62" spans="1:14">
      <c r="A62" s="99">
        <v>44333</v>
      </c>
      <c r="B62" s="86">
        <v>89</v>
      </c>
      <c r="C62" s="86">
        <v>3400</v>
      </c>
      <c r="D62" s="80">
        <f t="shared" si="0"/>
        <v>38.202247191011239</v>
      </c>
      <c r="E62" s="170"/>
      <c r="F62" s="86" t="s">
        <v>341</v>
      </c>
      <c r="G62" s="86" t="s">
        <v>619</v>
      </c>
      <c r="H62" s="101" t="s">
        <v>349</v>
      </c>
      <c r="I62" s="101" t="s">
        <v>688</v>
      </c>
    </row>
    <row r="63" spans="1:14">
      <c r="A63" s="99">
        <v>44326</v>
      </c>
      <c r="B63" s="86">
        <v>111</v>
      </c>
      <c r="C63" s="86">
        <v>4100</v>
      </c>
      <c r="D63" s="80">
        <f>C63/B63</f>
        <v>36.936936936936938</v>
      </c>
      <c r="E63" s="170"/>
      <c r="F63" s="86" t="s">
        <v>345</v>
      </c>
      <c r="G63" s="86" t="s">
        <v>619</v>
      </c>
      <c r="H63" s="86" t="s">
        <v>349</v>
      </c>
      <c r="I63" s="80" t="s">
        <v>348</v>
      </c>
    </row>
    <row r="64" spans="1:14">
      <c r="A64" s="48">
        <v>44325</v>
      </c>
      <c r="B64" s="80">
        <v>68</v>
      </c>
      <c r="C64" s="80">
        <v>3300</v>
      </c>
      <c r="D64" s="80">
        <f>C64/B64</f>
        <v>48.529411764705884</v>
      </c>
      <c r="E64" s="170"/>
      <c r="F64" s="101" t="s">
        <v>346</v>
      </c>
      <c r="G64" s="101" t="s">
        <v>351</v>
      </c>
      <c r="H64" s="101" t="s">
        <v>349</v>
      </c>
      <c r="I64" s="101" t="s">
        <v>689</v>
      </c>
    </row>
    <row r="65" spans="1:11">
      <c r="A65" s="48">
        <v>44320</v>
      </c>
      <c r="B65" s="80">
        <v>89.46</v>
      </c>
      <c r="C65" s="80">
        <v>3700</v>
      </c>
      <c r="D65" s="80">
        <f t="shared" ref="D65:D93" si="1">C65/B65</f>
        <v>41.359266711379391</v>
      </c>
      <c r="E65" s="170"/>
      <c r="F65" s="101" t="s">
        <v>653</v>
      </c>
      <c r="G65" s="101" t="s">
        <v>351</v>
      </c>
      <c r="H65" s="101" t="s">
        <v>349</v>
      </c>
      <c r="I65" s="101" t="s">
        <v>690</v>
      </c>
    </row>
    <row r="66" spans="1:11">
      <c r="A66" s="48">
        <v>44318</v>
      </c>
      <c r="B66" s="80">
        <v>89</v>
      </c>
      <c r="C66" s="80">
        <v>3400</v>
      </c>
      <c r="D66" s="80">
        <f t="shared" si="1"/>
        <v>38.202247191011239</v>
      </c>
      <c r="E66" s="170"/>
      <c r="F66" s="101" t="s">
        <v>653</v>
      </c>
      <c r="G66" s="101" t="s">
        <v>351</v>
      </c>
      <c r="H66" s="101" t="s">
        <v>349</v>
      </c>
      <c r="I66" s="101" t="s">
        <v>685</v>
      </c>
    </row>
    <row r="67" spans="1:11">
      <c r="A67" s="48">
        <v>44304</v>
      </c>
      <c r="B67" s="80">
        <v>89</v>
      </c>
      <c r="C67" s="80">
        <v>3500</v>
      </c>
      <c r="D67" s="80">
        <f t="shared" si="1"/>
        <v>39.325842696629216</v>
      </c>
      <c r="E67" s="170">
        <f>ROUND(AVERAGE(D67:D72),2)</f>
        <v>38.729999999999997</v>
      </c>
      <c r="F67" s="101" t="s">
        <v>653</v>
      </c>
      <c r="G67" s="101" t="s">
        <v>351</v>
      </c>
      <c r="H67" s="101" t="s">
        <v>349</v>
      </c>
      <c r="I67" s="101" t="s">
        <v>692</v>
      </c>
    </row>
    <row r="68" spans="1:11">
      <c r="A68" s="48">
        <v>44303</v>
      </c>
      <c r="B68" s="80">
        <v>65.53</v>
      </c>
      <c r="C68" s="80">
        <v>2750</v>
      </c>
      <c r="D68" s="80">
        <f t="shared" si="1"/>
        <v>41.965511979246145</v>
      </c>
      <c r="E68" s="170"/>
      <c r="F68" s="101" t="s">
        <v>346</v>
      </c>
      <c r="G68" s="101" t="s">
        <v>351</v>
      </c>
      <c r="H68" s="101" t="s">
        <v>349</v>
      </c>
      <c r="I68" s="101" t="s">
        <v>693</v>
      </c>
    </row>
    <row r="69" spans="1:11" s="26" customFormat="1">
      <c r="A69" s="48">
        <v>44297</v>
      </c>
      <c r="B69" s="80">
        <v>95.14</v>
      </c>
      <c r="C69" s="80">
        <v>3600</v>
      </c>
      <c r="D69" s="80">
        <f t="shared" si="1"/>
        <v>37.838974143367672</v>
      </c>
      <c r="E69" s="170"/>
      <c r="F69" s="101" t="s">
        <v>653</v>
      </c>
      <c r="G69" s="101" t="s">
        <v>351</v>
      </c>
      <c r="H69" s="101" t="s">
        <v>349</v>
      </c>
      <c r="I69" s="101" t="s">
        <v>690</v>
      </c>
      <c r="J69" s="27"/>
      <c r="K69" s="27"/>
    </row>
    <row r="70" spans="1:11" s="26" customFormat="1">
      <c r="A70" s="48">
        <v>44295</v>
      </c>
      <c r="B70" s="80">
        <v>121</v>
      </c>
      <c r="C70" s="80">
        <v>4500</v>
      </c>
      <c r="D70" s="80">
        <f t="shared" si="1"/>
        <v>37.190082644628099</v>
      </c>
      <c r="E70" s="170"/>
      <c r="F70" s="101" t="s">
        <v>345</v>
      </c>
      <c r="G70" s="101" t="s">
        <v>351</v>
      </c>
      <c r="H70" s="101" t="s">
        <v>349</v>
      </c>
      <c r="I70" s="84" t="s">
        <v>694</v>
      </c>
      <c r="J70" s="27"/>
      <c r="K70" s="27"/>
    </row>
    <row r="71" spans="1:11" s="26" customFormat="1">
      <c r="A71" s="48">
        <v>44292</v>
      </c>
      <c r="B71" s="80">
        <v>89.38</v>
      </c>
      <c r="C71" s="80">
        <v>3500</v>
      </c>
      <c r="D71" s="80">
        <f t="shared" si="1"/>
        <v>39.158648467218619</v>
      </c>
      <c r="E71" s="170"/>
      <c r="F71" s="101" t="s">
        <v>653</v>
      </c>
      <c r="G71" s="101" t="s">
        <v>351</v>
      </c>
      <c r="H71" s="101" t="s">
        <v>349</v>
      </c>
      <c r="I71" s="101" t="s">
        <v>695</v>
      </c>
      <c r="J71" s="27"/>
      <c r="K71" s="27"/>
    </row>
    <row r="72" spans="1:11" s="26" customFormat="1">
      <c r="A72" s="48">
        <v>44289</v>
      </c>
      <c r="B72" s="80">
        <v>89.46</v>
      </c>
      <c r="C72" s="80">
        <v>3300</v>
      </c>
      <c r="D72" s="80">
        <f t="shared" si="1"/>
        <v>36.887994634473507</v>
      </c>
      <c r="E72" s="170"/>
      <c r="F72" s="101" t="s">
        <v>653</v>
      </c>
      <c r="G72" s="101" t="s">
        <v>351</v>
      </c>
      <c r="H72" s="101" t="s">
        <v>349</v>
      </c>
      <c r="I72" s="101" t="s">
        <v>652</v>
      </c>
      <c r="J72" s="27"/>
      <c r="K72" s="27"/>
    </row>
    <row r="73" spans="1:11" s="26" customFormat="1">
      <c r="A73" s="48">
        <v>44269</v>
      </c>
      <c r="B73" s="80">
        <v>66</v>
      </c>
      <c r="C73" s="80">
        <v>3000</v>
      </c>
      <c r="D73" s="80">
        <f t="shared" si="1"/>
        <v>45.454545454545453</v>
      </c>
      <c r="E73" s="170">
        <f>ROUND(AVERAGE(D73:D77),2)</f>
        <v>39.770000000000003</v>
      </c>
      <c r="F73" s="101" t="s">
        <v>346</v>
      </c>
      <c r="G73" s="101" t="s">
        <v>351</v>
      </c>
      <c r="H73" s="101" t="s">
        <v>349</v>
      </c>
      <c r="I73" s="101" t="s">
        <v>689</v>
      </c>
      <c r="J73" s="27"/>
      <c r="K73" s="27"/>
    </row>
    <row r="74" spans="1:11">
      <c r="A74" s="48">
        <v>44269</v>
      </c>
      <c r="B74" s="80">
        <v>95</v>
      </c>
      <c r="C74" s="80">
        <v>3500</v>
      </c>
      <c r="D74" s="80">
        <f t="shared" si="1"/>
        <v>36.842105263157897</v>
      </c>
      <c r="E74" s="170"/>
      <c r="F74" s="101" t="s">
        <v>653</v>
      </c>
      <c r="G74" s="101" t="s">
        <v>351</v>
      </c>
      <c r="H74" s="101" t="s">
        <v>349</v>
      </c>
      <c r="I74" s="101" t="s">
        <v>687</v>
      </c>
    </row>
    <row r="75" spans="1:11">
      <c r="A75" s="48">
        <v>44264</v>
      </c>
      <c r="B75" s="80">
        <v>111</v>
      </c>
      <c r="C75" s="80">
        <v>4200</v>
      </c>
      <c r="D75" s="80">
        <f t="shared" si="1"/>
        <v>37.837837837837839</v>
      </c>
      <c r="E75" s="170"/>
      <c r="F75" s="101" t="s">
        <v>691</v>
      </c>
      <c r="G75" s="101" t="s">
        <v>351</v>
      </c>
      <c r="H75" s="101" t="s">
        <v>349</v>
      </c>
      <c r="I75" s="101" t="s">
        <v>696</v>
      </c>
    </row>
    <row r="76" spans="1:11">
      <c r="A76" s="48">
        <v>44261</v>
      </c>
      <c r="B76" s="80">
        <v>100</v>
      </c>
      <c r="C76" s="80">
        <v>3900</v>
      </c>
      <c r="D76" s="80">
        <f t="shared" si="1"/>
        <v>39</v>
      </c>
      <c r="E76" s="170"/>
      <c r="F76" s="101" t="s">
        <v>653</v>
      </c>
      <c r="G76" s="101" t="s">
        <v>351</v>
      </c>
      <c r="H76" s="101" t="s">
        <v>349</v>
      </c>
      <c r="I76" s="101" t="s">
        <v>687</v>
      </c>
    </row>
    <row r="77" spans="1:11">
      <c r="A77" s="48">
        <v>44258</v>
      </c>
      <c r="B77" s="80">
        <v>89.34</v>
      </c>
      <c r="C77" s="80">
        <v>3550</v>
      </c>
      <c r="D77" s="80">
        <f t="shared" si="1"/>
        <v>39.735840608909783</v>
      </c>
      <c r="E77" s="170"/>
      <c r="F77" s="101" t="s">
        <v>653</v>
      </c>
      <c r="G77" s="101" t="s">
        <v>351</v>
      </c>
      <c r="H77" s="101" t="s">
        <v>349</v>
      </c>
      <c r="I77" s="101" t="s">
        <v>687</v>
      </c>
    </row>
    <row r="78" spans="1:11">
      <c r="A78" s="48">
        <v>44248</v>
      </c>
      <c r="B78" s="80">
        <v>96</v>
      </c>
      <c r="C78" s="80">
        <v>4500</v>
      </c>
      <c r="D78" s="80">
        <f t="shared" si="1"/>
        <v>46.875</v>
      </c>
      <c r="E78" s="84">
        <f>ROUND(AVERAGE(D78),2)</f>
        <v>46.88</v>
      </c>
      <c r="F78" s="101" t="s">
        <v>653</v>
      </c>
      <c r="G78" s="101" t="s">
        <v>351</v>
      </c>
      <c r="H78" s="101" t="s">
        <v>349</v>
      </c>
      <c r="I78" s="84" t="s">
        <v>651</v>
      </c>
    </row>
    <row r="79" spans="1:11">
      <c r="A79" s="48">
        <v>44226</v>
      </c>
      <c r="B79" s="80">
        <v>66</v>
      </c>
      <c r="C79" s="80">
        <v>3000</v>
      </c>
      <c r="D79" s="80">
        <f t="shared" si="1"/>
        <v>45.454545454545453</v>
      </c>
      <c r="E79" s="170">
        <f>ROUND(AVERAGE(D79:D81),2)</f>
        <v>41.27</v>
      </c>
      <c r="F79" s="101" t="s">
        <v>346</v>
      </c>
      <c r="G79" s="101" t="s">
        <v>351</v>
      </c>
      <c r="H79" s="101" t="s">
        <v>620</v>
      </c>
      <c r="I79" s="101" t="s">
        <v>689</v>
      </c>
    </row>
    <row r="80" spans="1:11">
      <c r="A80" s="48">
        <v>44212</v>
      </c>
      <c r="B80" s="80">
        <v>94.21</v>
      </c>
      <c r="C80" s="80">
        <v>3500</v>
      </c>
      <c r="D80" s="80">
        <f t="shared" si="1"/>
        <v>37.151045536567246</v>
      </c>
      <c r="E80" s="170"/>
      <c r="F80" s="101" t="s">
        <v>653</v>
      </c>
      <c r="G80" s="101" t="s">
        <v>351</v>
      </c>
      <c r="H80" s="101" t="s">
        <v>349</v>
      </c>
      <c r="I80" s="101" t="s">
        <v>652</v>
      </c>
    </row>
    <row r="81" spans="1:9">
      <c r="A81" s="48">
        <v>44199</v>
      </c>
      <c r="B81" s="80">
        <v>65.53</v>
      </c>
      <c r="C81" s="80">
        <v>2700</v>
      </c>
      <c r="D81" s="80">
        <f t="shared" si="1"/>
        <v>41.202502670532581</v>
      </c>
      <c r="E81" s="170"/>
      <c r="F81" s="101" t="s">
        <v>346</v>
      </c>
      <c r="G81" s="101" t="s">
        <v>351</v>
      </c>
      <c r="H81" s="101" t="s">
        <v>349</v>
      </c>
      <c r="I81" s="101" t="s">
        <v>693</v>
      </c>
    </row>
    <row r="82" spans="1:9">
      <c r="A82" s="48">
        <v>44194</v>
      </c>
      <c r="B82" s="80">
        <v>89</v>
      </c>
      <c r="C82" s="80">
        <v>3500</v>
      </c>
      <c r="D82" s="80">
        <f t="shared" si="1"/>
        <v>39.325842696629216</v>
      </c>
      <c r="E82" s="170">
        <f>ROUND(AVERAGE(D82:D84),2)</f>
        <v>40.049999999999997</v>
      </c>
      <c r="F82" s="101" t="s">
        <v>653</v>
      </c>
      <c r="G82" s="101" t="s">
        <v>351</v>
      </c>
      <c r="H82" s="101" t="s">
        <v>349</v>
      </c>
      <c r="I82" s="101" t="s">
        <v>695</v>
      </c>
    </row>
    <row r="83" spans="1:9">
      <c r="A83" s="48">
        <v>44186</v>
      </c>
      <c r="B83" s="80">
        <v>68.62</v>
      </c>
      <c r="C83" s="80">
        <v>3150</v>
      </c>
      <c r="D83" s="80">
        <f t="shared" si="1"/>
        <v>45.904983969688132</v>
      </c>
      <c r="E83" s="170"/>
      <c r="F83" s="101" t="s">
        <v>346</v>
      </c>
      <c r="G83" s="101" t="s">
        <v>351</v>
      </c>
      <c r="H83" s="101" t="s">
        <v>349</v>
      </c>
      <c r="I83" s="101" t="s">
        <v>689</v>
      </c>
    </row>
    <row r="84" spans="1:9">
      <c r="A84" s="48">
        <v>44170</v>
      </c>
      <c r="B84" s="84">
        <v>123.12</v>
      </c>
      <c r="C84" s="84">
        <v>4300</v>
      </c>
      <c r="D84" s="84">
        <f t="shared" si="1"/>
        <v>34.925276153346324</v>
      </c>
      <c r="E84" s="170"/>
      <c r="F84" s="101" t="s">
        <v>345</v>
      </c>
      <c r="G84" s="101" t="s">
        <v>351</v>
      </c>
      <c r="H84" s="101" t="s">
        <v>349</v>
      </c>
      <c r="I84" s="84" t="s">
        <v>667</v>
      </c>
    </row>
    <row r="85" spans="1:9">
      <c r="A85" s="48">
        <v>44140</v>
      </c>
      <c r="B85" s="84">
        <v>111.21</v>
      </c>
      <c r="C85" s="84">
        <v>4500</v>
      </c>
      <c r="D85" s="84">
        <f t="shared" si="1"/>
        <v>40.463987051524143</v>
      </c>
      <c r="E85" s="84">
        <f>ROUND(AVERAGE(D85),2)</f>
        <v>40.46</v>
      </c>
      <c r="F85" s="101" t="s">
        <v>345</v>
      </c>
      <c r="G85" s="101" t="s">
        <v>351</v>
      </c>
      <c r="H85" s="101" t="s">
        <v>349</v>
      </c>
      <c r="I85" s="101" t="s">
        <v>687</v>
      </c>
    </row>
    <row r="86" spans="1:9">
      <c r="A86" s="48">
        <v>44129</v>
      </c>
      <c r="B86" s="84">
        <v>67</v>
      </c>
      <c r="C86" s="84">
        <v>3000</v>
      </c>
      <c r="D86" s="84">
        <f t="shared" si="1"/>
        <v>44.776119402985074</v>
      </c>
      <c r="E86" s="170">
        <f>ROUND(AVERAGE(D86:D87),2)</f>
        <v>44.39</v>
      </c>
      <c r="F86" s="101" t="s">
        <v>346</v>
      </c>
      <c r="G86" s="101" t="s">
        <v>351</v>
      </c>
      <c r="H86" s="101" t="s">
        <v>349</v>
      </c>
      <c r="I86" s="101" t="s">
        <v>692</v>
      </c>
    </row>
    <row r="87" spans="1:9">
      <c r="A87" s="48">
        <v>44110</v>
      </c>
      <c r="B87" s="84">
        <v>63.64</v>
      </c>
      <c r="C87" s="84">
        <v>2800</v>
      </c>
      <c r="D87" s="84">
        <f t="shared" si="1"/>
        <v>43.997485857950977</v>
      </c>
      <c r="E87" s="170"/>
      <c r="F87" s="101" t="s">
        <v>346</v>
      </c>
      <c r="G87" s="101" t="s">
        <v>351</v>
      </c>
      <c r="H87" s="101" t="s">
        <v>349</v>
      </c>
      <c r="I87" s="101" t="s">
        <v>697</v>
      </c>
    </row>
    <row r="88" spans="1:9">
      <c r="A88" s="48">
        <v>44100</v>
      </c>
      <c r="B88" s="84">
        <v>89.45</v>
      </c>
      <c r="C88" s="84">
        <v>3600</v>
      </c>
      <c r="D88" s="84">
        <f t="shared" si="1"/>
        <v>40.245947456679708</v>
      </c>
      <c r="E88" s="170">
        <f>ROUND(AVERAGE(D88:D91),2)</f>
        <v>41.96</v>
      </c>
      <c r="F88" s="101" t="s">
        <v>653</v>
      </c>
      <c r="G88" s="101" t="s">
        <v>351</v>
      </c>
      <c r="H88" s="101" t="s">
        <v>349</v>
      </c>
      <c r="I88" s="101" t="s">
        <v>687</v>
      </c>
    </row>
    <row r="89" spans="1:9">
      <c r="A89" s="48">
        <v>44088</v>
      </c>
      <c r="B89" s="84">
        <v>65.569999999999993</v>
      </c>
      <c r="C89" s="84">
        <v>2900</v>
      </c>
      <c r="D89" s="84">
        <f t="shared" si="1"/>
        <v>44.227543083727319</v>
      </c>
      <c r="E89" s="170"/>
      <c r="F89" s="101" t="s">
        <v>346</v>
      </c>
      <c r="G89" s="101" t="s">
        <v>351</v>
      </c>
      <c r="H89" s="101" t="s">
        <v>620</v>
      </c>
      <c r="I89" s="84" t="s">
        <v>666</v>
      </c>
    </row>
    <row r="90" spans="1:9">
      <c r="A90" s="48">
        <v>44086</v>
      </c>
      <c r="B90" s="84">
        <v>123.23</v>
      </c>
      <c r="C90" s="84">
        <v>4500</v>
      </c>
      <c r="D90" s="84">
        <f t="shared" si="1"/>
        <v>36.51708187941248</v>
      </c>
      <c r="E90" s="170"/>
      <c r="F90" s="101" t="s">
        <v>345</v>
      </c>
      <c r="G90" s="101" t="s">
        <v>351</v>
      </c>
      <c r="H90" s="101" t="s">
        <v>349</v>
      </c>
      <c r="I90" s="101" t="s">
        <v>690</v>
      </c>
    </row>
    <row r="91" spans="1:9">
      <c r="A91" s="48">
        <v>44082</v>
      </c>
      <c r="B91" s="84">
        <v>61.02</v>
      </c>
      <c r="C91" s="84">
        <v>2858</v>
      </c>
      <c r="D91" s="84">
        <f t="shared" si="1"/>
        <v>46.837102589314973</v>
      </c>
      <c r="E91" s="170"/>
      <c r="F91" s="101" t="s">
        <v>346</v>
      </c>
      <c r="G91" s="101" t="s">
        <v>351</v>
      </c>
      <c r="H91" s="101" t="s">
        <v>349</v>
      </c>
      <c r="I91" s="101" t="s">
        <v>693</v>
      </c>
    </row>
    <row r="92" spans="1:9">
      <c r="A92" s="48">
        <v>44072</v>
      </c>
      <c r="B92" s="84">
        <v>95.06</v>
      </c>
      <c r="C92" s="84">
        <v>3600</v>
      </c>
      <c r="D92" s="84">
        <f t="shared" si="1"/>
        <v>37.870818430464972</v>
      </c>
      <c r="E92" s="170">
        <f>ROUND(AVERAGE(D92:D93),2)</f>
        <v>40.29</v>
      </c>
      <c r="F92" s="101" t="s">
        <v>653</v>
      </c>
      <c r="G92" s="101" t="s">
        <v>351</v>
      </c>
      <c r="H92" s="101" t="s">
        <v>698</v>
      </c>
      <c r="I92" s="101" t="s">
        <v>687</v>
      </c>
    </row>
    <row r="93" spans="1:9">
      <c r="A93" s="48">
        <v>44048</v>
      </c>
      <c r="B93" s="80">
        <v>65.569999999999993</v>
      </c>
      <c r="C93" s="80">
        <v>2800</v>
      </c>
      <c r="D93" s="80">
        <f t="shared" si="1"/>
        <v>42.702455391184998</v>
      </c>
      <c r="E93" s="170"/>
      <c r="F93" s="101" t="s">
        <v>346</v>
      </c>
      <c r="G93" s="101" t="s">
        <v>351</v>
      </c>
      <c r="H93" s="101" t="s">
        <v>620</v>
      </c>
      <c r="I93" s="101" t="s">
        <v>693</v>
      </c>
    </row>
    <row r="94" spans="1:9">
      <c r="A94" s="48"/>
      <c r="B94" s="80"/>
      <c r="C94" s="80"/>
      <c r="D94" s="80"/>
      <c r="E94" s="84"/>
      <c r="F94" s="101" t="s">
        <v>345</v>
      </c>
      <c r="G94" s="101" t="s">
        <v>351</v>
      </c>
      <c r="H94" s="101" t="s">
        <v>349</v>
      </c>
      <c r="I94" s="101" t="s">
        <v>690</v>
      </c>
    </row>
  </sheetData>
  <mergeCells count="53">
    <mergeCell ref="E73:E77"/>
    <mergeCell ref="E67:E72"/>
    <mergeCell ref="E61:E66"/>
    <mergeCell ref="E57:E60"/>
    <mergeCell ref="E92:E93"/>
    <mergeCell ref="E88:E91"/>
    <mergeCell ref="E86:E87"/>
    <mergeCell ref="E82:E84"/>
    <mergeCell ref="E79:E81"/>
    <mergeCell ref="A50:E50"/>
    <mergeCell ref="A40:A42"/>
    <mergeCell ref="E40:E42"/>
    <mergeCell ref="F40:F42"/>
    <mergeCell ref="A43:A45"/>
    <mergeCell ref="E43:E45"/>
    <mergeCell ref="F43:F45"/>
    <mergeCell ref="F29:F31"/>
    <mergeCell ref="A33:E33"/>
    <mergeCell ref="A35:F35"/>
    <mergeCell ref="A46:A48"/>
    <mergeCell ref="E46:E48"/>
    <mergeCell ref="F46:F48"/>
    <mergeCell ref="J4:J6"/>
    <mergeCell ref="A6:A8"/>
    <mergeCell ref="E6:E8"/>
    <mergeCell ref="F6:F8"/>
    <mergeCell ref="A20:A22"/>
    <mergeCell ref="E20:E22"/>
    <mergeCell ref="F20:F22"/>
    <mergeCell ref="A9:A11"/>
    <mergeCell ref="E9:E11"/>
    <mergeCell ref="F9:F11"/>
    <mergeCell ref="A12:A14"/>
    <mergeCell ref="E12:E14"/>
    <mergeCell ref="F12:F14"/>
    <mergeCell ref="A16:E16"/>
    <mergeCell ref="A18:F18"/>
    <mergeCell ref="E54:E56"/>
    <mergeCell ref="A1:F1"/>
    <mergeCell ref="A3:A5"/>
    <mergeCell ref="E3:E5"/>
    <mergeCell ref="F3:F5"/>
    <mergeCell ref="A37:A39"/>
    <mergeCell ref="E37:E39"/>
    <mergeCell ref="F37:F39"/>
    <mergeCell ref="A23:A25"/>
    <mergeCell ref="E23:E25"/>
    <mergeCell ref="F23:F25"/>
    <mergeCell ref="A26:A28"/>
    <mergeCell ref="E26:E28"/>
    <mergeCell ref="F26:F28"/>
    <mergeCell ref="A29:A31"/>
    <mergeCell ref="E29:E31"/>
  </mergeCells>
  <phoneticPr fontId="2" type="noConversion"/>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A107"/>
  <sheetViews>
    <sheetView zoomScale="115" zoomScaleNormal="115" workbookViewId="0">
      <selection activeCell="B116" sqref="B116"/>
    </sheetView>
  </sheetViews>
  <sheetFormatPr defaultRowHeight="10.5"/>
  <cols>
    <col min="1" max="41" width="12.625" style="105" customWidth="1"/>
    <col min="42" max="42" width="15.25" style="105" customWidth="1"/>
    <col min="43" max="43" width="14" style="105" customWidth="1"/>
    <col min="44" max="44" width="12.75" style="105" customWidth="1"/>
    <col min="45" max="16384" width="9" style="105"/>
  </cols>
  <sheetData>
    <row r="1" spans="1:49">
      <c r="A1" s="193" t="s">
        <v>108</v>
      </c>
      <c r="B1" s="192">
        <v>44378.333333333336</v>
      </c>
      <c r="C1" s="193"/>
      <c r="D1" s="193"/>
      <c r="E1" s="193"/>
      <c r="F1" s="192">
        <v>44348.333333333336</v>
      </c>
      <c r="G1" s="193"/>
      <c r="H1" s="193"/>
      <c r="I1" s="193"/>
      <c r="J1" s="192">
        <v>44317.333333333336</v>
      </c>
      <c r="K1" s="193"/>
      <c r="L1" s="193"/>
      <c r="M1" s="193"/>
      <c r="N1" s="192">
        <v>44287.333333333336</v>
      </c>
      <c r="O1" s="193"/>
      <c r="P1" s="193"/>
      <c r="Q1" s="193"/>
      <c r="R1" s="192">
        <v>44256.333333333336</v>
      </c>
      <c r="S1" s="193"/>
      <c r="T1" s="193"/>
      <c r="U1" s="193"/>
      <c r="V1" s="192">
        <v>44228.333333333336</v>
      </c>
      <c r="W1" s="193"/>
      <c r="X1" s="193"/>
      <c r="Y1" s="193"/>
      <c r="Z1" s="192">
        <v>44197.333333333336</v>
      </c>
      <c r="AA1" s="193"/>
      <c r="AB1" s="193"/>
      <c r="AC1" s="193"/>
      <c r="AD1" s="192">
        <v>44166.333333333336</v>
      </c>
      <c r="AE1" s="193"/>
      <c r="AF1" s="193"/>
      <c r="AG1" s="193"/>
      <c r="AH1" s="192">
        <v>44136.333333333336</v>
      </c>
      <c r="AI1" s="193"/>
      <c r="AJ1" s="193"/>
      <c r="AK1" s="193"/>
      <c r="AL1" s="192">
        <v>44105.333333333336</v>
      </c>
      <c r="AM1" s="193"/>
      <c r="AN1" s="193"/>
      <c r="AO1" s="193"/>
      <c r="AP1" s="192">
        <v>44075.333333333336</v>
      </c>
      <c r="AQ1" s="193"/>
      <c r="AR1" s="193"/>
      <c r="AS1" s="193"/>
      <c r="AT1" s="192">
        <v>44044.333333333336</v>
      </c>
      <c r="AU1" s="193"/>
      <c r="AV1" s="193"/>
      <c r="AW1" s="193"/>
    </row>
    <row r="2" spans="1:49">
      <c r="A2" s="193"/>
      <c r="B2" s="92" t="s">
        <v>366</v>
      </c>
      <c r="C2" s="92" t="s">
        <v>367</v>
      </c>
      <c r="D2" s="92" t="s">
        <v>368</v>
      </c>
      <c r="E2" s="92" t="s">
        <v>369</v>
      </c>
      <c r="F2" s="92" t="s">
        <v>366</v>
      </c>
      <c r="G2" s="92" t="s">
        <v>367</v>
      </c>
      <c r="H2" s="92" t="s">
        <v>368</v>
      </c>
      <c r="I2" s="92" t="s">
        <v>369</v>
      </c>
      <c r="J2" s="92" t="s">
        <v>366</v>
      </c>
      <c r="K2" s="92" t="s">
        <v>367</v>
      </c>
      <c r="L2" s="92" t="s">
        <v>368</v>
      </c>
      <c r="M2" s="92" t="s">
        <v>369</v>
      </c>
      <c r="N2" s="92" t="s">
        <v>366</v>
      </c>
      <c r="O2" s="92" t="s">
        <v>367</v>
      </c>
      <c r="P2" s="92" t="s">
        <v>368</v>
      </c>
      <c r="Q2" s="92" t="s">
        <v>369</v>
      </c>
      <c r="R2" s="92" t="s">
        <v>366</v>
      </c>
      <c r="S2" s="92" t="s">
        <v>367</v>
      </c>
      <c r="T2" s="92" t="s">
        <v>368</v>
      </c>
      <c r="U2" s="92" t="s">
        <v>369</v>
      </c>
      <c r="V2" s="92" t="s">
        <v>366</v>
      </c>
      <c r="W2" s="92" t="s">
        <v>367</v>
      </c>
      <c r="X2" s="92" t="s">
        <v>368</v>
      </c>
      <c r="Y2" s="92" t="s">
        <v>369</v>
      </c>
      <c r="Z2" s="92" t="s">
        <v>366</v>
      </c>
      <c r="AA2" s="92" t="s">
        <v>367</v>
      </c>
      <c r="AB2" s="92" t="s">
        <v>368</v>
      </c>
      <c r="AC2" s="92" t="s">
        <v>369</v>
      </c>
      <c r="AD2" s="92" t="s">
        <v>366</v>
      </c>
      <c r="AE2" s="92" t="s">
        <v>367</v>
      </c>
      <c r="AF2" s="92" t="s">
        <v>368</v>
      </c>
      <c r="AG2" s="92" t="s">
        <v>369</v>
      </c>
      <c r="AH2" s="92" t="s">
        <v>366</v>
      </c>
      <c r="AI2" s="92" t="s">
        <v>367</v>
      </c>
      <c r="AJ2" s="92" t="s">
        <v>368</v>
      </c>
      <c r="AK2" s="92" t="s">
        <v>369</v>
      </c>
      <c r="AL2" s="92" t="s">
        <v>366</v>
      </c>
      <c r="AM2" s="92" t="s">
        <v>367</v>
      </c>
      <c r="AN2" s="92" t="s">
        <v>368</v>
      </c>
      <c r="AO2" s="92" t="s">
        <v>369</v>
      </c>
      <c r="AP2" s="92" t="s">
        <v>366</v>
      </c>
      <c r="AQ2" s="92" t="s">
        <v>367</v>
      </c>
      <c r="AR2" s="92" t="s">
        <v>368</v>
      </c>
      <c r="AS2" s="92" t="s">
        <v>369</v>
      </c>
      <c r="AT2" s="92" t="s">
        <v>366</v>
      </c>
      <c r="AU2" s="92" t="s">
        <v>367</v>
      </c>
      <c r="AV2" s="92" t="s">
        <v>368</v>
      </c>
      <c r="AW2" s="92" t="s">
        <v>369</v>
      </c>
    </row>
    <row r="3" spans="1:49">
      <c r="A3" s="92" t="s">
        <v>370</v>
      </c>
      <c r="B3" s="92">
        <v>38.25</v>
      </c>
      <c r="C3" s="92">
        <v>4233</v>
      </c>
      <c r="D3" s="92">
        <v>31748</v>
      </c>
      <c r="E3" s="92" t="s">
        <v>213</v>
      </c>
      <c r="F3" s="92">
        <v>42.02</v>
      </c>
      <c r="G3" s="92">
        <v>3196</v>
      </c>
      <c r="H3" s="92">
        <v>31655</v>
      </c>
      <c r="I3" s="92" t="s">
        <v>371</v>
      </c>
      <c r="J3" s="92">
        <v>41.13</v>
      </c>
      <c r="K3" s="92">
        <v>3227</v>
      </c>
      <c r="L3" s="92">
        <v>31547</v>
      </c>
      <c r="M3" s="92" t="s">
        <v>260</v>
      </c>
      <c r="N3" s="92">
        <v>40.799999999999997</v>
      </c>
      <c r="O3" s="92">
        <v>3181</v>
      </c>
      <c r="P3" s="92">
        <v>32461</v>
      </c>
      <c r="Q3" s="92" t="s">
        <v>235</v>
      </c>
      <c r="R3" s="92">
        <v>42.73</v>
      </c>
      <c r="S3" s="92">
        <v>2910</v>
      </c>
      <c r="T3" s="92">
        <v>30652</v>
      </c>
      <c r="U3" s="92" t="s">
        <v>199</v>
      </c>
      <c r="V3" s="92">
        <v>40.31</v>
      </c>
      <c r="W3" s="92">
        <v>3048</v>
      </c>
      <c r="X3" s="92">
        <v>30360</v>
      </c>
      <c r="Y3" s="92" t="s">
        <v>371</v>
      </c>
      <c r="Z3" s="92">
        <v>40.020000000000003</v>
      </c>
      <c r="AA3" s="92">
        <v>3016</v>
      </c>
      <c r="AB3" s="92">
        <v>30626</v>
      </c>
      <c r="AC3" s="92" t="s">
        <v>233</v>
      </c>
      <c r="AD3" s="92">
        <v>40.46</v>
      </c>
      <c r="AE3" s="92">
        <v>3018</v>
      </c>
      <c r="AF3" s="92">
        <v>31329</v>
      </c>
      <c r="AG3" s="92" t="s">
        <v>242</v>
      </c>
      <c r="AH3" s="92">
        <v>40.630000000000003</v>
      </c>
      <c r="AI3" s="92">
        <v>3224</v>
      </c>
      <c r="AJ3" s="92">
        <v>31602</v>
      </c>
      <c r="AK3" s="92" t="s">
        <v>140</v>
      </c>
      <c r="AL3" s="92">
        <v>41.46</v>
      </c>
      <c r="AM3" s="92">
        <v>3161</v>
      </c>
      <c r="AN3" s="92">
        <v>32160</v>
      </c>
      <c r="AO3" s="92" t="s">
        <v>158</v>
      </c>
      <c r="AP3" s="92">
        <v>43.06</v>
      </c>
      <c r="AQ3" s="92">
        <v>3292</v>
      </c>
      <c r="AR3" s="92">
        <v>31778</v>
      </c>
      <c r="AS3" s="92" t="s">
        <v>172</v>
      </c>
      <c r="AT3" s="92">
        <v>41.58</v>
      </c>
      <c r="AU3" s="92">
        <v>3152</v>
      </c>
      <c r="AV3" s="92">
        <v>31857</v>
      </c>
      <c r="AW3" s="92" t="s">
        <v>289</v>
      </c>
    </row>
    <row r="4" spans="1:49">
      <c r="A4" s="92" t="s">
        <v>372</v>
      </c>
      <c r="B4" s="92">
        <v>38.36</v>
      </c>
      <c r="C4" s="92">
        <v>2800</v>
      </c>
      <c r="D4" s="92">
        <v>29902</v>
      </c>
      <c r="E4" s="92" t="s">
        <v>166</v>
      </c>
      <c r="F4" s="92">
        <v>42.22</v>
      </c>
      <c r="G4" s="92">
        <v>2668</v>
      </c>
      <c r="H4" s="92">
        <v>30003</v>
      </c>
      <c r="I4" s="92" t="s">
        <v>273</v>
      </c>
      <c r="J4" s="92">
        <v>42.35</v>
      </c>
      <c r="K4" s="92">
        <v>2856</v>
      </c>
      <c r="L4" s="92">
        <v>29899</v>
      </c>
      <c r="M4" s="92" t="s">
        <v>373</v>
      </c>
      <c r="N4" s="92">
        <v>44.18</v>
      </c>
      <c r="O4" s="92">
        <v>2671</v>
      </c>
      <c r="P4" s="92">
        <v>29454</v>
      </c>
      <c r="Q4" s="92" t="s">
        <v>274</v>
      </c>
      <c r="R4" s="92">
        <v>41.16</v>
      </c>
      <c r="S4" s="92">
        <v>2655</v>
      </c>
      <c r="T4" s="92">
        <v>30933</v>
      </c>
      <c r="U4" s="92" t="s">
        <v>294</v>
      </c>
      <c r="V4" s="92">
        <v>37.4</v>
      </c>
      <c r="W4" s="92">
        <v>2502</v>
      </c>
      <c r="X4" s="92">
        <v>30049</v>
      </c>
      <c r="Y4" s="92" t="s">
        <v>374</v>
      </c>
      <c r="Z4" s="92">
        <v>41.46</v>
      </c>
      <c r="AA4" s="92">
        <v>2648</v>
      </c>
      <c r="AB4" s="92">
        <v>30374</v>
      </c>
      <c r="AC4" s="92" t="s">
        <v>375</v>
      </c>
      <c r="AD4" s="92">
        <v>39.43</v>
      </c>
      <c r="AE4" s="92">
        <v>2959</v>
      </c>
      <c r="AF4" s="92">
        <v>29684</v>
      </c>
      <c r="AG4" s="92" t="s">
        <v>138</v>
      </c>
      <c r="AH4" s="92">
        <v>42</v>
      </c>
      <c r="AI4" s="92">
        <v>3137</v>
      </c>
      <c r="AJ4" s="92">
        <v>30438</v>
      </c>
      <c r="AK4" s="92" t="s">
        <v>288</v>
      </c>
      <c r="AL4" s="92">
        <v>40.17</v>
      </c>
      <c r="AM4" s="92">
        <v>2958</v>
      </c>
      <c r="AN4" s="92">
        <v>28273</v>
      </c>
      <c r="AO4" s="92" t="s">
        <v>135</v>
      </c>
      <c r="AP4" s="92">
        <v>40.909999999999997</v>
      </c>
      <c r="AQ4" s="92">
        <v>2995</v>
      </c>
      <c r="AR4" s="92">
        <v>35868</v>
      </c>
      <c r="AS4" s="92" t="s">
        <v>376</v>
      </c>
      <c r="AT4" s="92">
        <v>40.159999999999997</v>
      </c>
      <c r="AU4" s="92">
        <v>2866</v>
      </c>
      <c r="AV4" s="92">
        <v>35240</v>
      </c>
      <c r="AW4" s="92" t="s">
        <v>307</v>
      </c>
    </row>
    <row r="5" spans="1:49">
      <c r="A5" s="92" t="s">
        <v>377</v>
      </c>
      <c r="B5" s="92">
        <v>41.33</v>
      </c>
      <c r="C5" s="92">
        <v>3475</v>
      </c>
      <c r="D5" s="92">
        <v>36969</v>
      </c>
      <c r="E5" s="92" t="s">
        <v>378</v>
      </c>
      <c r="F5" s="92">
        <v>41.33</v>
      </c>
      <c r="G5" s="92">
        <v>3371</v>
      </c>
      <c r="H5" s="92">
        <v>37105</v>
      </c>
      <c r="I5" s="92" t="s">
        <v>379</v>
      </c>
      <c r="J5" s="92">
        <v>41.61</v>
      </c>
      <c r="K5" s="92">
        <v>3509</v>
      </c>
      <c r="L5" s="92">
        <v>36704</v>
      </c>
      <c r="M5" s="92" t="s">
        <v>380</v>
      </c>
      <c r="N5" s="92">
        <v>41.97</v>
      </c>
      <c r="O5" s="92">
        <v>3207</v>
      </c>
      <c r="P5" s="92">
        <v>36186</v>
      </c>
      <c r="Q5" s="92" t="s">
        <v>145</v>
      </c>
      <c r="R5" s="92">
        <v>41.61</v>
      </c>
      <c r="S5" s="92">
        <v>3388</v>
      </c>
      <c r="T5" s="92">
        <v>34230</v>
      </c>
      <c r="U5" s="92" t="s">
        <v>381</v>
      </c>
      <c r="V5" s="92">
        <v>41.59</v>
      </c>
      <c r="W5" s="92">
        <v>3654</v>
      </c>
      <c r="X5" s="92">
        <v>34055</v>
      </c>
      <c r="Y5" s="92" t="s">
        <v>250</v>
      </c>
      <c r="Z5" s="92">
        <v>40.07</v>
      </c>
      <c r="AA5" s="92">
        <v>3627</v>
      </c>
      <c r="AB5" s="92">
        <v>35528</v>
      </c>
      <c r="AC5" s="92" t="s">
        <v>382</v>
      </c>
      <c r="AD5" s="92">
        <v>39.74</v>
      </c>
      <c r="AE5" s="92">
        <v>3688</v>
      </c>
      <c r="AF5" s="92">
        <v>35306</v>
      </c>
      <c r="AG5" s="92" t="s">
        <v>383</v>
      </c>
      <c r="AH5" s="92">
        <v>41.52</v>
      </c>
      <c r="AI5" s="92">
        <v>3564</v>
      </c>
      <c r="AJ5" s="92">
        <v>34938</v>
      </c>
      <c r="AK5" s="92" t="s">
        <v>384</v>
      </c>
      <c r="AL5" s="92">
        <v>42.71</v>
      </c>
      <c r="AM5" s="92">
        <v>3848</v>
      </c>
      <c r="AN5" s="92">
        <v>35607</v>
      </c>
      <c r="AO5" s="92" t="s">
        <v>186</v>
      </c>
      <c r="AP5" s="92">
        <v>43.32</v>
      </c>
      <c r="AQ5" s="92">
        <v>3594</v>
      </c>
      <c r="AR5" s="92">
        <v>35705</v>
      </c>
      <c r="AS5" s="92" t="s">
        <v>141</v>
      </c>
      <c r="AT5" s="92">
        <v>49.09</v>
      </c>
      <c r="AU5" s="92">
        <v>3497</v>
      </c>
      <c r="AV5" s="92">
        <v>35457</v>
      </c>
      <c r="AW5" s="92" t="s">
        <v>385</v>
      </c>
    </row>
    <row r="6" spans="1:49">
      <c r="A6" s="92" t="s">
        <v>386</v>
      </c>
      <c r="B6" s="92">
        <v>41.46</v>
      </c>
      <c r="C6" s="92">
        <v>3642</v>
      </c>
      <c r="D6" s="92">
        <v>14931</v>
      </c>
      <c r="E6" s="92" t="s">
        <v>387</v>
      </c>
      <c r="F6" s="92">
        <v>43.53</v>
      </c>
      <c r="G6" s="92">
        <v>2767</v>
      </c>
      <c r="H6" s="92">
        <v>15911</v>
      </c>
      <c r="I6" s="92" t="s">
        <v>388</v>
      </c>
      <c r="J6" s="92">
        <v>43.28</v>
      </c>
      <c r="K6" s="92">
        <v>2676</v>
      </c>
      <c r="L6" s="92">
        <v>15945</v>
      </c>
      <c r="M6" s="92" t="s">
        <v>389</v>
      </c>
      <c r="N6" s="92">
        <v>44.05</v>
      </c>
      <c r="O6" s="92">
        <v>2729</v>
      </c>
      <c r="P6" s="92">
        <v>15968</v>
      </c>
      <c r="Q6" s="92" t="s">
        <v>177</v>
      </c>
      <c r="R6" s="92">
        <v>43.88</v>
      </c>
      <c r="S6" s="92">
        <v>2646</v>
      </c>
      <c r="T6" s="92">
        <v>15810</v>
      </c>
      <c r="U6" s="92" t="s">
        <v>387</v>
      </c>
      <c r="V6" s="92">
        <v>45.14</v>
      </c>
      <c r="W6" s="92">
        <v>2601</v>
      </c>
      <c r="X6" s="92" t="s">
        <v>155</v>
      </c>
      <c r="Y6" s="92" t="s">
        <v>155</v>
      </c>
      <c r="Z6" s="92" t="s">
        <v>155</v>
      </c>
      <c r="AA6" s="92" t="s">
        <v>155</v>
      </c>
      <c r="AB6" s="92" t="s">
        <v>155</v>
      </c>
      <c r="AC6" s="92" t="s">
        <v>155</v>
      </c>
      <c r="AD6" s="92" t="s">
        <v>155</v>
      </c>
      <c r="AE6" s="92" t="s">
        <v>155</v>
      </c>
      <c r="AF6" s="92" t="s">
        <v>155</v>
      </c>
      <c r="AG6" s="92" t="s">
        <v>155</v>
      </c>
      <c r="AH6" s="92" t="s">
        <v>155</v>
      </c>
      <c r="AI6" s="92" t="s">
        <v>155</v>
      </c>
      <c r="AJ6" s="92" t="s">
        <v>155</v>
      </c>
      <c r="AK6" s="92" t="s">
        <v>155</v>
      </c>
      <c r="AL6" s="92" t="s">
        <v>155</v>
      </c>
      <c r="AM6" s="92" t="s">
        <v>155</v>
      </c>
      <c r="AN6" s="92" t="s">
        <v>155</v>
      </c>
      <c r="AO6" s="92" t="s">
        <v>155</v>
      </c>
      <c r="AP6" s="92" t="s">
        <v>155</v>
      </c>
      <c r="AQ6" s="92" t="s">
        <v>155</v>
      </c>
      <c r="AR6" s="92" t="s">
        <v>155</v>
      </c>
      <c r="AS6" s="92" t="s">
        <v>155</v>
      </c>
      <c r="AT6" s="92" t="s">
        <v>155</v>
      </c>
      <c r="AU6" s="92" t="s">
        <v>155</v>
      </c>
      <c r="AV6" s="92" t="s">
        <v>155</v>
      </c>
      <c r="AW6" s="92" t="s">
        <v>155</v>
      </c>
    </row>
    <row r="7" spans="1:49">
      <c r="A7" s="92" t="s">
        <v>390</v>
      </c>
      <c r="B7" s="92">
        <v>42.55</v>
      </c>
      <c r="C7" s="92">
        <v>3582</v>
      </c>
      <c r="D7" s="92">
        <v>34614</v>
      </c>
      <c r="E7" s="92" t="s">
        <v>297</v>
      </c>
      <c r="F7" s="92">
        <v>42.93</v>
      </c>
      <c r="G7" s="92">
        <v>3618</v>
      </c>
      <c r="H7" s="92">
        <v>34032</v>
      </c>
      <c r="I7" s="92" t="s">
        <v>164</v>
      </c>
      <c r="J7" s="92">
        <v>43.51</v>
      </c>
      <c r="K7" s="92">
        <v>3652</v>
      </c>
      <c r="L7" s="92">
        <v>34143</v>
      </c>
      <c r="M7" s="92" t="s">
        <v>201</v>
      </c>
      <c r="N7" s="92">
        <v>43.51</v>
      </c>
      <c r="O7" s="92">
        <v>3591</v>
      </c>
      <c r="P7" s="92">
        <v>34240</v>
      </c>
      <c r="Q7" s="92" t="s">
        <v>136</v>
      </c>
      <c r="R7" s="92">
        <v>42.02</v>
      </c>
      <c r="S7" s="92">
        <v>3713</v>
      </c>
      <c r="T7" s="92">
        <v>34122</v>
      </c>
      <c r="U7" s="92" t="s">
        <v>296</v>
      </c>
      <c r="V7" s="92">
        <v>41.8</v>
      </c>
      <c r="W7" s="92">
        <v>3598</v>
      </c>
      <c r="X7" s="92">
        <v>34452</v>
      </c>
      <c r="Y7" s="92" t="s">
        <v>141</v>
      </c>
      <c r="Z7" s="92">
        <v>42.22</v>
      </c>
      <c r="AA7" s="92">
        <v>3584</v>
      </c>
      <c r="AB7" s="92">
        <v>35055</v>
      </c>
      <c r="AC7" s="92" t="s">
        <v>213</v>
      </c>
      <c r="AD7" s="92">
        <v>41.38</v>
      </c>
      <c r="AE7" s="92">
        <v>3486</v>
      </c>
      <c r="AF7" s="92">
        <v>35013</v>
      </c>
      <c r="AG7" s="92" t="s">
        <v>309</v>
      </c>
      <c r="AH7" s="92">
        <v>41.38</v>
      </c>
      <c r="AI7" s="92">
        <v>3702</v>
      </c>
      <c r="AJ7" s="92">
        <v>33712</v>
      </c>
      <c r="AK7" s="92" t="s">
        <v>391</v>
      </c>
      <c r="AL7" s="92">
        <v>42.05</v>
      </c>
      <c r="AM7" s="92">
        <v>3562</v>
      </c>
      <c r="AN7" s="92">
        <v>33605</v>
      </c>
      <c r="AO7" s="92" t="s">
        <v>238</v>
      </c>
      <c r="AP7" s="92">
        <v>43.33</v>
      </c>
      <c r="AQ7" s="92">
        <v>3627</v>
      </c>
      <c r="AR7" s="92">
        <v>33240</v>
      </c>
      <c r="AS7" s="92" t="s">
        <v>260</v>
      </c>
      <c r="AT7" s="92">
        <v>42.42</v>
      </c>
      <c r="AU7" s="92">
        <v>3662</v>
      </c>
      <c r="AV7" s="92">
        <v>33809</v>
      </c>
      <c r="AW7" s="92" t="s">
        <v>239</v>
      </c>
    </row>
    <row r="8" spans="1:49">
      <c r="A8" s="92" t="s">
        <v>392</v>
      </c>
      <c r="B8" s="92">
        <v>44.86</v>
      </c>
      <c r="C8" s="92">
        <v>3565</v>
      </c>
      <c r="D8" s="92">
        <v>37177</v>
      </c>
      <c r="E8" s="92" t="s">
        <v>255</v>
      </c>
      <c r="F8" s="92">
        <v>43.98</v>
      </c>
      <c r="G8" s="92">
        <v>3115</v>
      </c>
      <c r="H8" s="92">
        <v>37216</v>
      </c>
      <c r="I8" s="92" t="s">
        <v>309</v>
      </c>
      <c r="J8" s="92">
        <v>42.97</v>
      </c>
      <c r="K8" s="92">
        <v>3165</v>
      </c>
      <c r="L8" s="92">
        <v>36543</v>
      </c>
      <c r="M8" s="92" t="s">
        <v>393</v>
      </c>
      <c r="N8" s="92">
        <v>43.9</v>
      </c>
      <c r="O8" s="92">
        <v>3095</v>
      </c>
      <c r="P8" s="92">
        <v>35425</v>
      </c>
      <c r="Q8" s="92" t="s">
        <v>304</v>
      </c>
      <c r="R8" s="92">
        <v>43.29</v>
      </c>
      <c r="S8" s="92">
        <v>3104</v>
      </c>
      <c r="T8" s="92">
        <v>36176</v>
      </c>
      <c r="U8" s="92" t="s">
        <v>139</v>
      </c>
      <c r="V8" s="92">
        <v>42.8</v>
      </c>
      <c r="W8" s="92">
        <v>3167</v>
      </c>
      <c r="X8" s="92">
        <v>36750</v>
      </c>
      <c r="Y8" s="92" t="s">
        <v>394</v>
      </c>
      <c r="Z8" s="92">
        <v>42.93</v>
      </c>
      <c r="AA8" s="92">
        <v>3089</v>
      </c>
      <c r="AB8" s="92">
        <v>36086</v>
      </c>
      <c r="AC8" s="92" t="s">
        <v>395</v>
      </c>
      <c r="AD8" s="92">
        <v>43.55</v>
      </c>
      <c r="AE8" s="92">
        <v>3177</v>
      </c>
      <c r="AF8" s="92">
        <v>36050</v>
      </c>
      <c r="AG8" s="92" t="s">
        <v>142</v>
      </c>
      <c r="AH8" s="92">
        <v>43.5</v>
      </c>
      <c r="AI8" s="92">
        <v>3151</v>
      </c>
      <c r="AJ8" s="92">
        <v>35167</v>
      </c>
      <c r="AK8" s="92" t="s">
        <v>162</v>
      </c>
      <c r="AL8" s="92">
        <v>43.1</v>
      </c>
      <c r="AM8" s="92">
        <v>3239</v>
      </c>
      <c r="AN8" s="92">
        <v>34183</v>
      </c>
      <c r="AO8" s="92" t="s">
        <v>216</v>
      </c>
      <c r="AP8" s="92">
        <v>44.09</v>
      </c>
      <c r="AQ8" s="92">
        <v>3317</v>
      </c>
      <c r="AR8" s="92">
        <v>34712</v>
      </c>
      <c r="AS8" s="92" t="s">
        <v>396</v>
      </c>
      <c r="AT8" s="92">
        <v>43.7</v>
      </c>
      <c r="AU8" s="92">
        <v>3109</v>
      </c>
      <c r="AV8" s="92">
        <v>34301</v>
      </c>
      <c r="AW8" s="92" t="s">
        <v>201</v>
      </c>
    </row>
    <row r="9" spans="1:49">
      <c r="A9" s="92" t="s">
        <v>397</v>
      </c>
      <c r="B9" s="92">
        <v>45.17</v>
      </c>
      <c r="C9" s="92">
        <v>6255</v>
      </c>
      <c r="D9" s="92">
        <v>35536</v>
      </c>
      <c r="E9" s="92" t="s">
        <v>136</v>
      </c>
      <c r="F9" s="92">
        <v>55.91</v>
      </c>
      <c r="G9" s="92">
        <v>8107</v>
      </c>
      <c r="H9" s="92">
        <v>35349</v>
      </c>
      <c r="I9" s="92" t="s">
        <v>188</v>
      </c>
      <c r="J9" s="92">
        <v>51.71</v>
      </c>
      <c r="K9" s="92">
        <v>8067</v>
      </c>
      <c r="L9" s="92">
        <v>35595</v>
      </c>
      <c r="M9" s="92" t="s">
        <v>269</v>
      </c>
      <c r="N9" s="92">
        <v>44.02</v>
      </c>
      <c r="O9" s="92">
        <v>5032</v>
      </c>
      <c r="P9" s="92">
        <v>36095</v>
      </c>
      <c r="Q9" s="92" t="s">
        <v>398</v>
      </c>
      <c r="R9" s="92">
        <v>39.700000000000003</v>
      </c>
      <c r="S9" s="92">
        <v>3366</v>
      </c>
      <c r="T9" s="92">
        <v>35738</v>
      </c>
      <c r="U9" s="92" t="s">
        <v>156</v>
      </c>
      <c r="V9" s="92">
        <v>38.54</v>
      </c>
      <c r="W9" s="92">
        <v>3343</v>
      </c>
      <c r="X9" s="92">
        <v>35384</v>
      </c>
      <c r="Y9" s="92" t="s">
        <v>399</v>
      </c>
      <c r="Z9" s="92">
        <v>37.71</v>
      </c>
      <c r="AA9" s="92">
        <v>3574</v>
      </c>
      <c r="AB9" s="92">
        <v>35034</v>
      </c>
      <c r="AC9" s="92" t="s">
        <v>400</v>
      </c>
      <c r="AD9" s="92">
        <v>41.99</v>
      </c>
      <c r="AE9" s="92">
        <v>4413</v>
      </c>
      <c r="AF9" s="92">
        <v>35998</v>
      </c>
      <c r="AG9" s="92" t="s">
        <v>310</v>
      </c>
      <c r="AH9" s="92">
        <v>42.33</v>
      </c>
      <c r="AI9" s="92">
        <v>4773</v>
      </c>
      <c r="AJ9" s="92">
        <v>35642</v>
      </c>
      <c r="AK9" s="92" t="s">
        <v>401</v>
      </c>
      <c r="AL9" s="92">
        <v>40.26</v>
      </c>
      <c r="AM9" s="92">
        <v>4392</v>
      </c>
      <c r="AN9" s="92">
        <v>45450</v>
      </c>
      <c r="AO9" s="92" t="s">
        <v>402</v>
      </c>
      <c r="AP9" s="92">
        <v>40.369999999999997</v>
      </c>
      <c r="AQ9" s="92">
        <v>3646</v>
      </c>
      <c r="AR9" s="92">
        <v>45000</v>
      </c>
      <c r="AS9" s="92" t="s">
        <v>403</v>
      </c>
      <c r="AT9" s="92">
        <v>42.34</v>
      </c>
      <c r="AU9" s="92">
        <v>3827</v>
      </c>
      <c r="AV9" s="92">
        <v>48683</v>
      </c>
      <c r="AW9" s="92" t="s">
        <v>404</v>
      </c>
    </row>
    <row r="10" spans="1:49">
      <c r="A10" s="92" t="s">
        <v>405</v>
      </c>
      <c r="B10" s="92">
        <v>45.41</v>
      </c>
      <c r="C10" s="92">
        <v>2856</v>
      </c>
      <c r="D10" s="92">
        <v>29694</v>
      </c>
      <c r="E10" s="92" t="s">
        <v>406</v>
      </c>
      <c r="F10" s="92" t="s">
        <v>155</v>
      </c>
      <c r="G10" s="92" t="s">
        <v>155</v>
      </c>
      <c r="H10" s="92" t="s">
        <v>155</v>
      </c>
      <c r="I10" s="92" t="s">
        <v>155</v>
      </c>
      <c r="J10" s="92" t="s">
        <v>155</v>
      </c>
      <c r="K10" s="92" t="s">
        <v>155</v>
      </c>
      <c r="L10" s="92" t="s">
        <v>155</v>
      </c>
      <c r="M10" s="92" t="s">
        <v>155</v>
      </c>
      <c r="N10" s="92">
        <v>47.2</v>
      </c>
      <c r="O10" s="92">
        <v>2764</v>
      </c>
      <c r="P10" s="92">
        <v>31054</v>
      </c>
      <c r="Q10" s="92" t="s">
        <v>174</v>
      </c>
      <c r="R10" s="92" t="s">
        <v>155</v>
      </c>
      <c r="S10" s="92" t="s">
        <v>155</v>
      </c>
      <c r="T10" s="92" t="s">
        <v>155</v>
      </c>
      <c r="U10" s="92" t="s">
        <v>155</v>
      </c>
      <c r="V10" s="92" t="s">
        <v>155</v>
      </c>
      <c r="W10" s="92" t="s">
        <v>155</v>
      </c>
      <c r="X10" s="92" t="s">
        <v>155</v>
      </c>
      <c r="Y10" s="92" t="s">
        <v>155</v>
      </c>
      <c r="Z10" s="92">
        <v>44.76</v>
      </c>
      <c r="AA10" s="92">
        <v>2671</v>
      </c>
      <c r="AB10" s="92">
        <v>32754</v>
      </c>
      <c r="AC10" s="92" t="s">
        <v>407</v>
      </c>
      <c r="AD10" s="92" t="s">
        <v>155</v>
      </c>
      <c r="AE10" s="92" t="s">
        <v>155</v>
      </c>
      <c r="AF10" s="92" t="s">
        <v>155</v>
      </c>
      <c r="AG10" s="92" t="s">
        <v>155</v>
      </c>
      <c r="AH10" s="92" t="s">
        <v>155</v>
      </c>
      <c r="AI10" s="92" t="s">
        <v>155</v>
      </c>
      <c r="AJ10" s="92" t="s">
        <v>155</v>
      </c>
      <c r="AK10" s="92" t="s">
        <v>155</v>
      </c>
      <c r="AL10" s="92" t="s">
        <v>155</v>
      </c>
      <c r="AM10" s="92" t="s">
        <v>155</v>
      </c>
      <c r="AN10" s="92" t="s">
        <v>155</v>
      </c>
      <c r="AO10" s="92" t="s">
        <v>155</v>
      </c>
      <c r="AP10" s="92">
        <v>50.13</v>
      </c>
      <c r="AQ10" s="92">
        <v>2800</v>
      </c>
      <c r="AR10" s="92">
        <v>31406</v>
      </c>
      <c r="AS10" s="92" t="s">
        <v>408</v>
      </c>
      <c r="AT10" s="92" t="s">
        <v>155</v>
      </c>
      <c r="AU10" s="92" t="s">
        <v>155</v>
      </c>
      <c r="AV10" s="92" t="s">
        <v>155</v>
      </c>
      <c r="AW10" s="92" t="s">
        <v>155</v>
      </c>
    </row>
    <row r="11" spans="1:49">
      <c r="A11" s="92" t="s">
        <v>409</v>
      </c>
      <c r="B11" s="92">
        <v>46.26</v>
      </c>
      <c r="C11" s="92">
        <v>3400</v>
      </c>
      <c r="D11" s="92">
        <v>36930</v>
      </c>
      <c r="E11" s="92" t="s">
        <v>240</v>
      </c>
      <c r="F11" s="92">
        <v>47.09</v>
      </c>
      <c r="G11" s="92">
        <v>3383</v>
      </c>
      <c r="H11" s="92">
        <v>36963</v>
      </c>
      <c r="I11" s="92" t="s">
        <v>201</v>
      </c>
      <c r="J11" s="92">
        <v>43.35</v>
      </c>
      <c r="K11" s="92">
        <v>3472</v>
      </c>
      <c r="L11" s="92">
        <v>37010</v>
      </c>
      <c r="M11" s="92" t="s">
        <v>410</v>
      </c>
      <c r="N11" s="92">
        <v>43.59</v>
      </c>
      <c r="O11" s="92">
        <v>3461</v>
      </c>
      <c r="P11" s="92">
        <v>36632</v>
      </c>
      <c r="Q11" s="92" t="s">
        <v>395</v>
      </c>
      <c r="R11" s="92">
        <v>45.27</v>
      </c>
      <c r="S11" s="92">
        <v>3427</v>
      </c>
      <c r="T11" s="92">
        <v>34402</v>
      </c>
      <c r="U11" s="92" t="s">
        <v>161</v>
      </c>
      <c r="V11" s="92">
        <v>44.12</v>
      </c>
      <c r="W11" s="92">
        <v>3436</v>
      </c>
      <c r="X11" s="92">
        <v>34089</v>
      </c>
      <c r="Y11" s="92" t="s">
        <v>230</v>
      </c>
      <c r="Z11" s="92">
        <v>44.52</v>
      </c>
      <c r="AA11" s="92">
        <v>3393</v>
      </c>
      <c r="AB11" s="92">
        <v>33950</v>
      </c>
      <c r="AC11" s="92" t="s">
        <v>258</v>
      </c>
      <c r="AD11" s="92">
        <v>45.32</v>
      </c>
      <c r="AE11" s="92">
        <v>3635</v>
      </c>
      <c r="AF11" s="92">
        <v>34059</v>
      </c>
      <c r="AG11" s="92" t="s">
        <v>294</v>
      </c>
      <c r="AH11" s="92">
        <v>45.41</v>
      </c>
      <c r="AI11" s="92">
        <v>3534</v>
      </c>
      <c r="AJ11" s="92">
        <v>34964</v>
      </c>
      <c r="AK11" s="92" t="s">
        <v>212</v>
      </c>
      <c r="AL11" s="92">
        <v>43.95</v>
      </c>
      <c r="AM11" s="92">
        <v>3436</v>
      </c>
      <c r="AN11" s="92">
        <v>37586</v>
      </c>
      <c r="AO11" s="92" t="s">
        <v>411</v>
      </c>
      <c r="AP11" s="92">
        <v>47.11</v>
      </c>
      <c r="AQ11" s="92">
        <v>3796</v>
      </c>
      <c r="AR11" s="92">
        <v>35850</v>
      </c>
      <c r="AS11" s="92" t="s">
        <v>412</v>
      </c>
      <c r="AT11" s="92">
        <v>44.05</v>
      </c>
      <c r="AU11" s="92">
        <v>3632</v>
      </c>
      <c r="AV11" s="92">
        <v>34236</v>
      </c>
      <c r="AW11" s="92" t="s">
        <v>140</v>
      </c>
    </row>
    <row r="12" spans="1:49">
      <c r="A12" s="92" t="s">
        <v>413</v>
      </c>
      <c r="B12" s="92">
        <v>47</v>
      </c>
      <c r="C12" s="92">
        <v>3267</v>
      </c>
      <c r="D12" s="92">
        <v>39065</v>
      </c>
      <c r="E12" s="92" t="s">
        <v>414</v>
      </c>
      <c r="F12" s="92">
        <v>42.73</v>
      </c>
      <c r="G12" s="92">
        <v>3253</v>
      </c>
      <c r="H12" s="92">
        <v>39027</v>
      </c>
      <c r="I12" s="92" t="s">
        <v>415</v>
      </c>
      <c r="J12" s="92">
        <v>46.41</v>
      </c>
      <c r="K12" s="92">
        <v>3479</v>
      </c>
      <c r="L12" s="92">
        <v>38952</v>
      </c>
      <c r="M12" s="92" t="s">
        <v>157</v>
      </c>
      <c r="N12" s="92">
        <v>45.75</v>
      </c>
      <c r="O12" s="92">
        <v>3328</v>
      </c>
      <c r="P12" s="92">
        <v>36884</v>
      </c>
      <c r="Q12" s="92" t="s">
        <v>304</v>
      </c>
      <c r="R12" s="92">
        <v>45.17</v>
      </c>
      <c r="S12" s="92">
        <v>3290</v>
      </c>
      <c r="T12" s="92">
        <v>37694</v>
      </c>
      <c r="U12" s="92" t="s">
        <v>416</v>
      </c>
      <c r="V12" s="92">
        <v>43.22</v>
      </c>
      <c r="W12" s="92">
        <v>3361</v>
      </c>
      <c r="X12" s="92">
        <v>36694</v>
      </c>
      <c r="Y12" s="92" t="s">
        <v>417</v>
      </c>
      <c r="Z12" s="92">
        <v>44.91</v>
      </c>
      <c r="AA12" s="92">
        <v>3300</v>
      </c>
      <c r="AB12" s="92">
        <v>37205</v>
      </c>
      <c r="AC12" s="92" t="s">
        <v>255</v>
      </c>
      <c r="AD12" s="92">
        <v>45.13</v>
      </c>
      <c r="AE12" s="92">
        <v>3400</v>
      </c>
      <c r="AF12" s="92">
        <v>37022</v>
      </c>
      <c r="AG12" s="92" t="s">
        <v>247</v>
      </c>
      <c r="AH12" s="92">
        <v>45.55</v>
      </c>
      <c r="AI12" s="92">
        <v>3402</v>
      </c>
      <c r="AJ12" s="92">
        <v>37936</v>
      </c>
      <c r="AK12" s="92" t="s">
        <v>280</v>
      </c>
      <c r="AL12" s="92">
        <v>48.54</v>
      </c>
      <c r="AM12" s="92">
        <v>3537</v>
      </c>
      <c r="AN12" s="92">
        <v>37305</v>
      </c>
      <c r="AO12" s="92" t="s">
        <v>146</v>
      </c>
      <c r="AP12" s="92">
        <v>46.97</v>
      </c>
      <c r="AQ12" s="92">
        <v>3552</v>
      </c>
      <c r="AR12" s="92">
        <v>37423</v>
      </c>
      <c r="AS12" s="92" t="s">
        <v>283</v>
      </c>
      <c r="AT12" s="92">
        <v>48.02</v>
      </c>
      <c r="AU12" s="92">
        <v>3581</v>
      </c>
      <c r="AV12" s="92">
        <v>37734</v>
      </c>
      <c r="AW12" s="92" t="s">
        <v>418</v>
      </c>
    </row>
    <row r="13" spans="1:49">
      <c r="A13" s="92" t="s">
        <v>419</v>
      </c>
      <c r="B13" s="92">
        <v>47.3</v>
      </c>
      <c r="C13" s="92">
        <v>4163</v>
      </c>
      <c r="D13" s="92">
        <v>36088</v>
      </c>
      <c r="E13" s="92" t="s">
        <v>258</v>
      </c>
      <c r="F13" s="92" t="s">
        <v>155</v>
      </c>
      <c r="G13" s="92" t="s">
        <v>155</v>
      </c>
      <c r="H13" s="92" t="s">
        <v>155</v>
      </c>
      <c r="I13" s="92" t="s">
        <v>155</v>
      </c>
      <c r="J13" s="92">
        <v>46.36</v>
      </c>
      <c r="K13" s="92">
        <v>4055</v>
      </c>
      <c r="L13" s="92">
        <v>35954</v>
      </c>
      <c r="M13" s="92" t="s">
        <v>158</v>
      </c>
      <c r="N13" s="92">
        <v>44.18</v>
      </c>
      <c r="O13" s="92">
        <v>3814</v>
      </c>
      <c r="P13" s="92">
        <v>36136</v>
      </c>
      <c r="Q13" s="92" t="s">
        <v>248</v>
      </c>
      <c r="R13" s="92">
        <v>43.54</v>
      </c>
      <c r="S13" s="92">
        <v>3966</v>
      </c>
      <c r="T13" s="92">
        <v>35828</v>
      </c>
      <c r="U13" s="92" t="s">
        <v>381</v>
      </c>
      <c r="V13" s="92">
        <v>44.34</v>
      </c>
      <c r="W13" s="92">
        <v>4013</v>
      </c>
      <c r="X13" s="92">
        <v>35829</v>
      </c>
      <c r="Y13" s="92" t="s">
        <v>162</v>
      </c>
      <c r="Z13" s="92">
        <v>43</v>
      </c>
      <c r="AA13" s="92">
        <v>3906</v>
      </c>
      <c r="AB13" s="92">
        <v>36154</v>
      </c>
      <c r="AC13" s="92" t="s">
        <v>395</v>
      </c>
      <c r="AD13" s="92">
        <v>41.7</v>
      </c>
      <c r="AE13" s="92">
        <v>3795</v>
      </c>
      <c r="AF13" s="92">
        <v>35796</v>
      </c>
      <c r="AG13" s="92" t="s">
        <v>394</v>
      </c>
      <c r="AH13" s="92">
        <v>43.6</v>
      </c>
      <c r="AI13" s="92">
        <v>3747</v>
      </c>
      <c r="AJ13" s="92">
        <v>35000</v>
      </c>
      <c r="AK13" s="92" t="s">
        <v>420</v>
      </c>
      <c r="AL13" s="92">
        <v>46.71</v>
      </c>
      <c r="AM13" s="92">
        <v>4087</v>
      </c>
      <c r="AN13" s="92">
        <v>34195</v>
      </c>
      <c r="AO13" s="92" t="s">
        <v>375</v>
      </c>
      <c r="AP13" s="92">
        <v>44.49</v>
      </c>
      <c r="AQ13" s="92">
        <v>3716</v>
      </c>
      <c r="AR13" s="92">
        <v>37596</v>
      </c>
      <c r="AS13" s="92" t="s">
        <v>134</v>
      </c>
      <c r="AT13" s="92">
        <v>42.99</v>
      </c>
      <c r="AU13" s="92">
        <v>3803</v>
      </c>
      <c r="AV13" s="92">
        <v>40614</v>
      </c>
      <c r="AW13" s="92" t="s">
        <v>421</v>
      </c>
    </row>
    <row r="14" spans="1:49">
      <c r="A14" s="92" t="s">
        <v>422</v>
      </c>
      <c r="B14" s="92">
        <v>49.16</v>
      </c>
      <c r="C14" s="92">
        <v>4400</v>
      </c>
      <c r="D14" s="92">
        <v>41693</v>
      </c>
      <c r="E14" s="92" t="s">
        <v>306</v>
      </c>
      <c r="F14" s="92" t="s">
        <v>155</v>
      </c>
      <c r="G14" s="92" t="s">
        <v>155</v>
      </c>
      <c r="H14" s="92" t="s">
        <v>155</v>
      </c>
      <c r="I14" s="92" t="s">
        <v>155</v>
      </c>
      <c r="J14" s="92">
        <v>46.82</v>
      </c>
      <c r="K14" s="92">
        <v>3773</v>
      </c>
      <c r="L14" s="92">
        <v>41939</v>
      </c>
      <c r="M14" s="92" t="s">
        <v>423</v>
      </c>
      <c r="N14" s="92">
        <v>45.74</v>
      </c>
      <c r="O14" s="92">
        <v>3884</v>
      </c>
      <c r="P14" s="92">
        <v>42146</v>
      </c>
      <c r="Q14" s="92" t="s">
        <v>424</v>
      </c>
      <c r="R14" s="92">
        <v>47.48</v>
      </c>
      <c r="S14" s="92">
        <v>3905</v>
      </c>
      <c r="T14" s="92">
        <v>40932</v>
      </c>
      <c r="U14" s="92" t="s">
        <v>145</v>
      </c>
      <c r="V14" s="92">
        <v>46.23</v>
      </c>
      <c r="W14" s="92">
        <v>3857</v>
      </c>
      <c r="X14" s="92">
        <v>39154</v>
      </c>
      <c r="Y14" s="92" t="s">
        <v>309</v>
      </c>
      <c r="Z14" s="92">
        <v>43.93</v>
      </c>
      <c r="AA14" s="92">
        <v>3452</v>
      </c>
      <c r="AB14" s="92">
        <v>39952</v>
      </c>
      <c r="AC14" s="92" t="s">
        <v>425</v>
      </c>
      <c r="AD14" s="92">
        <v>44.22</v>
      </c>
      <c r="AE14" s="92">
        <v>3810</v>
      </c>
      <c r="AF14" s="92">
        <v>39657</v>
      </c>
      <c r="AG14" s="92" t="s">
        <v>426</v>
      </c>
      <c r="AH14" s="92">
        <v>43.2</v>
      </c>
      <c r="AI14" s="92">
        <v>3607</v>
      </c>
      <c r="AJ14" s="92">
        <v>40823</v>
      </c>
      <c r="AK14" s="92" t="s">
        <v>421</v>
      </c>
      <c r="AL14" s="92">
        <v>52.1</v>
      </c>
      <c r="AM14" s="92">
        <v>4157</v>
      </c>
      <c r="AN14" s="92">
        <v>41056</v>
      </c>
      <c r="AO14" s="92" t="s">
        <v>427</v>
      </c>
      <c r="AP14" s="92">
        <v>46.35</v>
      </c>
      <c r="AQ14" s="92">
        <v>4034</v>
      </c>
      <c r="AR14" s="92">
        <v>41630</v>
      </c>
      <c r="AS14" s="92" t="s">
        <v>165</v>
      </c>
      <c r="AT14" s="92">
        <v>45.05</v>
      </c>
      <c r="AU14" s="92">
        <v>3658</v>
      </c>
      <c r="AV14" s="92">
        <v>42702</v>
      </c>
      <c r="AW14" s="92" t="s">
        <v>428</v>
      </c>
    </row>
    <row r="15" spans="1:49">
      <c r="A15" s="92" t="s">
        <v>429</v>
      </c>
      <c r="B15" s="92">
        <v>49.94</v>
      </c>
      <c r="C15" s="92">
        <v>4440</v>
      </c>
      <c r="D15" s="92">
        <v>40432</v>
      </c>
      <c r="E15" s="92" t="s">
        <v>133</v>
      </c>
      <c r="F15" s="92">
        <v>51</v>
      </c>
      <c r="G15" s="92">
        <v>4267</v>
      </c>
      <c r="H15" s="92">
        <v>40493</v>
      </c>
      <c r="I15" s="92" t="s">
        <v>216</v>
      </c>
      <c r="J15" s="92">
        <v>50.34</v>
      </c>
      <c r="K15" s="92">
        <v>3994</v>
      </c>
      <c r="L15" s="92">
        <v>40398</v>
      </c>
      <c r="M15" s="92" t="s">
        <v>420</v>
      </c>
      <c r="N15" s="92">
        <v>50.5</v>
      </c>
      <c r="O15" s="92">
        <v>4011</v>
      </c>
      <c r="P15" s="92">
        <v>38100</v>
      </c>
      <c r="Q15" s="92" t="s">
        <v>430</v>
      </c>
      <c r="R15" s="92">
        <v>49.49</v>
      </c>
      <c r="S15" s="92">
        <v>3932</v>
      </c>
      <c r="T15" s="92">
        <v>37752</v>
      </c>
      <c r="U15" s="92" t="s">
        <v>258</v>
      </c>
      <c r="V15" s="92">
        <v>49.28</v>
      </c>
      <c r="W15" s="92">
        <v>3997</v>
      </c>
      <c r="X15" s="92">
        <v>38309</v>
      </c>
      <c r="Y15" s="92" t="s">
        <v>140</v>
      </c>
      <c r="Z15" s="92">
        <v>49.39</v>
      </c>
      <c r="AA15" s="92">
        <v>4076</v>
      </c>
      <c r="AB15" s="92">
        <v>39017</v>
      </c>
      <c r="AC15" s="92" t="s">
        <v>431</v>
      </c>
      <c r="AD15" s="92">
        <v>49.61</v>
      </c>
      <c r="AE15" s="92">
        <v>3929</v>
      </c>
      <c r="AF15" s="92">
        <v>39537</v>
      </c>
      <c r="AG15" s="92" t="s">
        <v>283</v>
      </c>
      <c r="AH15" s="92">
        <v>50.51</v>
      </c>
      <c r="AI15" s="92">
        <v>4261</v>
      </c>
      <c r="AJ15" s="92">
        <v>40092</v>
      </c>
      <c r="AK15" s="92" t="s">
        <v>216</v>
      </c>
      <c r="AL15" s="92">
        <v>50.57</v>
      </c>
      <c r="AM15" s="92">
        <v>4674</v>
      </c>
      <c r="AN15" s="92">
        <v>41223</v>
      </c>
      <c r="AO15" s="92" t="s">
        <v>245</v>
      </c>
      <c r="AP15" s="92">
        <v>50.15</v>
      </c>
      <c r="AQ15" s="92">
        <v>4299</v>
      </c>
      <c r="AR15" s="92">
        <v>39651</v>
      </c>
      <c r="AS15" s="92" t="s">
        <v>187</v>
      </c>
      <c r="AT15" s="92">
        <v>50.25</v>
      </c>
      <c r="AU15" s="92">
        <v>4291</v>
      </c>
      <c r="AV15" s="92">
        <v>40375</v>
      </c>
      <c r="AW15" s="92" t="s">
        <v>374</v>
      </c>
    </row>
    <row r="16" spans="1:49">
      <c r="A16" s="92" t="s">
        <v>432</v>
      </c>
      <c r="B16" s="92">
        <v>50.25</v>
      </c>
      <c r="C16" s="92">
        <v>4257</v>
      </c>
      <c r="D16" s="92">
        <v>40078</v>
      </c>
      <c r="E16" s="92" t="s">
        <v>239</v>
      </c>
      <c r="F16" s="92">
        <v>51.96</v>
      </c>
      <c r="G16" s="92">
        <v>3423</v>
      </c>
      <c r="H16" s="92">
        <v>39805</v>
      </c>
      <c r="I16" s="92" t="s">
        <v>289</v>
      </c>
      <c r="J16" s="92">
        <v>50.97</v>
      </c>
      <c r="K16" s="92">
        <v>3518</v>
      </c>
      <c r="L16" s="92">
        <v>39828</v>
      </c>
      <c r="M16" s="92" t="s">
        <v>251</v>
      </c>
      <c r="N16" s="92">
        <v>50.01</v>
      </c>
      <c r="O16" s="92">
        <v>3175</v>
      </c>
      <c r="P16" s="92">
        <v>37671</v>
      </c>
      <c r="Q16" s="92" t="s">
        <v>371</v>
      </c>
      <c r="R16" s="92">
        <v>48.35</v>
      </c>
      <c r="S16" s="92">
        <v>3387</v>
      </c>
      <c r="T16" s="92">
        <v>37583</v>
      </c>
      <c r="U16" s="92" t="s">
        <v>140</v>
      </c>
      <c r="V16" s="92">
        <v>50.84</v>
      </c>
      <c r="W16" s="92">
        <v>3170</v>
      </c>
      <c r="X16" s="92">
        <v>38562</v>
      </c>
      <c r="Y16" s="92" t="s">
        <v>433</v>
      </c>
      <c r="Z16" s="92">
        <v>49.04</v>
      </c>
      <c r="AA16" s="92">
        <v>3309</v>
      </c>
      <c r="AB16" s="92">
        <v>38799</v>
      </c>
      <c r="AC16" s="92" t="s">
        <v>434</v>
      </c>
      <c r="AD16" s="92">
        <v>49.12</v>
      </c>
      <c r="AE16" s="92">
        <v>3271</v>
      </c>
      <c r="AF16" s="92">
        <v>38989</v>
      </c>
      <c r="AG16" s="92" t="s">
        <v>216</v>
      </c>
      <c r="AH16" s="92">
        <v>49.42</v>
      </c>
      <c r="AI16" s="92">
        <v>3210</v>
      </c>
      <c r="AJ16" s="92">
        <v>40029</v>
      </c>
      <c r="AK16" s="92" t="s">
        <v>133</v>
      </c>
      <c r="AL16" s="92">
        <v>49.06</v>
      </c>
      <c r="AM16" s="92">
        <v>3245</v>
      </c>
      <c r="AN16" s="92">
        <v>42203</v>
      </c>
      <c r="AO16" s="92" t="s">
        <v>244</v>
      </c>
      <c r="AP16" s="92">
        <v>50.39</v>
      </c>
      <c r="AQ16" s="92">
        <v>3351</v>
      </c>
      <c r="AR16" s="92">
        <v>39044</v>
      </c>
      <c r="AS16" s="92" t="s">
        <v>242</v>
      </c>
      <c r="AT16" s="92">
        <v>50.85</v>
      </c>
      <c r="AU16" s="92">
        <v>3356</v>
      </c>
      <c r="AV16" s="92">
        <v>38136</v>
      </c>
      <c r="AW16" s="92" t="s">
        <v>435</v>
      </c>
    </row>
    <row r="17" spans="1:49">
      <c r="A17" s="92" t="s">
        <v>436</v>
      </c>
      <c r="B17" s="92">
        <v>50.46</v>
      </c>
      <c r="C17" s="92">
        <v>4700</v>
      </c>
      <c r="D17" s="92">
        <v>44699</v>
      </c>
      <c r="E17" s="92" t="s">
        <v>312</v>
      </c>
      <c r="F17" s="92">
        <v>51.22</v>
      </c>
      <c r="G17" s="92">
        <v>5061</v>
      </c>
      <c r="H17" s="92">
        <v>44626</v>
      </c>
      <c r="I17" s="92" t="s">
        <v>437</v>
      </c>
      <c r="J17" s="92">
        <v>51.85</v>
      </c>
      <c r="K17" s="92">
        <v>5050</v>
      </c>
      <c r="L17" s="92">
        <v>44680</v>
      </c>
      <c r="M17" s="92" t="s">
        <v>438</v>
      </c>
      <c r="N17" s="92">
        <v>53.17</v>
      </c>
      <c r="O17" s="92">
        <v>4733</v>
      </c>
      <c r="P17" s="92">
        <v>44064</v>
      </c>
      <c r="Q17" s="92" t="s">
        <v>255</v>
      </c>
      <c r="R17" s="92">
        <v>55</v>
      </c>
      <c r="S17" s="92">
        <v>5022</v>
      </c>
      <c r="T17" s="92">
        <v>42384</v>
      </c>
      <c r="U17" s="92" t="s">
        <v>259</v>
      </c>
      <c r="V17" s="92">
        <v>51.32</v>
      </c>
      <c r="W17" s="92">
        <v>4850</v>
      </c>
      <c r="X17" s="92">
        <v>42066</v>
      </c>
      <c r="Y17" s="92" t="s">
        <v>398</v>
      </c>
      <c r="Z17" s="92">
        <v>47.78</v>
      </c>
      <c r="AA17" s="92">
        <v>4538</v>
      </c>
      <c r="AB17" s="92">
        <v>42455</v>
      </c>
      <c r="AC17" s="92" t="s">
        <v>383</v>
      </c>
      <c r="AD17" s="92">
        <v>49.02</v>
      </c>
      <c r="AE17" s="92">
        <v>4803</v>
      </c>
      <c r="AF17" s="92">
        <v>41815</v>
      </c>
      <c r="AG17" s="92" t="s">
        <v>410</v>
      </c>
      <c r="AH17" s="92">
        <v>49.7</v>
      </c>
      <c r="AI17" s="92">
        <v>4616</v>
      </c>
      <c r="AJ17" s="92">
        <v>42338</v>
      </c>
      <c r="AK17" s="92" t="s">
        <v>439</v>
      </c>
      <c r="AL17" s="92">
        <v>50.6</v>
      </c>
      <c r="AM17" s="92">
        <v>4657</v>
      </c>
      <c r="AN17" s="92">
        <v>41670</v>
      </c>
      <c r="AO17" s="92" t="s">
        <v>300</v>
      </c>
      <c r="AP17" s="92">
        <v>52.42</v>
      </c>
      <c r="AQ17" s="92">
        <v>4483</v>
      </c>
      <c r="AR17" s="92">
        <v>43111</v>
      </c>
      <c r="AS17" s="92" t="s">
        <v>381</v>
      </c>
      <c r="AT17" s="92">
        <v>51.09</v>
      </c>
      <c r="AU17" s="92">
        <v>4152</v>
      </c>
      <c r="AV17" s="92">
        <v>42453</v>
      </c>
      <c r="AW17" s="92" t="s">
        <v>213</v>
      </c>
    </row>
    <row r="18" spans="1:49">
      <c r="A18" s="92" t="s">
        <v>440</v>
      </c>
      <c r="B18" s="92">
        <v>51.34</v>
      </c>
      <c r="C18" s="92">
        <v>3600</v>
      </c>
      <c r="D18" s="92">
        <v>39346</v>
      </c>
      <c r="E18" s="92" t="s">
        <v>289</v>
      </c>
      <c r="F18" s="92">
        <v>55.1</v>
      </c>
      <c r="G18" s="92">
        <v>3671</v>
      </c>
      <c r="H18" s="92">
        <v>39209</v>
      </c>
      <c r="I18" s="92" t="s">
        <v>170</v>
      </c>
      <c r="J18" s="92">
        <v>51.29</v>
      </c>
      <c r="K18" s="92">
        <v>3605</v>
      </c>
      <c r="L18" s="92">
        <v>39272</v>
      </c>
      <c r="M18" s="92" t="s">
        <v>233</v>
      </c>
      <c r="N18" s="92">
        <v>51.33</v>
      </c>
      <c r="O18" s="92">
        <v>3612</v>
      </c>
      <c r="P18" s="92">
        <v>38968</v>
      </c>
      <c r="Q18" s="92" t="s">
        <v>161</v>
      </c>
      <c r="R18" s="92">
        <v>51.89</v>
      </c>
      <c r="S18" s="92">
        <v>3506</v>
      </c>
      <c r="T18" s="92">
        <v>37876</v>
      </c>
      <c r="U18" s="92" t="s">
        <v>441</v>
      </c>
      <c r="V18" s="92">
        <v>52.78</v>
      </c>
      <c r="W18" s="92">
        <v>3441</v>
      </c>
      <c r="X18" s="92">
        <v>37815</v>
      </c>
      <c r="Y18" s="92" t="s">
        <v>261</v>
      </c>
      <c r="Z18" s="92">
        <v>51.49</v>
      </c>
      <c r="AA18" s="92">
        <v>3513</v>
      </c>
      <c r="AB18" s="92">
        <v>35620</v>
      </c>
      <c r="AC18" s="92" t="s">
        <v>442</v>
      </c>
      <c r="AD18" s="92">
        <v>49.15</v>
      </c>
      <c r="AE18" s="92">
        <v>3494</v>
      </c>
      <c r="AF18" s="92">
        <v>38136</v>
      </c>
      <c r="AG18" s="92" t="s">
        <v>158</v>
      </c>
      <c r="AH18" s="92">
        <v>50.92</v>
      </c>
      <c r="AI18" s="92">
        <v>3437</v>
      </c>
      <c r="AJ18" s="92">
        <v>38712</v>
      </c>
      <c r="AK18" s="92" t="s">
        <v>412</v>
      </c>
      <c r="AL18" s="92">
        <v>50.9</v>
      </c>
      <c r="AM18" s="92">
        <v>3514</v>
      </c>
      <c r="AN18" s="92">
        <v>37398</v>
      </c>
      <c r="AO18" s="92" t="s">
        <v>291</v>
      </c>
      <c r="AP18" s="92">
        <v>53.83</v>
      </c>
      <c r="AQ18" s="92">
        <v>3560</v>
      </c>
      <c r="AR18" s="92">
        <v>38335</v>
      </c>
      <c r="AS18" s="92" t="s">
        <v>150</v>
      </c>
      <c r="AT18" s="92">
        <v>51.43</v>
      </c>
      <c r="AU18" s="92">
        <v>3565</v>
      </c>
      <c r="AV18" s="92">
        <v>37600</v>
      </c>
      <c r="AW18" s="92" t="s">
        <v>407</v>
      </c>
    </row>
    <row r="19" spans="1:49">
      <c r="A19" s="92" t="s">
        <v>443</v>
      </c>
      <c r="B19" s="92">
        <v>51.36</v>
      </c>
      <c r="C19" s="92">
        <v>3313</v>
      </c>
      <c r="D19" s="92">
        <v>39309</v>
      </c>
      <c r="E19" s="92" t="s">
        <v>233</v>
      </c>
      <c r="F19" s="92">
        <v>50.93</v>
      </c>
      <c r="G19" s="92">
        <v>3329</v>
      </c>
      <c r="H19" s="92">
        <v>39206</v>
      </c>
      <c r="I19" s="92" t="s">
        <v>212</v>
      </c>
      <c r="J19" s="92">
        <v>50.55</v>
      </c>
      <c r="K19" s="92">
        <v>3206</v>
      </c>
      <c r="L19" s="92">
        <v>39076</v>
      </c>
      <c r="M19" s="92" t="s">
        <v>290</v>
      </c>
      <c r="N19" s="92">
        <v>49.38</v>
      </c>
      <c r="O19" s="92">
        <v>3046</v>
      </c>
      <c r="P19" s="92">
        <v>37829</v>
      </c>
      <c r="Q19" s="92" t="s">
        <v>289</v>
      </c>
      <c r="R19" s="92">
        <v>49.03</v>
      </c>
      <c r="S19" s="92">
        <v>3120</v>
      </c>
      <c r="T19" s="92">
        <v>36074</v>
      </c>
      <c r="U19" s="92" t="s">
        <v>444</v>
      </c>
      <c r="V19" s="92">
        <v>47.46</v>
      </c>
      <c r="W19" s="92">
        <v>3106</v>
      </c>
      <c r="X19" s="92">
        <v>36457</v>
      </c>
      <c r="Y19" s="92" t="s">
        <v>146</v>
      </c>
      <c r="Z19" s="92">
        <v>48.18</v>
      </c>
      <c r="AA19" s="92">
        <v>3070</v>
      </c>
      <c r="AB19" s="92">
        <v>36879</v>
      </c>
      <c r="AC19" s="92" t="s">
        <v>233</v>
      </c>
      <c r="AD19" s="92">
        <v>48.82</v>
      </c>
      <c r="AE19" s="92">
        <v>3100</v>
      </c>
      <c r="AF19" s="92">
        <v>37791</v>
      </c>
      <c r="AG19" s="92" t="s">
        <v>242</v>
      </c>
      <c r="AH19" s="92">
        <v>46.4</v>
      </c>
      <c r="AI19" s="92">
        <v>3128</v>
      </c>
      <c r="AJ19" s="92">
        <v>37157</v>
      </c>
      <c r="AK19" s="92" t="s">
        <v>143</v>
      </c>
      <c r="AL19" s="92">
        <v>45.14</v>
      </c>
      <c r="AM19" s="92">
        <v>3043</v>
      </c>
      <c r="AN19" s="92">
        <v>38234</v>
      </c>
      <c r="AO19" s="92" t="s">
        <v>445</v>
      </c>
      <c r="AP19" s="92">
        <v>49.33</v>
      </c>
      <c r="AQ19" s="92">
        <v>3143</v>
      </c>
      <c r="AR19" s="92">
        <v>42486</v>
      </c>
      <c r="AS19" s="92" t="s">
        <v>438</v>
      </c>
      <c r="AT19" s="92">
        <v>49.52</v>
      </c>
      <c r="AU19" s="92">
        <v>3187</v>
      </c>
      <c r="AV19" s="92">
        <v>40141</v>
      </c>
      <c r="AW19" s="92" t="s">
        <v>446</v>
      </c>
    </row>
    <row r="20" spans="1:49">
      <c r="A20" s="92" t="s">
        <v>447</v>
      </c>
      <c r="B20" s="92">
        <v>51.4</v>
      </c>
      <c r="C20" s="92">
        <v>3213</v>
      </c>
      <c r="D20" s="92">
        <v>35262</v>
      </c>
      <c r="E20" s="92" t="s">
        <v>169</v>
      </c>
      <c r="F20" s="92">
        <v>46.29</v>
      </c>
      <c r="G20" s="92">
        <v>3310</v>
      </c>
      <c r="H20" s="92">
        <v>35183</v>
      </c>
      <c r="I20" s="92" t="s">
        <v>412</v>
      </c>
      <c r="J20" s="92">
        <v>45.41</v>
      </c>
      <c r="K20" s="92">
        <v>3407</v>
      </c>
      <c r="L20" s="92">
        <v>35013</v>
      </c>
      <c r="M20" s="92" t="s">
        <v>281</v>
      </c>
      <c r="N20" s="92">
        <v>47.89</v>
      </c>
      <c r="O20" s="92">
        <v>3094</v>
      </c>
      <c r="P20" s="92">
        <v>34289</v>
      </c>
      <c r="Q20" s="92" t="s">
        <v>448</v>
      </c>
      <c r="R20" s="92">
        <v>46.45</v>
      </c>
      <c r="S20" s="92">
        <v>3178</v>
      </c>
      <c r="T20" s="92">
        <v>33621</v>
      </c>
      <c r="U20" s="92" t="s">
        <v>263</v>
      </c>
      <c r="V20" s="92">
        <v>46.08</v>
      </c>
      <c r="W20" s="92">
        <v>3290</v>
      </c>
      <c r="X20" s="92">
        <v>33109</v>
      </c>
      <c r="Y20" s="92" t="s">
        <v>148</v>
      </c>
      <c r="Z20" s="92">
        <v>45.73</v>
      </c>
      <c r="AA20" s="92">
        <v>3026</v>
      </c>
      <c r="AB20" s="92">
        <v>33354</v>
      </c>
      <c r="AC20" s="92" t="s">
        <v>441</v>
      </c>
      <c r="AD20" s="92">
        <v>45.56</v>
      </c>
      <c r="AE20" s="92">
        <v>3109</v>
      </c>
      <c r="AF20" s="92">
        <v>34075</v>
      </c>
      <c r="AG20" s="92" t="s">
        <v>137</v>
      </c>
      <c r="AH20" s="92">
        <v>46.82</v>
      </c>
      <c r="AI20" s="92">
        <v>3026</v>
      </c>
      <c r="AJ20" s="92">
        <v>33955</v>
      </c>
      <c r="AK20" s="92" t="s">
        <v>449</v>
      </c>
      <c r="AL20" s="92">
        <v>46.15</v>
      </c>
      <c r="AM20" s="92">
        <v>3255</v>
      </c>
      <c r="AN20" s="92">
        <v>36774</v>
      </c>
      <c r="AO20" s="92" t="s">
        <v>283</v>
      </c>
      <c r="AP20" s="92">
        <v>48.12</v>
      </c>
      <c r="AQ20" s="92">
        <v>3342</v>
      </c>
      <c r="AR20" s="92">
        <v>38282</v>
      </c>
      <c r="AS20" s="92" t="s">
        <v>235</v>
      </c>
      <c r="AT20" s="92">
        <v>49.05</v>
      </c>
      <c r="AU20" s="92">
        <v>3241</v>
      </c>
      <c r="AV20" s="92">
        <v>38247</v>
      </c>
      <c r="AW20" s="92" t="s">
        <v>166</v>
      </c>
    </row>
    <row r="21" spans="1:49">
      <c r="A21" s="92" t="s">
        <v>450</v>
      </c>
      <c r="B21" s="92">
        <v>51.79</v>
      </c>
      <c r="C21" s="92">
        <v>3279</v>
      </c>
      <c r="D21" s="92">
        <v>33481</v>
      </c>
      <c r="E21" s="92" t="s">
        <v>196</v>
      </c>
      <c r="F21" s="92">
        <v>48.1</v>
      </c>
      <c r="G21" s="92">
        <v>3409</v>
      </c>
      <c r="H21" s="92">
        <v>33500</v>
      </c>
      <c r="I21" s="92" t="s">
        <v>451</v>
      </c>
      <c r="J21" s="92">
        <v>50.62</v>
      </c>
      <c r="K21" s="92">
        <v>3422</v>
      </c>
      <c r="L21" s="92">
        <v>33517</v>
      </c>
      <c r="M21" s="92" t="s">
        <v>452</v>
      </c>
      <c r="N21" s="92">
        <v>50</v>
      </c>
      <c r="O21" s="92">
        <v>3435</v>
      </c>
      <c r="P21" s="92">
        <v>31584</v>
      </c>
      <c r="Q21" s="92" t="s">
        <v>229</v>
      </c>
      <c r="R21" s="92">
        <v>47.21</v>
      </c>
      <c r="S21" s="92">
        <v>3333</v>
      </c>
      <c r="T21" s="92">
        <v>30650</v>
      </c>
      <c r="U21" s="92" t="s">
        <v>246</v>
      </c>
      <c r="V21" s="92">
        <v>46.37</v>
      </c>
      <c r="W21" s="92">
        <v>3210</v>
      </c>
      <c r="X21" s="92">
        <v>30096</v>
      </c>
      <c r="Y21" s="92" t="s">
        <v>246</v>
      </c>
      <c r="Z21" s="92">
        <v>44.8</v>
      </c>
      <c r="AA21" s="92">
        <v>3197</v>
      </c>
      <c r="AB21" s="92">
        <v>31584</v>
      </c>
      <c r="AC21" s="92" t="s">
        <v>373</v>
      </c>
      <c r="AD21" s="92">
        <v>46.11</v>
      </c>
      <c r="AE21" s="92">
        <v>3246</v>
      </c>
      <c r="AF21" s="92">
        <v>31579</v>
      </c>
      <c r="AG21" s="92" t="s">
        <v>453</v>
      </c>
      <c r="AH21" s="92">
        <v>46.89</v>
      </c>
      <c r="AI21" s="92">
        <v>3350</v>
      </c>
      <c r="AJ21" s="92">
        <v>31266</v>
      </c>
      <c r="AK21" s="92" t="s">
        <v>274</v>
      </c>
      <c r="AL21" s="92">
        <v>47.23</v>
      </c>
      <c r="AM21" s="92">
        <v>3412</v>
      </c>
      <c r="AN21" s="92">
        <v>33267</v>
      </c>
      <c r="AO21" s="92" t="s">
        <v>193</v>
      </c>
      <c r="AP21" s="92">
        <v>45.44</v>
      </c>
      <c r="AQ21" s="92">
        <v>3388</v>
      </c>
      <c r="AR21" s="92">
        <v>35254</v>
      </c>
      <c r="AS21" s="92" t="s">
        <v>158</v>
      </c>
      <c r="AT21" s="92">
        <v>51.48</v>
      </c>
      <c r="AU21" s="92">
        <v>3690</v>
      </c>
      <c r="AV21" s="92">
        <v>33054</v>
      </c>
      <c r="AW21" s="92" t="s">
        <v>266</v>
      </c>
    </row>
    <row r="22" spans="1:49">
      <c r="A22" s="92" t="s">
        <v>454</v>
      </c>
      <c r="B22" s="92">
        <v>51.84</v>
      </c>
      <c r="C22" s="92">
        <v>3756</v>
      </c>
      <c r="D22" s="92">
        <v>40885</v>
      </c>
      <c r="E22" s="92" t="s">
        <v>427</v>
      </c>
      <c r="F22" s="92" t="s">
        <v>155</v>
      </c>
      <c r="G22" s="92" t="s">
        <v>155</v>
      </c>
      <c r="H22" s="92" t="s">
        <v>155</v>
      </c>
      <c r="I22" s="92" t="s">
        <v>155</v>
      </c>
      <c r="J22" s="92">
        <v>45.74</v>
      </c>
      <c r="K22" s="92">
        <v>3875</v>
      </c>
      <c r="L22" s="92">
        <v>40935</v>
      </c>
      <c r="M22" s="92" t="s">
        <v>378</v>
      </c>
      <c r="N22" s="92">
        <v>43.26</v>
      </c>
      <c r="O22" s="92">
        <v>3362</v>
      </c>
      <c r="P22" s="92">
        <v>39989</v>
      </c>
      <c r="Q22" s="92" t="s">
        <v>455</v>
      </c>
      <c r="R22" s="92">
        <v>43.93</v>
      </c>
      <c r="S22" s="92">
        <v>3481</v>
      </c>
      <c r="T22" s="92">
        <v>38781</v>
      </c>
      <c r="U22" s="92" t="s">
        <v>380</v>
      </c>
      <c r="V22" s="92">
        <v>45.36</v>
      </c>
      <c r="W22" s="92">
        <v>3631</v>
      </c>
      <c r="X22" s="92">
        <v>39244</v>
      </c>
      <c r="Y22" s="92" t="s">
        <v>313</v>
      </c>
      <c r="Z22" s="92">
        <v>44.36</v>
      </c>
      <c r="AA22" s="92">
        <v>3531</v>
      </c>
      <c r="AB22" s="92">
        <v>39484</v>
      </c>
      <c r="AC22" s="92" t="s">
        <v>456</v>
      </c>
      <c r="AD22" s="92">
        <v>51.83</v>
      </c>
      <c r="AE22" s="92">
        <v>4137</v>
      </c>
      <c r="AF22" s="92">
        <v>40109</v>
      </c>
      <c r="AG22" s="92" t="s">
        <v>290</v>
      </c>
      <c r="AH22" s="92">
        <v>45.79</v>
      </c>
      <c r="AI22" s="92">
        <v>3585</v>
      </c>
      <c r="AJ22" s="92">
        <v>41128</v>
      </c>
      <c r="AK22" s="92" t="s">
        <v>165</v>
      </c>
      <c r="AL22" s="92">
        <v>48.62</v>
      </c>
      <c r="AM22" s="92">
        <v>3664</v>
      </c>
      <c r="AN22" s="92">
        <v>43703</v>
      </c>
      <c r="AO22" s="92" t="s">
        <v>165</v>
      </c>
      <c r="AP22" s="92">
        <v>46.93</v>
      </c>
      <c r="AQ22" s="92">
        <v>3623</v>
      </c>
      <c r="AR22" s="92">
        <v>43258</v>
      </c>
      <c r="AS22" s="92" t="s">
        <v>424</v>
      </c>
      <c r="AT22" s="92">
        <v>41.64</v>
      </c>
      <c r="AU22" s="92">
        <v>3581</v>
      </c>
      <c r="AV22" s="92">
        <v>40117</v>
      </c>
      <c r="AW22" s="92" t="s">
        <v>457</v>
      </c>
    </row>
    <row r="23" spans="1:49">
      <c r="A23" s="92" t="s">
        <v>458</v>
      </c>
      <c r="B23" s="92">
        <v>51.98</v>
      </c>
      <c r="C23" s="92">
        <v>5807</v>
      </c>
      <c r="D23" s="92">
        <v>41502</v>
      </c>
      <c r="E23" s="92" t="s">
        <v>240</v>
      </c>
      <c r="F23" s="92">
        <v>50.62</v>
      </c>
      <c r="G23" s="92">
        <v>5368</v>
      </c>
      <c r="H23" s="92">
        <v>41566</v>
      </c>
      <c r="I23" s="92" t="s">
        <v>459</v>
      </c>
      <c r="J23" s="92">
        <v>49.35</v>
      </c>
      <c r="K23" s="92">
        <v>5865</v>
      </c>
      <c r="L23" s="92">
        <v>41461</v>
      </c>
      <c r="M23" s="92" t="s">
        <v>395</v>
      </c>
      <c r="N23" s="92">
        <v>49.91</v>
      </c>
      <c r="O23" s="92">
        <v>5670</v>
      </c>
      <c r="P23" s="92">
        <v>39114</v>
      </c>
      <c r="Q23" s="92" t="s">
        <v>241</v>
      </c>
      <c r="R23" s="92">
        <v>49.22</v>
      </c>
      <c r="S23" s="92">
        <v>5452</v>
      </c>
      <c r="T23" s="92">
        <v>38194</v>
      </c>
      <c r="U23" s="92" t="s">
        <v>158</v>
      </c>
      <c r="V23" s="92">
        <v>49.24</v>
      </c>
      <c r="W23" s="92">
        <v>4523</v>
      </c>
      <c r="X23" s="92">
        <v>37427</v>
      </c>
      <c r="Y23" s="92" t="s">
        <v>412</v>
      </c>
      <c r="Z23" s="92">
        <v>49.21</v>
      </c>
      <c r="AA23" s="92">
        <v>4547</v>
      </c>
      <c r="AB23" s="92">
        <v>37691</v>
      </c>
      <c r="AC23" s="92" t="s">
        <v>233</v>
      </c>
      <c r="AD23" s="92">
        <v>49.27</v>
      </c>
      <c r="AE23" s="92">
        <v>4438</v>
      </c>
      <c r="AF23" s="92">
        <v>38075</v>
      </c>
      <c r="AG23" s="92" t="s">
        <v>230</v>
      </c>
      <c r="AH23" s="92">
        <v>50.85</v>
      </c>
      <c r="AI23" s="92">
        <v>5145</v>
      </c>
      <c r="AJ23" s="92">
        <v>38200</v>
      </c>
      <c r="AK23" s="92" t="s">
        <v>294</v>
      </c>
      <c r="AL23" s="92">
        <v>48.75</v>
      </c>
      <c r="AM23" s="92">
        <v>4992</v>
      </c>
      <c r="AN23" s="92">
        <v>39969</v>
      </c>
      <c r="AO23" s="92" t="s">
        <v>398</v>
      </c>
      <c r="AP23" s="92">
        <v>49.45</v>
      </c>
      <c r="AQ23" s="92">
        <v>5625</v>
      </c>
      <c r="AR23" s="92">
        <v>39683</v>
      </c>
      <c r="AS23" s="92" t="s">
        <v>420</v>
      </c>
      <c r="AT23" s="92" t="s">
        <v>155</v>
      </c>
      <c r="AU23" s="92" t="s">
        <v>155</v>
      </c>
      <c r="AV23" s="92" t="s">
        <v>155</v>
      </c>
      <c r="AW23" s="92" t="s">
        <v>155</v>
      </c>
    </row>
    <row r="24" spans="1:49">
      <c r="A24" s="92" t="s">
        <v>460</v>
      </c>
      <c r="B24" s="92">
        <v>52.92</v>
      </c>
      <c r="C24" s="92">
        <v>3709</v>
      </c>
      <c r="D24" s="92">
        <v>40278</v>
      </c>
      <c r="E24" s="92" t="s">
        <v>461</v>
      </c>
      <c r="F24" s="92">
        <v>52.39</v>
      </c>
      <c r="G24" s="92">
        <v>3843</v>
      </c>
      <c r="H24" s="92">
        <v>40155</v>
      </c>
      <c r="I24" s="92" t="s">
        <v>289</v>
      </c>
      <c r="J24" s="92">
        <v>51.88</v>
      </c>
      <c r="K24" s="92">
        <v>4107</v>
      </c>
      <c r="L24" s="92">
        <v>40197</v>
      </c>
      <c r="M24" s="92" t="s">
        <v>242</v>
      </c>
      <c r="N24" s="92">
        <v>50.35</v>
      </c>
      <c r="O24" s="92">
        <v>4045</v>
      </c>
      <c r="P24" s="92">
        <v>39680</v>
      </c>
      <c r="Q24" s="92" t="s">
        <v>427</v>
      </c>
      <c r="R24" s="92">
        <v>50.15</v>
      </c>
      <c r="S24" s="92">
        <v>3780</v>
      </c>
      <c r="T24" s="92">
        <v>39105</v>
      </c>
      <c r="U24" s="92" t="s">
        <v>166</v>
      </c>
      <c r="V24" s="92">
        <v>51.87</v>
      </c>
      <c r="W24" s="92">
        <v>3553</v>
      </c>
      <c r="X24" s="92">
        <v>37902</v>
      </c>
      <c r="Y24" s="92" t="s">
        <v>149</v>
      </c>
      <c r="Z24" s="92">
        <v>50.4</v>
      </c>
      <c r="AA24" s="92">
        <v>3574</v>
      </c>
      <c r="AB24" s="92">
        <v>37881</v>
      </c>
      <c r="AC24" s="92" t="s">
        <v>294</v>
      </c>
      <c r="AD24" s="92">
        <v>50.95</v>
      </c>
      <c r="AE24" s="92">
        <v>3752</v>
      </c>
      <c r="AF24" s="92">
        <v>38178</v>
      </c>
      <c r="AG24" s="92" t="s">
        <v>435</v>
      </c>
      <c r="AH24" s="92">
        <v>53.05</v>
      </c>
      <c r="AI24" s="92">
        <v>3923</v>
      </c>
      <c r="AJ24" s="92">
        <v>38641</v>
      </c>
      <c r="AK24" s="92" t="s">
        <v>185</v>
      </c>
      <c r="AL24" s="92">
        <v>52.55</v>
      </c>
      <c r="AM24" s="92">
        <v>3813</v>
      </c>
      <c r="AN24" s="92">
        <v>39146</v>
      </c>
      <c r="AO24" s="92" t="s">
        <v>256</v>
      </c>
      <c r="AP24" s="92">
        <v>50.17</v>
      </c>
      <c r="AQ24" s="92">
        <v>4176</v>
      </c>
      <c r="AR24" s="92">
        <v>38672</v>
      </c>
      <c r="AS24" s="92" t="s">
        <v>259</v>
      </c>
      <c r="AT24" s="92">
        <v>52.58</v>
      </c>
      <c r="AU24" s="92">
        <v>4132</v>
      </c>
      <c r="AV24" s="92">
        <v>38456</v>
      </c>
      <c r="AW24" s="92" t="s">
        <v>407</v>
      </c>
    </row>
    <row r="25" spans="1:49">
      <c r="A25" s="92" t="s">
        <v>462</v>
      </c>
      <c r="B25" s="92">
        <v>53.25</v>
      </c>
      <c r="C25" s="92">
        <v>4100</v>
      </c>
      <c r="D25" s="92">
        <v>37425</v>
      </c>
      <c r="E25" s="92" t="s">
        <v>463</v>
      </c>
      <c r="F25" s="92">
        <v>56.16</v>
      </c>
      <c r="G25" s="92">
        <v>3888</v>
      </c>
      <c r="H25" s="92">
        <v>37239</v>
      </c>
      <c r="I25" s="92" t="s">
        <v>464</v>
      </c>
      <c r="J25" s="92">
        <v>53.16</v>
      </c>
      <c r="K25" s="92">
        <v>3777</v>
      </c>
      <c r="L25" s="92">
        <v>39315</v>
      </c>
      <c r="M25" s="92" t="s">
        <v>184</v>
      </c>
      <c r="N25" s="92">
        <v>53.73</v>
      </c>
      <c r="O25" s="92">
        <v>3803</v>
      </c>
      <c r="P25" s="92">
        <v>36012</v>
      </c>
      <c r="Q25" s="92" t="s">
        <v>465</v>
      </c>
      <c r="R25" s="92">
        <v>49.78</v>
      </c>
      <c r="S25" s="92">
        <v>3862</v>
      </c>
      <c r="T25" s="92">
        <v>35655</v>
      </c>
      <c r="U25" s="92" t="s">
        <v>261</v>
      </c>
      <c r="V25" s="92">
        <v>49.28</v>
      </c>
      <c r="W25" s="92">
        <v>3770</v>
      </c>
      <c r="X25" s="92">
        <v>35302</v>
      </c>
      <c r="Y25" s="92" t="s">
        <v>261</v>
      </c>
      <c r="Z25" s="92">
        <v>50.27</v>
      </c>
      <c r="AA25" s="92">
        <v>3614</v>
      </c>
      <c r="AB25" s="92">
        <v>35893</v>
      </c>
      <c r="AC25" s="92" t="s">
        <v>147</v>
      </c>
      <c r="AD25" s="92">
        <v>50.17</v>
      </c>
      <c r="AE25" s="92">
        <v>3718</v>
      </c>
      <c r="AF25" s="92">
        <v>33332</v>
      </c>
      <c r="AG25" s="92" t="s">
        <v>466</v>
      </c>
      <c r="AH25" s="92">
        <v>52.51</v>
      </c>
      <c r="AI25" s="92">
        <v>3771</v>
      </c>
      <c r="AJ25" s="92">
        <v>33419</v>
      </c>
      <c r="AK25" s="92" t="s">
        <v>189</v>
      </c>
      <c r="AL25" s="92">
        <v>51.87</v>
      </c>
      <c r="AM25" s="92">
        <v>3828</v>
      </c>
      <c r="AN25" s="92">
        <v>43783</v>
      </c>
      <c r="AO25" s="92" t="s">
        <v>249</v>
      </c>
      <c r="AP25" s="92">
        <v>52.79</v>
      </c>
      <c r="AQ25" s="92">
        <v>3672</v>
      </c>
      <c r="AR25" s="92">
        <v>41108</v>
      </c>
      <c r="AS25" s="92" t="s">
        <v>218</v>
      </c>
      <c r="AT25" s="92">
        <v>53.76</v>
      </c>
      <c r="AU25" s="92">
        <v>3333</v>
      </c>
      <c r="AV25" s="92">
        <v>37408</v>
      </c>
      <c r="AW25" s="92" t="s">
        <v>467</v>
      </c>
    </row>
    <row r="26" spans="1:49">
      <c r="A26" s="92" t="s">
        <v>468</v>
      </c>
      <c r="B26" s="92">
        <v>53.26</v>
      </c>
      <c r="C26" s="92">
        <v>4767</v>
      </c>
      <c r="D26" s="92">
        <v>38986</v>
      </c>
      <c r="E26" s="92" t="s">
        <v>407</v>
      </c>
      <c r="F26" s="92">
        <v>52.84</v>
      </c>
      <c r="G26" s="92">
        <v>4638</v>
      </c>
      <c r="H26" s="92">
        <v>38437</v>
      </c>
      <c r="I26" s="92" t="s">
        <v>202</v>
      </c>
      <c r="J26" s="92">
        <v>51.17</v>
      </c>
      <c r="K26" s="92">
        <v>4234</v>
      </c>
      <c r="L26" s="92">
        <v>37653</v>
      </c>
      <c r="M26" s="92" t="s">
        <v>444</v>
      </c>
      <c r="N26" s="92">
        <v>53.37</v>
      </c>
      <c r="O26" s="92">
        <v>4154</v>
      </c>
      <c r="P26" s="92">
        <v>35288</v>
      </c>
      <c r="Q26" s="92" t="s">
        <v>469</v>
      </c>
      <c r="R26" s="92">
        <v>52.21</v>
      </c>
      <c r="S26" s="92">
        <v>4085</v>
      </c>
      <c r="T26" s="92">
        <v>36716</v>
      </c>
      <c r="U26" s="92" t="s">
        <v>135</v>
      </c>
      <c r="V26" s="92">
        <v>51.79</v>
      </c>
      <c r="W26" s="92">
        <v>3885</v>
      </c>
      <c r="X26" s="92">
        <v>36232</v>
      </c>
      <c r="Y26" s="92" t="s">
        <v>192</v>
      </c>
      <c r="Z26" s="92">
        <v>50.89</v>
      </c>
      <c r="AA26" s="92">
        <v>3668</v>
      </c>
      <c r="AB26" s="92">
        <v>36370</v>
      </c>
      <c r="AC26" s="92" t="s">
        <v>147</v>
      </c>
      <c r="AD26" s="92">
        <v>53.14</v>
      </c>
      <c r="AE26" s="92">
        <v>3889</v>
      </c>
      <c r="AF26" s="92">
        <v>36117</v>
      </c>
      <c r="AG26" s="92" t="s">
        <v>470</v>
      </c>
      <c r="AH26" s="92">
        <v>50.84</v>
      </c>
      <c r="AI26" s="92">
        <v>4007</v>
      </c>
      <c r="AJ26" s="92">
        <v>36175</v>
      </c>
      <c r="AK26" s="92" t="s">
        <v>170</v>
      </c>
      <c r="AL26" s="92">
        <v>51.63</v>
      </c>
      <c r="AM26" s="92">
        <v>4134</v>
      </c>
      <c r="AN26" s="92">
        <v>37842</v>
      </c>
      <c r="AO26" s="92" t="s">
        <v>375</v>
      </c>
      <c r="AP26" s="92">
        <v>54.08</v>
      </c>
      <c r="AQ26" s="92">
        <v>4105</v>
      </c>
      <c r="AR26" s="92">
        <v>38479</v>
      </c>
      <c r="AS26" s="92" t="s">
        <v>170</v>
      </c>
      <c r="AT26" s="92">
        <v>53.25</v>
      </c>
      <c r="AU26" s="92">
        <v>4130</v>
      </c>
      <c r="AV26" s="92">
        <v>38805</v>
      </c>
      <c r="AW26" s="92" t="s">
        <v>185</v>
      </c>
    </row>
    <row r="27" spans="1:49">
      <c r="A27" s="92" t="s">
        <v>471</v>
      </c>
      <c r="B27" s="92">
        <v>53.36</v>
      </c>
      <c r="C27" s="92">
        <v>4443</v>
      </c>
      <c r="D27" s="92">
        <v>40497</v>
      </c>
      <c r="E27" s="92" t="s">
        <v>433</v>
      </c>
      <c r="F27" s="92">
        <v>47.44</v>
      </c>
      <c r="G27" s="92">
        <v>3986</v>
      </c>
      <c r="H27" s="92">
        <v>37771</v>
      </c>
      <c r="I27" s="92" t="s">
        <v>283</v>
      </c>
      <c r="J27" s="92">
        <v>46.91</v>
      </c>
      <c r="K27" s="92">
        <v>3786</v>
      </c>
      <c r="L27" s="92">
        <v>37242</v>
      </c>
      <c r="M27" s="92" t="s">
        <v>216</v>
      </c>
      <c r="N27" s="92">
        <v>47.38</v>
      </c>
      <c r="O27" s="92">
        <v>3795</v>
      </c>
      <c r="P27" s="92">
        <v>36578</v>
      </c>
      <c r="Q27" s="92" t="s">
        <v>230</v>
      </c>
      <c r="R27" s="92">
        <v>46.14</v>
      </c>
      <c r="S27" s="92">
        <v>3777</v>
      </c>
      <c r="T27" s="92">
        <v>35775</v>
      </c>
      <c r="U27" s="92" t="s">
        <v>158</v>
      </c>
      <c r="V27" s="92">
        <v>46.02</v>
      </c>
      <c r="W27" s="92">
        <v>3794</v>
      </c>
      <c r="X27" s="92">
        <v>35116</v>
      </c>
      <c r="Y27" s="92" t="s">
        <v>472</v>
      </c>
      <c r="Z27" s="92">
        <v>45.61</v>
      </c>
      <c r="AA27" s="92">
        <v>3736</v>
      </c>
      <c r="AB27" s="92">
        <v>35619</v>
      </c>
      <c r="AC27" s="92" t="s">
        <v>473</v>
      </c>
      <c r="AD27" s="92">
        <v>45.4</v>
      </c>
      <c r="AE27" s="92">
        <v>3665</v>
      </c>
      <c r="AF27" s="92">
        <v>34919</v>
      </c>
      <c r="AG27" s="92" t="s">
        <v>212</v>
      </c>
      <c r="AH27" s="92">
        <v>46.34</v>
      </c>
      <c r="AI27" s="92">
        <v>3693</v>
      </c>
      <c r="AJ27" s="92">
        <v>35032</v>
      </c>
      <c r="AK27" s="92" t="s">
        <v>282</v>
      </c>
      <c r="AL27" s="92">
        <v>46.26</v>
      </c>
      <c r="AM27" s="92">
        <v>3688</v>
      </c>
      <c r="AN27" s="92">
        <v>34861</v>
      </c>
      <c r="AO27" s="92" t="s">
        <v>371</v>
      </c>
      <c r="AP27" s="92">
        <v>46.24</v>
      </c>
      <c r="AQ27" s="92">
        <v>3726</v>
      </c>
      <c r="AR27" s="92">
        <v>35190</v>
      </c>
      <c r="AS27" s="92" t="s">
        <v>461</v>
      </c>
      <c r="AT27" s="92">
        <v>45.26</v>
      </c>
      <c r="AU27" s="92">
        <v>3621</v>
      </c>
      <c r="AV27" s="92">
        <v>35019</v>
      </c>
      <c r="AW27" s="92" t="s">
        <v>290</v>
      </c>
    </row>
    <row r="28" spans="1:49">
      <c r="A28" s="92" t="s">
        <v>474</v>
      </c>
      <c r="B28" s="92">
        <v>53.86</v>
      </c>
      <c r="C28" s="92">
        <v>4417</v>
      </c>
      <c r="D28" s="92">
        <v>37030</v>
      </c>
      <c r="E28" s="92" t="s">
        <v>254</v>
      </c>
      <c r="F28" s="92" t="s">
        <v>155</v>
      </c>
      <c r="G28" s="92" t="s">
        <v>155</v>
      </c>
      <c r="H28" s="92" t="s">
        <v>155</v>
      </c>
      <c r="I28" s="92" t="s">
        <v>155</v>
      </c>
      <c r="J28" s="92" t="s">
        <v>155</v>
      </c>
      <c r="K28" s="92" t="s">
        <v>155</v>
      </c>
      <c r="L28" s="92" t="s">
        <v>155</v>
      </c>
      <c r="M28" s="92" t="s">
        <v>155</v>
      </c>
      <c r="N28" s="92">
        <v>49.94</v>
      </c>
      <c r="O28" s="92">
        <v>4053</v>
      </c>
      <c r="P28" s="92">
        <v>37307</v>
      </c>
      <c r="Q28" s="92" t="s">
        <v>137</v>
      </c>
      <c r="R28" s="92">
        <v>51.15</v>
      </c>
      <c r="S28" s="92">
        <v>3886</v>
      </c>
      <c r="T28" s="92">
        <v>35383</v>
      </c>
      <c r="U28" s="92" t="s">
        <v>442</v>
      </c>
      <c r="V28" s="92">
        <v>49.14</v>
      </c>
      <c r="W28" s="92">
        <v>3859</v>
      </c>
      <c r="X28" s="92">
        <v>35036</v>
      </c>
      <c r="Y28" s="92" t="s">
        <v>150</v>
      </c>
      <c r="Z28" s="92">
        <v>48.63</v>
      </c>
      <c r="AA28" s="92">
        <v>3807</v>
      </c>
      <c r="AB28" s="92">
        <v>35416</v>
      </c>
      <c r="AC28" s="92" t="s">
        <v>185</v>
      </c>
      <c r="AD28" s="92">
        <v>46.51</v>
      </c>
      <c r="AE28" s="92">
        <v>3908</v>
      </c>
      <c r="AF28" s="92">
        <v>36506</v>
      </c>
      <c r="AG28" s="92" t="s">
        <v>201</v>
      </c>
      <c r="AH28" s="92">
        <v>46.25</v>
      </c>
      <c r="AI28" s="92">
        <v>3924</v>
      </c>
      <c r="AJ28" s="92">
        <v>36187</v>
      </c>
      <c r="AK28" s="92" t="s">
        <v>243</v>
      </c>
      <c r="AL28" s="92">
        <v>46.39</v>
      </c>
      <c r="AM28" s="92">
        <v>4001</v>
      </c>
      <c r="AN28" s="92">
        <v>36460</v>
      </c>
      <c r="AO28" s="92" t="s">
        <v>418</v>
      </c>
      <c r="AP28" s="92">
        <v>48.65</v>
      </c>
      <c r="AQ28" s="92">
        <v>4105</v>
      </c>
      <c r="AR28" s="92">
        <v>36998</v>
      </c>
      <c r="AS28" s="92" t="s">
        <v>412</v>
      </c>
      <c r="AT28" s="92">
        <v>51.57</v>
      </c>
      <c r="AU28" s="92">
        <v>4201</v>
      </c>
      <c r="AV28" s="92">
        <v>35154</v>
      </c>
      <c r="AW28" s="92" t="s">
        <v>475</v>
      </c>
    </row>
    <row r="29" spans="1:49">
      <c r="A29" s="92" t="s">
        <v>476</v>
      </c>
      <c r="B29" s="92">
        <v>54.24</v>
      </c>
      <c r="C29" s="92">
        <v>4595</v>
      </c>
      <c r="D29" s="92">
        <v>48469</v>
      </c>
      <c r="E29" s="92" t="s">
        <v>144</v>
      </c>
      <c r="F29" s="92">
        <v>55.98</v>
      </c>
      <c r="G29" s="92">
        <v>4585</v>
      </c>
      <c r="H29" s="92">
        <v>47482</v>
      </c>
      <c r="I29" s="92" t="s">
        <v>306</v>
      </c>
      <c r="J29" s="92">
        <v>56.48</v>
      </c>
      <c r="K29" s="92">
        <v>5003</v>
      </c>
      <c r="L29" s="92">
        <v>47382</v>
      </c>
      <c r="M29" s="92" t="s">
        <v>305</v>
      </c>
      <c r="N29" s="92">
        <v>54.48</v>
      </c>
      <c r="O29" s="92">
        <v>4842</v>
      </c>
      <c r="P29" s="92">
        <v>45848</v>
      </c>
      <c r="Q29" s="92" t="s">
        <v>384</v>
      </c>
      <c r="R29" s="92">
        <v>53.41</v>
      </c>
      <c r="S29" s="92">
        <v>4646</v>
      </c>
      <c r="T29" s="92">
        <v>45765</v>
      </c>
      <c r="U29" s="92" t="s">
        <v>477</v>
      </c>
      <c r="V29" s="92">
        <v>50.04</v>
      </c>
      <c r="W29" s="92">
        <v>4608</v>
      </c>
      <c r="X29" s="92">
        <v>45945</v>
      </c>
      <c r="Y29" s="92" t="s">
        <v>399</v>
      </c>
      <c r="Z29" s="92">
        <v>49.03</v>
      </c>
      <c r="AA29" s="92">
        <v>4444</v>
      </c>
      <c r="AB29" s="92">
        <v>45715</v>
      </c>
      <c r="AC29" s="92" t="s">
        <v>478</v>
      </c>
      <c r="AD29" s="92">
        <v>52.71</v>
      </c>
      <c r="AE29" s="92">
        <v>4580</v>
      </c>
      <c r="AF29" s="92">
        <v>45275</v>
      </c>
      <c r="AG29" s="92" t="s">
        <v>394</v>
      </c>
      <c r="AH29" s="92">
        <v>51.47</v>
      </c>
      <c r="AI29" s="92">
        <v>4411</v>
      </c>
      <c r="AJ29" s="92">
        <v>46089</v>
      </c>
      <c r="AK29" s="92" t="s">
        <v>423</v>
      </c>
      <c r="AL29" s="92">
        <v>52.78</v>
      </c>
      <c r="AM29" s="92">
        <v>4566</v>
      </c>
      <c r="AN29" s="92">
        <v>46110</v>
      </c>
      <c r="AO29" s="92" t="s">
        <v>479</v>
      </c>
      <c r="AP29" s="92">
        <v>55.78</v>
      </c>
      <c r="AQ29" s="92">
        <v>4870</v>
      </c>
      <c r="AR29" s="92">
        <v>45806</v>
      </c>
      <c r="AS29" s="92" t="s">
        <v>459</v>
      </c>
      <c r="AT29" s="92">
        <v>55.1</v>
      </c>
      <c r="AU29" s="92">
        <v>4998</v>
      </c>
      <c r="AV29" s="92">
        <v>46608</v>
      </c>
      <c r="AW29" s="92" t="s">
        <v>134</v>
      </c>
    </row>
    <row r="30" spans="1:49">
      <c r="A30" s="92" t="s">
        <v>480</v>
      </c>
      <c r="B30" s="92">
        <v>54.59</v>
      </c>
      <c r="C30" s="92">
        <v>6906</v>
      </c>
      <c r="D30" s="92">
        <v>50449</v>
      </c>
      <c r="E30" s="92" t="s">
        <v>455</v>
      </c>
      <c r="F30" s="92" t="s">
        <v>155</v>
      </c>
      <c r="G30" s="92" t="s">
        <v>155</v>
      </c>
      <c r="H30" s="92" t="s">
        <v>155</v>
      </c>
      <c r="I30" s="92" t="s">
        <v>155</v>
      </c>
      <c r="J30" s="92">
        <v>53.83</v>
      </c>
      <c r="K30" s="92">
        <v>4962</v>
      </c>
      <c r="L30" s="92">
        <v>55117</v>
      </c>
      <c r="M30" s="92" t="s">
        <v>481</v>
      </c>
      <c r="N30" s="92">
        <v>55.47</v>
      </c>
      <c r="O30" s="92">
        <v>4717</v>
      </c>
      <c r="P30" s="92">
        <v>56390</v>
      </c>
      <c r="Q30" s="92" t="s">
        <v>482</v>
      </c>
      <c r="R30" s="92">
        <v>56.96</v>
      </c>
      <c r="S30" s="92">
        <v>5269</v>
      </c>
      <c r="T30" s="92">
        <v>56086</v>
      </c>
      <c r="U30" s="92" t="s">
        <v>483</v>
      </c>
      <c r="V30" s="92">
        <v>54.72</v>
      </c>
      <c r="W30" s="92">
        <v>5386</v>
      </c>
      <c r="X30" s="92">
        <v>55063</v>
      </c>
      <c r="Y30" s="92" t="s">
        <v>484</v>
      </c>
      <c r="Z30" s="92">
        <v>54.48</v>
      </c>
      <c r="AA30" s="92">
        <v>6140</v>
      </c>
      <c r="AB30" s="92">
        <v>55212</v>
      </c>
      <c r="AC30" s="92" t="s">
        <v>485</v>
      </c>
      <c r="AD30" s="92">
        <v>54.66</v>
      </c>
      <c r="AE30" s="92">
        <v>6389</v>
      </c>
      <c r="AF30" s="92">
        <v>50673</v>
      </c>
      <c r="AG30" s="92" t="s">
        <v>486</v>
      </c>
      <c r="AH30" s="92" t="s">
        <v>155</v>
      </c>
      <c r="AI30" s="92" t="s">
        <v>155</v>
      </c>
      <c r="AJ30" s="92" t="s">
        <v>155</v>
      </c>
      <c r="AK30" s="92" t="s">
        <v>155</v>
      </c>
      <c r="AL30" s="92" t="s">
        <v>155</v>
      </c>
      <c r="AM30" s="92" t="s">
        <v>155</v>
      </c>
      <c r="AN30" s="92" t="s">
        <v>155</v>
      </c>
      <c r="AO30" s="92" t="s">
        <v>155</v>
      </c>
      <c r="AP30" s="92" t="s">
        <v>155</v>
      </c>
      <c r="AQ30" s="92" t="s">
        <v>155</v>
      </c>
      <c r="AR30" s="92" t="s">
        <v>155</v>
      </c>
      <c r="AS30" s="92" t="s">
        <v>155</v>
      </c>
      <c r="AT30" s="92" t="s">
        <v>155</v>
      </c>
      <c r="AU30" s="92" t="s">
        <v>155</v>
      </c>
      <c r="AV30" s="92" t="s">
        <v>155</v>
      </c>
      <c r="AW30" s="92" t="s">
        <v>155</v>
      </c>
    </row>
    <row r="31" spans="1:49">
      <c r="A31" s="92" t="s">
        <v>487</v>
      </c>
      <c r="B31" s="92">
        <v>54.81</v>
      </c>
      <c r="C31" s="92">
        <v>4275</v>
      </c>
      <c r="D31" s="92">
        <v>41048</v>
      </c>
      <c r="E31" s="92" t="s">
        <v>488</v>
      </c>
      <c r="F31" s="92">
        <v>55.84</v>
      </c>
      <c r="G31" s="92">
        <v>4542</v>
      </c>
      <c r="H31" s="92">
        <v>42283</v>
      </c>
      <c r="I31" s="92" t="s">
        <v>489</v>
      </c>
      <c r="J31" s="92">
        <v>53.49</v>
      </c>
      <c r="K31" s="92">
        <v>4232</v>
      </c>
      <c r="L31" s="92">
        <v>42831</v>
      </c>
      <c r="M31" s="92" t="s">
        <v>143</v>
      </c>
      <c r="N31" s="92">
        <v>54.32</v>
      </c>
      <c r="O31" s="92">
        <v>4165</v>
      </c>
      <c r="P31" s="92">
        <v>40111</v>
      </c>
      <c r="Q31" s="92" t="s">
        <v>284</v>
      </c>
      <c r="R31" s="92">
        <v>53.09</v>
      </c>
      <c r="S31" s="92">
        <v>4188</v>
      </c>
      <c r="T31" s="92">
        <v>38470</v>
      </c>
      <c r="U31" s="92" t="s">
        <v>288</v>
      </c>
      <c r="V31" s="92">
        <v>53.26</v>
      </c>
      <c r="W31" s="92">
        <v>4057</v>
      </c>
      <c r="X31" s="92">
        <v>39177</v>
      </c>
      <c r="Y31" s="92" t="s">
        <v>444</v>
      </c>
      <c r="Z31" s="92">
        <v>48.53</v>
      </c>
      <c r="AA31" s="92">
        <v>3803</v>
      </c>
      <c r="AB31" s="92">
        <v>40028</v>
      </c>
      <c r="AC31" s="92" t="s">
        <v>141</v>
      </c>
      <c r="AD31" s="92">
        <v>49.87</v>
      </c>
      <c r="AE31" s="92">
        <v>4118</v>
      </c>
      <c r="AF31" s="92">
        <v>40807</v>
      </c>
      <c r="AG31" s="92" t="s">
        <v>250</v>
      </c>
      <c r="AH31" s="92">
        <v>51.46</v>
      </c>
      <c r="AI31" s="92">
        <v>4157</v>
      </c>
      <c r="AJ31" s="92">
        <v>40033</v>
      </c>
      <c r="AK31" s="92" t="s">
        <v>140</v>
      </c>
      <c r="AL31" s="92">
        <v>51.58</v>
      </c>
      <c r="AM31" s="92">
        <v>4107</v>
      </c>
      <c r="AN31" s="92">
        <v>40890</v>
      </c>
      <c r="AO31" s="92" t="s">
        <v>164</v>
      </c>
      <c r="AP31" s="92">
        <v>53.66</v>
      </c>
      <c r="AQ31" s="92">
        <v>4127</v>
      </c>
      <c r="AR31" s="92">
        <v>40476</v>
      </c>
      <c r="AS31" s="92" t="s">
        <v>430</v>
      </c>
      <c r="AT31" s="92">
        <v>54.98</v>
      </c>
      <c r="AU31" s="92">
        <v>4052</v>
      </c>
      <c r="AV31" s="92">
        <v>40156</v>
      </c>
      <c r="AW31" s="92" t="s">
        <v>149</v>
      </c>
    </row>
    <row r="32" spans="1:49">
      <c r="A32" s="92" t="s">
        <v>490</v>
      </c>
      <c r="B32" s="92">
        <v>55.27</v>
      </c>
      <c r="C32" s="92">
        <v>4863</v>
      </c>
      <c r="D32" s="92">
        <v>40039</v>
      </c>
      <c r="E32" s="92" t="s">
        <v>288</v>
      </c>
      <c r="F32" s="92" t="s">
        <v>155</v>
      </c>
      <c r="G32" s="92" t="s">
        <v>155</v>
      </c>
      <c r="H32" s="92" t="s">
        <v>155</v>
      </c>
      <c r="I32" s="92" t="s">
        <v>155</v>
      </c>
      <c r="J32" s="92">
        <v>48.27</v>
      </c>
      <c r="K32" s="92">
        <v>4240</v>
      </c>
      <c r="L32" s="92">
        <v>38421</v>
      </c>
      <c r="M32" s="92" t="s">
        <v>235</v>
      </c>
      <c r="N32" s="92">
        <v>49.71</v>
      </c>
      <c r="O32" s="92">
        <v>4474</v>
      </c>
      <c r="P32" s="92">
        <v>38265</v>
      </c>
      <c r="Q32" s="92" t="s">
        <v>212</v>
      </c>
      <c r="R32" s="92">
        <v>47.3</v>
      </c>
      <c r="S32" s="92">
        <v>4292</v>
      </c>
      <c r="T32" s="92">
        <v>36751</v>
      </c>
      <c r="U32" s="92" t="s">
        <v>491</v>
      </c>
      <c r="V32" s="92">
        <v>49.23</v>
      </c>
      <c r="W32" s="92">
        <v>3971</v>
      </c>
      <c r="X32" s="92">
        <v>36850</v>
      </c>
      <c r="Y32" s="92" t="s">
        <v>488</v>
      </c>
      <c r="Z32" s="92">
        <v>45.72</v>
      </c>
      <c r="AA32" s="92">
        <v>3693</v>
      </c>
      <c r="AB32" s="92">
        <v>37153</v>
      </c>
      <c r="AC32" s="92" t="s">
        <v>296</v>
      </c>
      <c r="AD32" s="92">
        <v>48.19</v>
      </c>
      <c r="AE32" s="92">
        <v>3761</v>
      </c>
      <c r="AF32" s="92">
        <v>38151</v>
      </c>
      <c r="AG32" s="92" t="s">
        <v>434</v>
      </c>
      <c r="AH32" s="92">
        <v>46.92</v>
      </c>
      <c r="AI32" s="92">
        <v>3773</v>
      </c>
      <c r="AJ32" s="92">
        <v>37766</v>
      </c>
      <c r="AK32" s="92" t="s">
        <v>163</v>
      </c>
      <c r="AL32" s="92">
        <v>44.21</v>
      </c>
      <c r="AM32" s="92">
        <v>4357</v>
      </c>
      <c r="AN32" s="92">
        <v>37917</v>
      </c>
      <c r="AO32" s="92" t="s">
        <v>310</v>
      </c>
      <c r="AP32" s="92">
        <v>47.52</v>
      </c>
      <c r="AQ32" s="92">
        <v>4549</v>
      </c>
      <c r="AR32" s="92">
        <v>34270</v>
      </c>
      <c r="AS32" s="92" t="s">
        <v>492</v>
      </c>
      <c r="AT32" s="92">
        <v>53.38</v>
      </c>
      <c r="AU32" s="92">
        <v>4545</v>
      </c>
      <c r="AV32" s="92">
        <v>38608</v>
      </c>
      <c r="AW32" s="92" t="s">
        <v>263</v>
      </c>
    </row>
    <row r="33" spans="1:49">
      <c r="A33" s="92" t="s">
        <v>493</v>
      </c>
      <c r="B33" s="92">
        <v>55.96</v>
      </c>
      <c r="C33" s="92">
        <v>3233</v>
      </c>
      <c r="D33" s="92">
        <v>39388</v>
      </c>
      <c r="E33" s="92" t="s">
        <v>135</v>
      </c>
      <c r="F33" s="92">
        <v>49.37</v>
      </c>
      <c r="G33" s="92">
        <v>3140</v>
      </c>
      <c r="H33" s="92">
        <v>39319</v>
      </c>
      <c r="I33" s="92" t="s">
        <v>283</v>
      </c>
      <c r="J33" s="92">
        <v>50.16</v>
      </c>
      <c r="K33" s="92">
        <v>3324</v>
      </c>
      <c r="L33" s="92">
        <v>39283</v>
      </c>
      <c r="M33" s="92" t="s">
        <v>241</v>
      </c>
      <c r="N33" s="92">
        <v>52.11</v>
      </c>
      <c r="O33" s="92">
        <v>3162</v>
      </c>
      <c r="P33" s="92">
        <v>37873</v>
      </c>
      <c r="Q33" s="92" t="s">
        <v>494</v>
      </c>
      <c r="R33" s="92">
        <v>52.24</v>
      </c>
      <c r="S33" s="92">
        <v>3110</v>
      </c>
      <c r="T33" s="92">
        <v>37288</v>
      </c>
      <c r="U33" s="92" t="s">
        <v>495</v>
      </c>
      <c r="V33" s="92">
        <v>51.39</v>
      </c>
      <c r="W33" s="92">
        <v>3102</v>
      </c>
      <c r="X33" s="92">
        <v>35687</v>
      </c>
      <c r="Y33" s="92" t="s">
        <v>194</v>
      </c>
      <c r="Z33" s="92">
        <v>54.21</v>
      </c>
      <c r="AA33" s="92">
        <v>3227</v>
      </c>
      <c r="AB33" s="92">
        <v>35841</v>
      </c>
      <c r="AC33" s="92" t="s">
        <v>469</v>
      </c>
      <c r="AD33" s="92">
        <v>51.3</v>
      </c>
      <c r="AE33" s="92">
        <v>3076</v>
      </c>
      <c r="AF33" s="92">
        <v>37127</v>
      </c>
      <c r="AG33" s="92" t="s">
        <v>263</v>
      </c>
      <c r="AH33" s="92">
        <v>53.75</v>
      </c>
      <c r="AI33" s="92">
        <v>3181</v>
      </c>
      <c r="AJ33" s="92">
        <v>36815</v>
      </c>
      <c r="AK33" s="92" t="s">
        <v>453</v>
      </c>
      <c r="AL33" s="92">
        <v>53.79</v>
      </c>
      <c r="AM33" s="92">
        <v>3275</v>
      </c>
      <c r="AN33" s="92">
        <v>39801</v>
      </c>
      <c r="AO33" s="92" t="s">
        <v>184</v>
      </c>
      <c r="AP33" s="92">
        <v>55.06</v>
      </c>
      <c r="AQ33" s="92">
        <v>3141</v>
      </c>
      <c r="AR33" s="92">
        <v>34719</v>
      </c>
      <c r="AS33" s="92" t="s">
        <v>219</v>
      </c>
      <c r="AT33" s="92">
        <v>52.44</v>
      </c>
      <c r="AU33" s="92">
        <v>3311</v>
      </c>
      <c r="AV33" s="92">
        <v>35465</v>
      </c>
      <c r="AW33" s="92" t="s">
        <v>195</v>
      </c>
    </row>
    <row r="34" spans="1:49">
      <c r="A34" s="92" t="s">
        <v>496</v>
      </c>
      <c r="B34" s="92">
        <v>55.99</v>
      </c>
      <c r="C34" s="92">
        <v>6488</v>
      </c>
      <c r="D34" s="92">
        <v>50118</v>
      </c>
      <c r="E34" s="92" t="s">
        <v>423</v>
      </c>
      <c r="F34" s="92">
        <v>56.53</v>
      </c>
      <c r="G34" s="92">
        <v>5584</v>
      </c>
      <c r="H34" s="92">
        <v>49181</v>
      </c>
      <c r="I34" s="92" t="s">
        <v>497</v>
      </c>
      <c r="J34" s="92">
        <v>54.02</v>
      </c>
      <c r="K34" s="92">
        <v>6515</v>
      </c>
      <c r="L34" s="92">
        <v>48547</v>
      </c>
      <c r="M34" s="92" t="s">
        <v>165</v>
      </c>
      <c r="N34" s="92" t="s">
        <v>155</v>
      </c>
      <c r="O34" s="92" t="s">
        <v>155</v>
      </c>
      <c r="P34" s="92" t="s">
        <v>155</v>
      </c>
      <c r="Q34" s="92" t="s">
        <v>155</v>
      </c>
      <c r="R34" s="92">
        <v>55.4</v>
      </c>
      <c r="S34" s="92">
        <v>6088</v>
      </c>
      <c r="T34" s="92">
        <v>48876</v>
      </c>
      <c r="U34" s="92" t="s">
        <v>380</v>
      </c>
      <c r="V34" s="92">
        <v>63.3</v>
      </c>
      <c r="W34" s="92">
        <v>5800</v>
      </c>
      <c r="X34" s="92">
        <v>49838</v>
      </c>
      <c r="Y34" s="92" t="s">
        <v>396</v>
      </c>
      <c r="Z34" s="92">
        <v>50.23</v>
      </c>
      <c r="AA34" s="92">
        <v>4782</v>
      </c>
      <c r="AB34" s="92">
        <v>47973</v>
      </c>
      <c r="AC34" s="92" t="s">
        <v>498</v>
      </c>
      <c r="AD34" s="92" t="s">
        <v>155</v>
      </c>
      <c r="AE34" s="92" t="s">
        <v>155</v>
      </c>
      <c r="AF34" s="92" t="s">
        <v>155</v>
      </c>
      <c r="AG34" s="92" t="s">
        <v>155</v>
      </c>
      <c r="AH34" s="92" t="s">
        <v>155</v>
      </c>
      <c r="AI34" s="92" t="s">
        <v>155</v>
      </c>
      <c r="AJ34" s="92" t="s">
        <v>155</v>
      </c>
      <c r="AK34" s="92" t="s">
        <v>155</v>
      </c>
      <c r="AL34" s="92" t="s">
        <v>155</v>
      </c>
      <c r="AM34" s="92" t="s">
        <v>155</v>
      </c>
      <c r="AN34" s="92" t="s">
        <v>155</v>
      </c>
      <c r="AO34" s="92" t="s">
        <v>155</v>
      </c>
      <c r="AP34" s="92">
        <v>54.33</v>
      </c>
      <c r="AQ34" s="92">
        <v>6403</v>
      </c>
      <c r="AR34" s="92">
        <v>49476</v>
      </c>
      <c r="AS34" s="92" t="s">
        <v>499</v>
      </c>
      <c r="AT34" s="92">
        <v>55.17</v>
      </c>
      <c r="AU34" s="92">
        <v>5943</v>
      </c>
      <c r="AV34" s="92">
        <v>49457</v>
      </c>
      <c r="AW34" s="92" t="s">
        <v>426</v>
      </c>
    </row>
    <row r="35" spans="1:49">
      <c r="A35" s="92" t="s">
        <v>500</v>
      </c>
      <c r="B35" s="92">
        <v>56.12</v>
      </c>
      <c r="C35" s="92">
        <v>5200</v>
      </c>
      <c r="D35" s="92">
        <v>46300</v>
      </c>
      <c r="E35" s="92" t="s">
        <v>236</v>
      </c>
      <c r="F35" s="92">
        <v>54.54</v>
      </c>
      <c r="G35" s="92">
        <v>5409</v>
      </c>
      <c r="H35" s="92">
        <v>46018</v>
      </c>
      <c r="I35" s="92" t="s">
        <v>234</v>
      </c>
      <c r="J35" s="92">
        <v>54.03</v>
      </c>
      <c r="K35" s="92">
        <v>4880</v>
      </c>
      <c r="L35" s="92">
        <v>46037</v>
      </c>
      <c r="M35" s="92" t="s">
        <v>501</v>
      </c>
      <c r="N35" s="92">
        <v>55.3</v>
      </c>
      <c r="O35" s="92">
        <v>4954</v>
      </c>
      <c r="P35" s="92">
        <v>41462</v>
      </c>
      <c r="Q35" s="92" t="s">
        <v>435</v>
      </c>
      <c r="R35" s="92">
        <v>54.79</v>
      </c>
      <c r="S35" s="92">
        <v>5105</v>
      </c>
      <c r="T35" s="92">
        <v>40923</v>
      </c>
      <c r="U35" s="92" t="s">
        <v>265</v>
      </c>
      <c r="V35" s="92">
        <v>52.6</v>
      </c>
      <c r="W35" s="92">
        <v>4888</v>
      </c>
      <c r="X35" s="92">
        <v>41182</v>
      </c>
      <c r="Y35" s="92" t="s">
        <v>243</v>
      </c>
      <c r="Z35" s="92">
        <v>49.79</v>
      </c>
      <c r="AA35" s="92">
        <v>4681</v>
      </c>
      <c r="AB35" s="92">
        <v>40940</v>
      </c>
      <c r="AC35" s="92" t="s">
        <v>381</v>
      </c>
      <c r="AD35" s="92">
        <v>55.62</v>
      </c>
      <c r="AE35" s="92">
        <v>4998</v>
      </c>
      <c r="AF35" s="92">
        <v>40948</v>
      </c>
      <c r="AG35" s="92" t="s">
        <v>502</v>
      </c>
      <c r="AH35" s="92">
        <v>54.94</v>
      </c>
      <c r="AI35" s="92">
        <v>5079</v>
      </c>
      <c r="AJ35" s="92">
        <v>40232</v>
      </c>
      <c r="AK35" s="92" t="s">
        <v>375</v>
      </c>
      <c r="AL35" s="92">
        <v>56.87</v>
      </c>
      <c r="AM35" s="92">
        <v>5401</v>
      </c>
      <c r="AN35" s="92">
        <v>44922</v>
      </c>
      <c r="AO35" s="92" t="s">
        <v>431</v>
      </c>
      <c r="AP35" s="92">
        <v>56.53</v>
      </c>
      <c r="AQ35" s="92">
        <v>5541</v>
      </c>
      <c r="AR35" s="92">
        <v>44906</v>
      </c>
      <c r="AS35" s="92" t="s">
        <v>257</v>
      </c>
      <c r="AT35" s="92">
        <v>53.26</v>
      </c>
      <c r="AU35" s="92">
        <v>6100</v>
      </c>
      <c r="AV35" s="92">
        <v>44718</v>
      </c>
      <c r="AW35" s="92" t="s">
        <v>157</v>
      </c>
    </row>
    <row r="36" spans="1:49">
      <c r="A36" s="92" t="s">
        <v>503</v>
      </c>
      <c r="B36" s="92">
        <v>56.15</v>
      </c>
      <c r="C36" s="92">
        <v>4867</v>
      </c>
      <c r="D36" s="92">
        <v>44178</v>
      </c>
      <c r="E36" s="92" t="s">
        <v>136</v>
      </c>
      <c r="F36" s="92">
        <v>52.17</v>
      </c>
      <c r="G36" s="92">
        <v>5100</v>
      </c>
      <c r="H36" s="92">
        <v>43921</v>
      </c>
      <c r="I36" s="92" t="s">
        <v>384</v>
      </c>
      <c r="J36" s="92">
        <v>54.18</v>
      </c>
      <c r="K36" s="92">
        <v>4265</v>
      </c>
      <c r="L36" s="92">
        <v>44033</v>
      </c>
      <c r="M36" s="92" t="s">
        <v>296</v>
      </c>
      <c r="N36" s="92">
        <v>49.44</v>
      </c>
      <c r="O36" s="92">
        <v>4776</v>
      </c>
      <c r="P36" s="92">
        <v>41476</v>
      </c>
      <c r="Q36" s="92" t="s">
        <v>305</v>
      </c>
      <c r="R36" s="92">
        <v>50.87</v>
      </c>
      <c r="S36" s="92">
        <v>4825</v>
      </c>
      <c r="T36" s="92">
        <v>41584</v>
      </c>
      <c r="U36" s="92" t="s">
        <v>248</v>
      </c>
      <c r="V36" s="92">
        <v>47.67</v>
      </c>
      <c r="W36" s="92">
        <v>4397</v>
      </c>
      <c r="X36" s="92">
        <v>39950</v>
      </c>
      <c r="Y36" s="92" t="s">
        <v>305</v>
      </c>
      <c r="Z36" s="92">
        <v>48.99</v>
      </c>
      <c r="AA36" s="92">
        <v>4287</v>
      </c>
      <c r="AB36" s="92">
        <v>42332</v>
      </c>
      <c r="AC36" s="92" t="s">
        <v>504</v>
      </c>
      <c r="AD36" s="92">
        <v>48.36</v>
      </c>
      <c r="AE36" s="92">
        <v>4547</v>
      </c>
      <c r="AF36" s="92">
        <v>41962</v>
      </c>
      <c r="AG36" s="92" t="s">
        <v>505</v>
      </c>
      <c r="AH36" s="92">
        <v>51.16</v>
      </c>
      <c r="AI36" s="92">
        <v>4555</v>
      </c>
      <c r="AJ36" s="92">
        <v>42430</v>
      </c>
      <c r="AK36" s="92" t="s">
        <v>506</v>
      </c>
      <c r="AL36" s="92">
        <v>52.07</v>
      </c>
      <c r="AM36" s="92">
        <v>4490</v>
      </c>
      <c r="AN36" s="92">
        <v>43476</v>
      </c>
      <c r="AO36" s="92" t="s">
        <v>416</v>
      </c>
      <c r="AP36" s="92">
        <v>50.98</v>
      </c>
      <c r="AQ36" s="92">
        <v>4533</v>
      </c>
      <c r="AR36" s="92">
        <v>42802</v>
      </c>
      <c r="AS36" s="92" t="s">
        <v>157</v>
      </c>
      <c r="AT36" s="92">
        <v>51.49</v>
      </c>
      <c r="AU36" s="92">
        <v>4727</v>
      </c>
      <c r="AV36" s="92">
        <v>44156</v>
      </c>
      <c r="AW36" s="92" t="s">
        <v>310</v>
      </c>
    </row>
    <row r="37" spans="1:49">
      <c r="A37" s="92" t="s">
        <v>507</v>
      </c>
      <c r="B37" s="92">
        <v>56.27</v>
      </c>
      <c r="C37" s="92">
        <v>3925</v>
      </c>
      <c r="D37" s="92">
        <v>39946</v>
      </c>
      <c r="E37" s="92" t="s">
        <v>293</v>
      </c>
      <c r="F37" s="92">
        <v>56.31</v>
      </c>
      <c r="G37" s="92">
        <v>4683</v>
      </c>
      <c r="H37" s="92">
        <v>39894</v>
      </c>
      <c r="I37" s="92" t="s">
        <v>253</v>
      </c>
      <c r="J37" s="92" t="s">
        <v>155</v>
      </c>
      <c r="K37" s="92" t="s">
        <v>155</v>
      </c>
      <c r="L37" s="92" t="s">
        <v>155</v>
      </c>
      <c r="M37" s="92" t="s">
        <v>155</v>
      </c>
      <c r="N37" s="92">
        <v>57.08</v>
      </c>
      <c r="O37" s="92">
        <v>3910</v>
      </c>
      <c r="P37" s="92">
        <v>38210</v>
      </c>
      <c r="Q37" s="92" t="s">
        <v>171</v>
      </c>
      <c r="R37" s="92">
        <v>54.62</v>
      </c>
      <c r="S37" s="92">
        <v>4016</v>
      </c>
      <c r="T37" s="92">
        <v>38542</v>
      </c>
      <c r="U37" s="92" t="s">
        <v>373</v>
      </c>
      <c r="V37" s="92">
        <v>53.99</v>
      </c>
      <c r="W37" s="92">
        <v>3714</v>
      </c>
      <c r="X37" s="92">
        <v>37209</v>
      </c>
      <c r="Y37" s="92" t="s">
        <v>508</v>
      </c>
      <c r="Z37" s="92">
        <v>52.38</v>
      </c>
      <c r="AA37" s="92">
        <v>3628</v>
      </c>
      <c r="AB37" s="92">
        <v>37616</v>
      </c>
      <c r="AC37" s="92" t="s">
        <v>148</v>
      </c>
      <c r="AD37" s="92">
        <v>54.28</v>
      </c>
      <c r="AE37" s="92">
        <v>3619</v>
      </c>
      <c r="AF37" s="92">
        <v>37782</v>
      </c>
      <c r="AG37" s="92" t="s">
        <v>451</v>
      </c>
      <c r="AH37" s="92">
        <v>55.47</v>
      </c>
      <c r="AI37" s="92">
        <v>3692</v>
      </c>
      <c r="AJ37" s="92">
        <v>38347</v>
      </c>
      <c r="AK37" s="92" t="s">
        <v>442</v>
      </c>
      <c r="AL37" s="92">
        <v>55.22</v>
      </c>
      <c r="AM37" s="92">
        <v>3691</v>
      </c>
      <c r="AN37" s="92">
        <v>38582</v>
      </c>
      <c r="AO37" s="92" t="s">
        <v>197</v>
      </c>
      <c r="AP37" s="92">
        <v>54.97</v>
      </c>
      <c r="AQ37" s="92">
        <v>3790</v>
      </c>
      <c r="AR37" s="92">
        <v>40007</v>
      </c>
      <c r="AS37" s="92" t="s">
        <v>202</v>
      </c>
      <c r="AT37" s="92">
        <v>54.83</v>
      </c>
      <c r="AU37" s="92">
        <v>3802</v>
      </c>
      <c r="AV37" s="92">
        <v>39993</v>
      </c>
      <c r="AW37" s="92" t="s">
        <v>441</v>
      </c>
    </row>
    <row r="38" spans="1:49">
      <c r="A38" s="92" t="s">
        <v>509</v>
      </c>
      <c r="B38" s="92">
        <v>56.57</v>
      </c>
      <c r="C38" s="92">
        <v>5713</v>
      </c>
      <c r="D38" s="92">
        <v>46254</v>
      </c>
      <c r="E38" s="92" t="s">
        <v>248</v>
      </c>
      <c r="F38" s="92">
        <v>55.82</v>
      </c>
      <c r="G38" s="92">
        <v>5973</v>
      </c>
      <c r="H38" s="92">
        <v>45575</v>
      </c>
      <c r="I38" s="92" t="s">
        <v>252</v>
      </c>
      <c r="J38" s="92">
        <v>53.62</v>
      </c>
      <c r="K38" s="92">
        <v>5885</v>
      </c>
      <c r="L38" s="92">
        <v>44550</v>
      </c>
      <c r="M38" s="92" t="s">
        <v>213</v>
      </c>
      <c r="N38" s="92">
        <v>54.67</v>
      </c>
      <c r="O38" s="92">
        <v>5443</v>
      </c>
      <c r="P38" s="92">
        <v>40657</v>
      </c>
      <c r="Q38" s="92" t="s">
        <v>510</v>
      </c>
      <c r="R38" s="92">
        <v>51.85</v>
      </c>
      <c r="S38" s="92">
        <v>5034</v>
      </c>
      <c r="T38" s="92">
        <v>42197</v>
      </c>
      <c r="U38" s="92" t="s">
        <v>297</v>
      </c>
      <c r="V38" s="92">
        <v>55.76</v>
      </c>
      <c r="W38" s="92">
        <v>4805</v>
      </c>
      <c r="X38" s="92">
        <v>42117</v>
      </c>
      <c r="Y38" s="92" t="s">
        <v>282</v>
      </c>
      <c r="Z38" s="92">
        <v>51</v>
      </c>
      <c r="AA38" s="92">
        <v>4763</v>
      </c>
      <c r="AB38" s="92">
        <v>43102</v>
      </c>
      <c r="AC38" s="92" t="s">
        <v>134</v>
      </c>
      <c r="AD38" s="92">
        <v>50.78</v>
      </c>
      <c r="AE38" s="92">
        <v>4801</v>
      </c>
      <c r="AF38" s="92">
        <v>43525</v>
      </c>
      <c r="AG38" s="92" t="s">
        <v>310</v>
      </c>
      <c r="AH38" s="92">
        <v>51.25</v>
      </c>
      <c r="AI38" s="92">
        <v>4908</v>
      </c>
      <c r="AJ38" s="92">
        <v>43238</v>
      </c>
      <c r="AK38" s="92" t="s">
        <v>234</v>
      </c>
      <c r="AL38" s="92">
        <v>52.58</v>
      </c>
      <c r="AM38" s="92">
        <v>4739</v>
      </c>
      <c r="AN38" s="92">
        <v>44761</v>
      </c>
      <c r="AO38" s="92" t="s">
        <v>439</v>
      </c>
      <c r="AP38" s="92">
        <v>54.19</v>
      </c>
      <c r="AQ38" s="92">
        <v>5213</v>
      </c>
      <c r="AR38" s="92">
        <v>42203</v>
      </c>
      <c r="AS38" s="92" t="s">
        <v>218</v>
      </c>
      <c r="AT38" s="92">
        <v>55.18</v>
      </c>
      <c r="AU38" s="92">
        <v>5413</v>
      </c>
      <c r="AV38" s="92">
        <v>42080</v>
      </c>
      <c r="AW38" s="92" t="s">
        <v>258</v>
      </c>
    </row>
    <row r="39" spans="1:49">
      <c r="A39" s="92" t="s">
        <v>511</v>
      </c>
      <c r="B39" s="92">
        <v>57.03</v>
      </c>
      <c r="C39" s="92">
        <v>4158</v>
      </c>
      <c r="D39" s="92">
        <v>43477</v>
      </c>
      <c r="E39" s="92" t="s">
        <v>258</v>
      </c>
      <c r="F39" s="92">
        <v>56.99</v>
      </c>
      <c r="G39" s="92">
        <v>4231</v>
      </c>
      <c r="H39" s="92">
        <v>43276</v>
      </c>
      <c r="I39" s="92" t="s">
        <v>161</v>
      </c>
      <c r="J39" s="92">
        <v>52.71</v>
      </c>
      <c r="K39" s="92">
        <v>4338</v>
      </c>
      <c r="L39" s="92">
        <v>43225</v>
      </c>
      <c r="M39" s="92" t="s">
        <v>247</v>
      </c>
      <c r="N39" s="92">
        <v>52.61</v>
      </c>
      <c r="O39" s="92">
        <v>4281</v>
      </c>
      <c r="P39" s="92">
        <v>42321</v>
      </c>
      <c r="Q39" s="92" t="s">
        <v>163</v>
      </c>
      <c r="R39" s="92">
        <v>52.6</v>
      </c>
      <c r="S39" s="92">
        <v>4340</v>
      </c>
      <c r="T39" s="92">
        <v>41702</v>
      </c>
      <c r="U39" s="92" t="s">
        <v>164</v>
      </c>
      <c r="V39" s="92">
        <v>50.58</v>
      </c>
      <c r="W39" s="92">
        <v>3846</v>
      </c>
      <c r="X39" s="92">
        <v>42039</v>
      </c>
      <c r="Y39" s="92" t="s">
        <v>414</v>
      </c>
      <c r="Z39" s="92">
        <v>50.73</v>
      </c>
      <c r="AA39" s="92">
        <v>4051</v>
      </c>
      <c r="AB39" s="92">
        <v>41828</v>
      </c>
      <c r="AC39" s="92" t="s">
        <v>141</v>
      </c>
      <c r="AD39" s="92">
        <v>50.81</v>
      </c>
      <c r="AE39" s="92">
        <v>4079</v>
      </c>
      <c r="AF39" s="92">
        <v>42398</v>
      </c>
      <c r="AG39" s="92" t="s">
        <v>416</v>
      </c>
      <c r="AH39" s="92">
        <v>53.06</v>
      </c>
      <c r="AI39" s="92">
        <v>4281</v>
      </c>
      <c r="AJ39" s="92">
        <v>42452</v>
      </c>
      <c r="AK39" s="92" t="s">
        <v>143</v>
      </c>
      <c r="AL39" s="92">
        <v>54.21</v>
      </c>
      <c r="AM39" s="92">
        <v>4134</v>
      </c>
      <c r="AN39" s="92">
        <v>41996</v>
      </c>
      <c r="AO39" s="92" t="s">
        <v>242</v>
      </c>
      <c r="AP39" s="92">
        <v>55.63</v>
      </c>
      <c r="AQ39" s="92">
        <v>4348</v>
      </c>
      <c r="AR39" s="92">
        <v>41761</v>
      </c>
      <c r="AS39" s="92" t="s">
        <v>160</v>
      </c>
      <c r="AT39" s="92">
        <v>56.19</v>
      </c>
      <c r="AU39" s="92">
        <v>4822</v>
      </c>
      <c r="AV39" s="92">
        <v>42584</v>
      </c>
      <c r="AW39" s="92" t="s">
        <v>489</v>
      </c>
    </row>
    <row r="40" spans="1:49">
      <c r="A40" s="92" t="s">
        <v>512</v>
      </c>
      <c r="B40" s="92">
        <v>57.08</v>
      </c>
      <c r="C40" s="92">
        <v>4873</v>
      </c>
      <c r="D40" s="92">
        <v>44122</v>
      </c>
      <c r="E40" s="92" t="s">
        <v>230</v>
      </c>
      <c r="F40" s="92">
        <v>52.08</v>
      </c>
      <c r="G40" s="92">
        <v>4370</v>
      </c>
      <c r="H40" s="92">
        <v>44177</v>
      </c>
      <c r="I40" s="92" t="s">
        <v>306</v>
      </c>
      <c r="J40" s="92">
        <v>56.27</v>
      </c>
      <c r="K40" s="92">
        <v>4228</v>
      </c>
      <c r="L40" s="92">
        <v>44266</v>
      </c>
      <c r="M40" s="92" t="s">
        <v>136</v>
      </c>
      <c r="N40" s="92">
        <v>54.35</v>
      </c>
      <c r="O40" s="92">
        <v>4270</v>
      </c>
      <c r="P40" s="92">
        <v>43897</v>
      </c>
      <c r="Q40" s="92" t="s">
        <v>237</v>
      </c>
      <c r="R40" s="92">
        <v>53.45</v>
      </c>
      <c r="S40" s="92">
        <v>4311</v>
      </c>
      <c r="T40" s="92">
        <v>43355</v>
      </c>
      <c r="U40" s="92" t="s">
        <v>214</v>
      </c>
      <c r="V40" s="92">
        <v>52.62</v>
      </c>
      <c r="W40" s="92">
        <v>4251</v>
      </c>
      <c r="X40" s="92">
        <v>42641</v>
      </c>
      <c r="Y40" s="92" t="s">
        <v>446</v>
      </c>
      <c r="Z40" s="92">
        <v>50.24</v>
      </c>
      <c r="AA40" s="92">
        <v>4201</v>
      </c>
      <c r="AB40" s="92">
        <v>44104</v>
      </c>
      <c r="AC40" s="92" t="s">
        <v>307</v>
      </c>
      <c r="AD40" s="92">
        <v>51.38</v>
      </c>
      <c r="AE40" s="92">
        <v>4338</v>
      </c>
      <c r="AF40" s="92">
        <v>43353</v>
      </c>
      <c r="AG40" s="92" t="s">
        <v>234</v>
      </c>
      <c r="AH40" s="92">
        <v>50.48</v>
      </c>
      <c r="AI40" s="92">
        <v>4447</v>
      </c>
      <c r="AJ40" s="92">
        <v>44364</v>
      </c>
      <c r="AK40" s="92" t="s">
        <v>315</v>
      </c>
      <c r="AL40" s="92">
        <v>53.55</v>
      </c>
      <c r="AM40" s="92">
        <v>4710</v>
      </c>
      <c r="AN40" s="92">
        <v>44176</v>
      </c>
      <c r="AO40" s="92" t="s">
        <v>141</v>
      </c>
      <c r="AP40" s="92">
        <v>52.28</v>
      </c>
      <c r="AQ40" s="92">
        <v>4764</v>
      </c>
      <c r="AR40" s="92">
        <v>43833</v>
      </c>
      <c r="AS40" s="92" t="s">
        <v>305</v>
      </c>
      <c r="AT40" s="92">
        <v>54.92</v>
      </c>
      <c r="AU40" s="92">
        <v>4682</v>
      </c>
      <c r="AV40" s="92">
        <v>42622</v>
      </c>
      <c r="AW40" s="92" t="s">
        <v>491</v>
      </c>
    </row>
    <row r="41" spans="1:49">
      <c r="A41" s="92" t="s">
        <v>513</v>
      </c>
      <c r="B41" s="92">
        <v>57.85</v>
      </c>
      <c r="C41" s="92">
        <v>4838</v>
      </c>
      <c r="D41" s="92">
        <v>40159</v>
      </c>
      <c r="E41" s="92" t="s">
        <v>194</v>
      </c>
      <c r="F41" s="92" t="s">
        <v>155</v>
      </c>
      <c r="G41" s="92" t="s">
        <v>155</v>
      </c>
      <c r="H41" s="92" t="s">
        <v>155</v>
      </c>
      <c r="I41" s="92" t="s">
        <v>155</v>
      </c>
      <c r="J41" s="92" t="s">
        <v>155</v>
      </c>
      <c r="K41" s="92" t="s">
        <v>155</v>
      </c>
      <c r="L41" s="92" t="s">
        <v>155</v>
      </c>
      <c r="M41" s="92" t="s">
        <v>155</v>
      </c>
      <c r="N41" s="92" t="s">
        <v>155</v>
      </c>
      <c r="O41" s="92" t="s">
        <v>155</v>
      </c>
      <c r="P41" s="92" t="s">
        <v>155</v>
      </c>
      <c r="Q41" s="92" t="s">
        <v>155</v>
      </c>
      <c r="R41" s="92" t="s">
        <v>155</v>
      </c>
      <c r="S41" s="92" t="s">
        <v>155</v>
      </c>
      <c r="T41" s="92" t="s">
        <v>155</v>
      </c>
      <c r="U41" s="92" t="s">
        <v>155</v>
      </c>
      <c r="V41" s="92" t="s">
        <v>155</v>
      </c>
      <c r="W41" s="92" t="s">
        <v>155</v>
      </c>
      <c r="X41" s="92" t="s">
        <v>155</v>
      </c>
      <c r="Y41" s="92" t="s">
        <v>155</v>
      </c>
      <c r="Z41" s="92">
        <v>47.1</v>
      </c>
      <c r="AA41" s="92">
        <v>3803</v>
      </c>
      <c r="AB41" s="92">
        <v>37877</v>
      </c>
      <c r="AC41" s="92" t="s">
        <v>163</v>
      </c>
      <c r="AD41" s="92" t="s">
        <v>155</v>
      </c>
      <c r="AE41" s="92" t="s">
        <v>155</v>
      </c>
      <c r="AF41" s="92" t="s">
        <v>155</v>
      </c>
      <c r="AG41" s="92" t="s">
        <v>155</v>
      </c>
      <c r="AH41" s="92" t="s">
        <v>155</v>
      </c>
      <c r="AI41" s="92" t="s">
        <v>155</v>
      </c>
      <c r="AJ41" s="92" t="s">
        <v>155</v>
      </c>
      <c r="AK41" s="92" t="s">
        <v>155</v>
      </c>
      <c r="AL41" s="92">
        <v>56.38</v>
      </c>
      <c r="AM41" s="92">
        <v>4222</v>
      </c>
      <c r="AN41" s="92">
        <v>38939</v>
      </c>
      <c r="AO41" s="92" t="s">
        <v>514</v>
      </c>
      <c r="AP41" s="92">
        <v>55.13</v>
      </c>
      <c r="AQ41" s="92">
        <v>4529</v>
      </c>
      <c r="AR41" s="92">
        <v>38411</v>
      </c>
      <c r="AS41" s="92" t="s">
        <v>451</v>
      </c>
      <c r="AT41" s="92">
        <v>55.22</v>
      </c>
      <c r="AU41" s="92">
        <v>4231</v>
      </c>
      <c r="AV41" s="92">
        <v>38270</v>
      </c>
      <c r="AW41" s="92" t="s">
        <v>292</v>
      </c>
    </row>
    <row r="42" spans="1:49">
      <c r="A42" s="92" t="s">
        <v>515</v>
      </c>
      <c r="B42" s="92">
        <v>58.58</v>
      </c>
      <c r="C42" s="92">
        <v>4685</v>
      </c>
      <c r="D42" s="92">
        <v>55880</v>
      </c>
      <c r="E42" s="92" t="s">
        <v>516</v>
      </c>
      <c r="F42" s="92">
        <v>59.54</v>
      </c>
      <c r="G42" s="92">
        <v>4662</v>
      </c>
      <c r="H42" s="92">
        <v>55341</v>
      </c>
      <c r="I42" s="92" t="s">
        <v>400</v>
      </c>
      <c r="J42" s="92">
        <v>58.86</v>
      </c>
      <c r="K42" s="92">
        <v>5089</v>
      </c>
      <c r="L42" s="92">
        <v>55046</v>
      </c>
      <c r="M42" s="92" t="s">
        <v>517</v>
      </c>
      <c r="N42" s="92">
        <v>58.99</v>
      </c>
      <c r="O42" s="92">
        <v>4930</v>
      </c>
      <c r="P42" s="92">
        <v>53977</v>
      </c>
      <c r="Q42" s="92" t="s">
        <v>518</v>
      </c>
      <c r="R42" s="92">
        <v>58.41</v>
      </c>
      <c r="S42" s="92">
        <v>4926</v>
      </c>
      <c r="T42" s="92">
        <v>51336</v>
      </c>
      <c r="U42" s="92" t="s">
        <v>315</v>
      </c>
      <c r="V42" s="92">
        <v>58.59</v>
      </c>
      <c r="W42" s="92">
        <v>5113</v>
      </c>
      <c r="X42" s="92">
        <v>52300</v>
      </c>
      <c r="Y42" s="92" t="s">
        <v>519</v>
      </c>
      <c r="Z42" s="92">
        <v>55.78</v>
      </c>
      <c r="AA42" s="92">
        <v>4845</v>
      </c>
      <c r="AB42" s="92">
        <v>52746</v>
      </c>
      <c r="AC42" s="92" t="s">
        <v>520</v>
      </c>
      <c r="AD42" s="92">
        <v>56.89</v>
      </c>
      <c r="AE42" s="92">
        <v>5001</v>
      </c>
      <c r="AF42" s="92">
        <v>53353</v>
      </c>
      <c r="AG42" s="92" t="s">
        <v>521</v>
      </c>
      <c r="AH42" s="92">
        <v>57.29</v>
      </c>
      <c r="AI42" s="92">
        <v>4915</v>
      </c>
      <c r="AJ42" s="92">
        <v>53519</v>
      </c>
      <c r="AK42" s="92" t="s">
        <v>522</v>
      </c>
      <c r="AL42" s="92">
        <v>58.81</v>
      </c>
      <c r="AM42" s="92">
        <v>4893</v>
      </c>
      <c r="AN42" s="92">
        <v>54165</v>
      </c>
      <c r="AO42" s="92" t="s">
        <v>424</v>
      </c>
      <c r="AP42" s="92">
        <v>60.11</v>
      </c>
      <c r="AQ42" s="92">
        <v>4967</v>
      </c>
      <c r="AR42" s="92">
        <v>54532</v>
      </c>
      <c r="AS42" s="92" t="s">
        <v>523</v>
      </c>
      <c r="AT42" s="92">
        <v>58.79</v>
      </c>
      <c r="AU42" s="92">
        <v>5144</v>
      </c>
      <c r="AV42" s="92">
        <v>52719</v>
      </c>
      <c r="AW42" s="92" t="s">
        <v>426</v>
      </c>
    </row>
    <row r="43" spans="1:49">
      <c r="A43" s="92" t="s">
        <v>524</v>
      </c>
      <c r="B43" s="92">
        <v>58.66</v>
      </c>
      <c r="C43" s="92">
        <v>5375</v>
      </c>
      <c r="D43" s="92">
        <v>44892</v>
      </c>
      <c r="E43" s="92" t="s">
        <v>233</v>
      </c>
      <c r="F43" s="92">
        <v>54.44</v>
      </c>
      <c r="G43" s="92">
        <v>4840</v>
      </c>
      <c r="H43" s="92">
        <v>45177</v>
      </c>
      <c r="I43" s="92" t="s">
        <v>506</v>
      </c>
      <c r="J43" s="92">
        <v>56.64</v>
      </c>
      <c r="K43" s="92">
        <v>4630</v>
      </c>
      <c r="L43" s="92">
        <v>43040</v>
      </c>
      <c r="M43" s="92" t="s">
        <v>161</v>
      </c>
      <c r="N43" s="92">
        <v>53.76</v>
      </c>
      <c r="O43" s="92">
        <v>4640</v>
      </c>
      <c r="P43" s="92">
        <v>40690</v>
      </c>
      <c r="Q43" s="92" t="s">
        <v>270</v>
      </c>
      <c r="R43" s="92">
        <v>50.54</v>
      </c>
      <c r="S43" s="92">
        <v>5191</v>
      </c>
      <c r="T43" s="92">
        <v>42728</v>
      </c>
      <c r="U43" s="92" t="s">
        <v>134</v>
      </c>
      <c r="V43" s="92">
        <v>51.21</v>
      </c>
      <c r="W43" s="92">
        <v>5021</v>
      </c>
      <c r="X43" s="92">
        <v>42027</v>
      </c>
      <c r="Y43" s="92" t="s">
        <v>247</v>
      </c>
      <c r="Z43" s="92">
        <v>51.54</v>
      </c>
      <c r="AA43" s="92">
        <v>5461</v>
      </c>
      <c r="AB43" s="92">
        <v>42005</v>
      </c>
      <c r="AC43" s="92" t="s">
        <v>391</v>
      </c>
      <c r="AD43" s="92">
        <v>52.7</v>
      </c>
      <c r="AE43" s="92">
        <v>4694</v>
      </c>
      <c r="AF43" s="92">
        <v>42821</v>
      </c>
      <c r="AG43" s="92" t="s">
        <v>296</v>
      </c>
      <c r="AH43" s="92">
        <v>50.78</v>
      </c>
      <c r="AI43" s="92">
        <v>5312</v>
      </c>
      <c r="AJ43" s="92">
        <v>42606</v>
      </c>
      <c r="AK43" s="92" t="s">
        <v>157</v>
      </c>
      <c r="AL43" s="92">
        <v>53.46</v>
      </c>
      <c r="AM43" s="92">
        <v>5377</v>
      </c>
      <c r="AN43" s="92">
        <v>43894</v>
      </c>
      <c r="AO43" s="92" t="s">
        <v>459</v>
      </c>
      <c r="AP43" s="92">
        <v>54.78</v>
      </c>
      <c r="AQ43" s="92">
        <v>5082</v>
      </c>
      <c r="AR43" s="92">
        <v>41016</v>
      </c>
      <c r="AS43" s="92" t="s">
        <v>488</v>
      </c>
      <c r="AT43" s="92">
        <v>53.05</v>
      </c>
      <c r="AU43" s="92">
        <v>5250</v>
      </c>
      <c r="AV43" s="92">
        <v>42322</v>
      </c>
      <c r="AW43" s="92" t="s">
        <v>239</v>
      </c>
    </row>
    <row r="44" spans="1:49">
      <c r="A44" s="92" t="s">
        <v>525</v>
      </c>
      <c r="B44" s="92">
        <v>58.86</v>
      </c>
      <c r="C44" s="92">
        <v>3175</v>
      </c>
      <c r="D44" s="92">
        <v>41943</v>
      </c>
      <c r="E44" s="92" t="s">
        <v>150</v>
      </c>
      <c r="F44" s="92">
        <v>59.42</v>
      </c>
      <c r="G44" s="92">
        <v>3341</v>
      </c>
      <c r="H44" s="92">
        <v>42002</v>
      </c>
      <c r="I44" s="92" t="s">
        <v>173</v>
      </c>
      <c r="J44" s="92">
        <v>58.12</v>
      </c>
      <c r="K44" s="92">
        <v>3282</v>
      </c>
      <c r="L44" s="92">
        <v>42126</v>
      </c>
      <c r="M44" s="92" t="s">
        <v>288</v>
      </c>
      <c r="N44" s="92">
        <v>52.97</v>
      </c>
      <c r="O44" s="92">
        <v>3183</v>
      </c>
      <c r="P44" s="92">
        <v>40279</v>
      </c>
      <c r="Q44" s="92" t="s">
        <v>412</v>
      </c>
      <c r="R44" s="92">
        <v>57.41</v>
      </c>
      <c r="S44" s="92">
        <v>3105</v>
      </c>
      <c r="T44" s="92">
        <v>40116</v>
      </c>
      <c r="U44" s="92" t="s">
        <v>197</v>
      </c>
      <c r="V44" s="92">
        <v>57.26</v>
      </c>
      <c r="W44" s="92">
        <v>3005</v>
      </c>
      <c r="X44" s="92">
        <v>38192</v>
      </c>
      <c r="Y44" s="92" t="s">
        <v>274</v>
      </c>
      <c r="Z44" s="92">
        <v>55.75</v>
      </c>
      <c r="AA44" s="92">
        <v>3030</v>
      </c>
      <c r="AB44" s="92">
        <v>38625</v>
      </c>
      <c r="AC44" s="92" t="s">
        <v>272</v>
      </c>
      <c r="AD44" s="92">
        <v>53.71</v>
      </c>
      <c r="AE44" s="92">
        <v>3003</v>
      </c>
      <c r="AF44" s="92">
        <v>39046</v>
      </c>
      <c r="AG44" s="92" t="s">
        <v>494</v>
      </c>
      <c r="AH44" s="92">
        <v>53.26</v>
      </c>
      <c r="AI44" s="92">
        <v>2914</v>
      </c>
      <c r="AJ44" s="92">
        <v>39975</v>
      </c>
      <c r="AK44" s="92" t="s">
        <v>160</v>
      </c>
      <c r="AL44" s="92">
        <v>51.75</v>
      </c>
      <c r="AM44" s="92">
        <v>3007</v>
      </c>
      <c r="AN44" s="92">
        <v>40785</v>
      </c>
      <c r="AO44" s="92" t="s">
        <v>427</v>
      </c>
      <c r="AP44" s="92">
        <v>57.81</v>
      </c>
      <c r="AQ44" s="92">
        <v>3160</v>
      </c>
      <c r="AR44" s="92">
        <v>39456</v>
      </c>
      <c r="AS44" s="92" t="s">
        <v>526</v>
      </c>
      <c r="AT44" s="92">
        <v>56.88</v>
      </c>
      <c r="AU44" s="92">
        <v>3075</v>
      </c>
      <c r="AV44" s="92">
        <v>37729</v>
      </c>
      <c r="AW44" s="92" t="s">
        <v>464</v>
      </c>
    </row>
    <row r="45" spans="1:49">
      <c r="A45" s="92" t="s">
        <v>527</v>
      </c>
      <c r="B45" s="92">
        <v>59</v>
      </c>
      <c r="C45" s="92">
        <v>4374</v>
      </c>
      <c r="D45" s="92">
        <v>36209</v>
      </c>
      <c r="E45" s="92" t="s">
        <v>267</v>
      </c>
      <c r="F45" s="92">
        <v>58.36</v>
      </c>
      <c r="G45" s="92">
        <v>4165</v>
      </c>
      <c r="H45" s="92">
        <v>36209</v>
      </c>
      <c r="I45" s="92" t="s">
        <v>528</v>
      </c>
      <c r="J45" s="92">
        <v>57.35</v>
      </c>
      <c r="K45" s="92">
        <v>3602</v>
      </c>
      <c r="L45" s="92">
        <v>36209</v>
      </c>
      <c r="M45" s="92" t="s">
        <v>229</v>
      </c>
      <c r="N45" s="92">
        <v>57.82</v>
      </c>
      <c r="O45" s="92">
        <v>3376</v>
      </c>
      <c r="P45" s="92">
        <v>36209</v>
      </c>
      <c r="Q45" s="92" t="s">
        <v>408</v>
      </c>
      <c r="R45" s="92">
        <v>57.94</v>
      </c>
      <c r="S45" s="92">
        <v>3464</v>
      </c>
      <c r="T45" s="92">
        <v>36209</v>
      </c>
      <c r="U45" s="92" t="s">
        <v>529</v>
      </c>
      <c r="V45" s="92">
        <v>55.33</v>
      </c>
      <c r="W45" s="92">
        <v>3547</v>
      </c>
      <c r="X45" s="92">
        <v>36209</v>
      </c>
      <c r="Y45" s="92" t="s">
        <v>183</v>
      </c>
      <c r="Z45" s="92">
        <v>53.28</v>
      </c>
      <c r="AA45" s="92">
        <v>3234</v>
      </c>
      <c r="AB45" s="92">
        <v>36209</v>
      </c>
      <c r="AC45" s="92" t="s">
        <v>470</v>
      </c>
      <c r="AD45" s="92">
        <v>53.7</v>
      </c>
      <c r="AE45" s="92">
        <v>3170</v>
      </c>
      <c r="AF45" s="92">
        <v>36209</v>
      </c>
      <c r="AG45" s="92" t="s">
        <v>268</v>
      </c>
      <c r="AH45" s="92">
        <v>57.12</v>
      </c>
      <c r="AI45" s="92">
        <v>3543</v>
      </c>
      <c r="AJ45" s="92">
        <v>36209</v>
      </c>
      <c r="AK45" s="92" t="s">
        <v>530</v>
      </c>
      <c r="AL45" s="92">
        <v>60.41</v>
      </c>
      <c r="AM45" s="92">
        <v>3122</v>
      </c>
      <c r="AN45" s="92">
        <v>36209</v>
      </c>
      <c r="AO45" s="92" t="s">
        <v>264</v>
      </c>
      <c r="AP45" s="92">
        <v>57.56</v>
      </c>
      <c r="AQ45" s="92">
        <v>2937</v>
      </c>
      <c r="AR45" s="92">
        <v>36209</v>
      </c>
      <c r="AS45" s="92" t="s">
        <v>531</v>
      </c>
      <c r="AT45" s="92">
        <v>57.71</v>
      </c>
      <c r="AU45" s="92">
        <v>2847</v>
      </c>
      <c r="AV45" s="92">
        <v>36209</v>
      </c>
      <c r="AW45" s="92" t="s">
        <v>532</v>
      </c>
    </row>
    <row r="46" spans="1:49">
      <c r="A46" s="92" t="s">
        <v>533</v>
      </c>
      <c r="B46" s="92">
        <v>59.38</v>
      </c>
      <c r="C46" s="92">
        <v>7214</v>
      </c>
      <c r="D46" s="92">
        <v>49691</v>
      </c>
      <c r="E46" s="92" t="s">
        <v>308</v>
      </c>
      <c r="F46" s="92">
        <v>48.98</v>
      </c>
      <c r="G46" s="92">
        <v>6186</v>
      </c>
      <c r="H46" s="92">
        <v>49608</v>
      </c>
      <c r="I46" s="92" t="s">
        <v>534</v>
      </c>
      <c r="J46" s="92">
        <v>55.44</v>
      </c>
      <c r="K46" s="92">
        <v>6621</v>
      </c>
      <c r="L46" s="92">
        <v>49548</v>
      </c>
      <c r="M46" s="92" t="s">
        <v>144</v>
      </c>
      <c r="N46" s="92">
        <v>51.56</v>
      </c>
      <c r="O46" s="92">
        <v>6981</v>
      </c>
      <c r="P46" s="92">
        <v>49846</v>
      </c>
      <c r="Q46" s="92" t="s">
        <v>535</v>
      </c>
      <c r="R46" s="92">
        <v>53.96</v>
      </c>
      <c r="S46" s="92">
        <v>6593</v>
      </c>
      <c r="T46" s="92">
        <v>47516</v>
      </c>
      <c r="U46" s="92" t="s">
        <v>536</v>
      </c>
      <c r="V46" s="92">
        <v>51</v>
      </c>
      <c r="W46" s="92">
        <v>6198</v>
      </c>
      <c r="X46" s="92">
        <v>47772</v>
      </c>
      <c r="Y46" s="92" t="s">
        <v>314</v>
      </c>
      <c r="Z46" s="92">
        <v>51.4</v>
      </c>
      <c r="AA46" s="92">
        <v>5909</v>
      </c>
      <c r="AB46" s="92">
        <v>47166</v>
      </c>
      <c r="AC46" s="92" t="s">
        <v>537</v>
      </c>
      <c r="AD46" s="92">
        <v>54.76</v>
      </c>
      <c r="AE46" s="92">
        <v>6585</v>
      </c>
      <c r="AF46" s="92">
        <v>47455</v>
      </c>
      <c r="AG46" s="92" t="s">
        <v>311</v>
      </c>
      <c r="AH46" s="92">
        <v>53.68</v>
      </c>
      <c r="AI46" s="92">
        <v>6491</v>
      </c>
      <c r="AJ46" s="92">
        <v>47529</v>
      </c>
      <c r="AK46" s="92" t="s">
        <v>312</v>
      </c>
      <c r="AL46" s="92">
        <v>55.71</v>
      </c>
      <c r="AM46" s="92">
        <v>6676</v>
      </c>
      <c r="AN46" s="92">
        <v>48496</v>
      </c>
      <c r="AO46" s="92" t="s">
        <v>215</v>
      </c>
      <c r="AP46" s="92">
        <v>56.05</v>
      </c>
      <c r="AQ46" s="92">
        <v>6773</v>
      </c>
      <c r="AR46" s="92">
        <v>48145</v>
      </c>
      <c r="AS46" s="92" t="s">
        <v>394</v>
      </c>
      <c r="AT46" s="92">
        <v>53.65</v>
      </c>
      <c r="AU46" s="92">
        <v>6801</v>
      </c>
      <c r="AV46" s="92">
        <v>49556</v>
      </c>
      <c r="AW46" s="92" t="s">
        <v>538</v>
      </c>
    </row>
    <row r="47" spans="1:49">
      <c r="A47" s="92" t="s">
        <v>539</v>
      </c>
      <c r="B47" s="92">
        <v>60.14</v>
      </c>
      <c r="C47" s="92">
        <v>12862</v>
      </c>
      <c r="D47" s="92">
        <v>52515</v>
      </c>
      <c r="E47" s="92" t="s">
        <v>479</v>
      </c>
      <c r="F47" s="92">
        <v>67.98</v>
      </c>
      <c r="G47" s="92">
        <v>11200</v>
      </c>
      <c r="H47" s="92">
        <v>52652</v>
      </c>
      <c r="I47" s="92" t="s">
        <v>242</v>
      </c>
      <c r="J47" s="92">
        <v>66.040000000000006</v>
      </c>
      <c r="K47" s="92">
        <v>10636</v>
      </c>
      <c r="L47" s="92">
        <v>50773</v>
      </c>
      <c r="M47" s="92" t="s">
        <v>146</v>
      </c>
      <c r="N47" s="92">
        <v>63.31</v>
      </c>
      <c r="O47" s="92">
        <v>10736</v>
      </c>
      <c r="P47" s="92">
        <v>49168</v>
      </c>
      <c r="Q47" s="92" t="s">
        <v>491</v>
      </c>
      <c r="R47" s="92">
        <v>59.05</v>
      </c>
      <c r="S47" s="92">
        <v>6371</v>
      </c>
      <c r="T47" s="92">
        <v>48372</v>
      </c>
      <c r="U47" s="92" t="s">
        <v>398</v>
      </c>
      <c r="V47" s="92">
        <v>66.37</v>
      </c>
      <c r="W47" s="92">
        <v>8276</v>
      </c>
      <c r="X47" s="92">
        <v>46452</v>
      </c>
      <c r="Y47" s="92" t="s">
        <v>192</v>
      </c>
      <c r="Z47" s="92">
        <v>62.35</v>
      </c>
      <c r="AA47" s="92">
        <v>9781</v>
      </c>
      <c r="AB47" s="92">
        <v>47068</v>
      </c>
      <c r="AC47" s="92" t="s">
        <v>430</v>
      </c>
      <c r="AD47" s="92">
        <v>62.1</v>
      </c>
      <c r="AE47" s="92">
        <v>11352</v>
      </c>
      <c r="AF47" s="92">
        <v>47310</v>
      </c>
      <c r="AG47" s="92" t="s">
        <v>461</v>
      </c>
      <c r="AH47" s="92">
        <v>67.12</v>
      </c>
      <c r="AI47" s="92">
        <v>12490</v>
      </c>
      <c r="AJ47" s="92">
        <v>46555</v>
      </c>
      <c r="AK47" s="92" t="s">
        <v>292</v>
      </c>
      <c r="AL47" s="92">
        <v>60.22</v>
      </c>
      <c r="AM47" s="92">
        <v>8616</v>
      </c>
      <c r="AN47" s="92">
        <v>44720</v>
      </c>
      <c r="AO47" s="92" t="s">
        <v>287</v>
      </c>
      <c r="AP47" s="92">
        <v>71.38</v>
      </c>
      <c r="AQ47" s="92">
        <v>12338</v>
      </c>
      <c r="AR47" s="92">
        <v>43915</v>
      </c>
      <c r="AS47" s="92" t="s">
        <v>285</v>
      </c>
      <c r="AT47" s="92">
        <v>69.489999999999995</v>
      </c>
      <c r="AU47" s="92">
        <v>8329</v>
      </c>
      <c r="AV47" s="92">
        <v>45324</v>
      </c>
      <c r="AW47" s="92" t="s">
        <v>198</v>
      </c>
    </row>
    <row r="48" spans="1:49">
      <c r="A48" s="92" t="s">
        <v>540</v>
      </c>
      <c r="B48" s="92">
        <v>60.84</v>
      </c>
      <c r="C48" s="92">
        <v>4989</v>
      </c>
      <c r="D48" s="92">
        <v>47165</v>
      </c>
      <c r="E48" s="92" t="s">
        <v>158</v>
      </c>
      <c r="F48" s="92">
        <v>58.66</v>
      </c>
      <c r="G48" s="92">
        <v>5007</v>
      </c>
      <c r="H48" s="92">
        <v>47156</v>
      </c>
      <c r="I48" s="92" t="s">
        <v>374</v>
      </c>
      <c r="J48" s="92">
        <v>55.84</v>
      </c>
      <c r="K48" s="92">
        <v>4608</v>
      </c>
      <c r="L48" s="92">
        <v>47162</v>
      </c>
      <c r="M48" s="92" t="s">
        <v>249</v>
      </c>
      <c r="N48" s="92">
        <v>55.22</v>
      </c>
      <c r="O48" s="92">
        <v>4937</v>
      </c>
      <c r="P48" s="92">
        <v>46086</v>
      </c>
      <c r="Q48" s="92" t="s">
        <v>416</v>
      </c>
      <c r="R48" s="92">
        <v>56.51</v>
      </c>
      <c r="S48" s="92">
        <v>5013</v>
      </c>
      <c r="T48" s="92">
        <v>44207</v>
      </c>
      <c r="U48" s="92" t="s">
        <v>243</v>
      </c>
      <c r="V48" s="92">
        <v>50.74</v>
      </c>
      <c r="W48" s="92">
        <v>4635</v>
      </c>
      <c r="X48" s="92">
        <v>44537</v>
      </c>
      <c r="Y48" s="92" t="s">
        <v>307</v>
      </c>
      <c r="Z48" s="92">
        <v>50.37</v>
      </c>
      <c r="AA48" s="92">
        <v>4346</v>
      </c>
      <c r="AB48" s="92">
        <v>45028</v>
      </c>
      <c r="AC48" s="92" t="s">
        <v>144</v>
      </c>
      <c r="AD48" s="92">
        <v>51.38</v>
      </c>
      <c r="AE48" s="92">
        <v>4518</v>
      </c>
      <c r="AF48" s="92">
        <v>44169</v>
      </c>
      <c r="AG48" s="92" t="s">
        <v>159</v>
      </c>
      <c r="AH48" s="92">
        <v>53.64</v>
      </c>
      <c r="AI48" s="92">
        <v>4459</v>
      </c>
      <c r="AJ48" s="92">
        <v>44222</v>
      </c>
      <c r="AK48" s="92" t="s">
        <v>141</v>
      </c>
      <c r="AL48" s="92">
        <v>56.75</v>
      </c>
      <c r="AM48" s="92">
        <v>4673</v>
      </c>
      <c r="AN48" s="92">
        <v>44697</v>
      </c>
      <c r="AO48" s="92" t="s">
        <v>396</v>
      </c>
      <c r="AP48" s="92">
        <v>58.26</v>
      </c>
      <c r="AQ48" s="92">
        <v>4836</v>
      </c>
      <c r="AR48" s="92">
        <v>44414</v>
      </c>
      <c r="AS48" s="92" t="s">
        <v>258</v>
      </c>
      <c r="AT48" s="92">
        <v>56.39</v>
      </c>
      <c r="AU48" s="92">
        <v>4717</v>
      </c>
      <c r="AV48" s="92">
        <v>44462</v>
      </c>
      <c r="AW48" s="92" t="s">
        <v>427</v>
      </c>
    </row>
    <row r="49" spans="1:49">
      <c r="A49" s="92" t="s">
        <v>541</v>
      </c>
      <c r="B49" s="92">
        <v>60.96</v>
      </c>
      <c r="C49" s="92">
        <v>6178</v>
      </c>
      <c r="D49" s="92">
        <v>50133</v>
      </c>
      <c r="E49" s="92" t="s">
        <v>381</v>
      </c>
      <c r="F49" s="92">
        <v>62.05</v>
      </c>
      <c r="G49" s="92">
        <v>5991</v>
      </c>
      <c r="H49" s="92">
        <v>50086</v>
      </c>
      <c r="I49" s="92" t="s">
        <v>237</v>
      </c>
      <c r="J49" s="92">
        <v>63.82</v>
      </c>
      <c r="K49" s="92">
        <v>6212</v>
      </c>
      <c r="L49" s="92">
        <v>50132</v>
      </c>
      <c r="M49" s="92" t="s">
        <v>418</v>
      </c>
      <c r="N49" s="92">
        <v>60.66</v>
      </c>
      <c r="O49" s="92">
        <v>5983</v>
      </c>
      <c r="P49" s="92">
        <v>49133</v>
      </c>
      <c r="Q49" s="92" t="s">
        <v>133</v>
      </c>
      <c r="R49" s="92">
        <v>57.52</v>
      </c>
      <c r="S49" s="92">
        <v>5601</v>
      </c>
      <c r="T49" s="92">
        <v>48968</v>
      </c>
      <c r="U49" s="92" t="s">
        <v>439</v>
      </c>
      <c r="V49" s="92">
        <v>58.48</v>
      </c>
      <c r="W49" s="92">
        <v>5689</v>
      </c>
      <c r="X49" s="92">
        <v>48298</v>
      </c>
      <c r="Y49" s="92" t="s">
        <v>236</v>
      </c>
      <c r="Z49" s="92">
        <v>56.18</v>
      </c>
      <c r="AA49" s="92">
        <v>5479</v>
      </c>
      <c r="AB49" s="92">
        <v>48360</v>
      </c>
      <c r="AC49" s="92" t="s">
        <v>244</v>
      </c>
      <c r="AD49" s="92">
        <v>57.7</v>
      </c>
      <c r="AE49" s="92">
        <v>5600</v>
      </c>
      <c r="AF49" s="92">
        <v>48757</v>
      </c>
      <c r="AG49" s="92" t="s">
        <v>134</v>
      </c>
      <c r="AH49" s="92">
        <v>57.71</v>
      </c>
      <c r="AI49" s="92">
        <v>5195</v>
      </c>
      <c r="AJ49" s="92">
        <v>48818</v>
      </c>
      <c r="AK49" s="92" t="s">
        <v>134</v>
      </c>
      <c r="AL49" s="92">
        <v>60.38</v>
      </c>
      <c r="AM49" s="92">
        <v>5744</v>
      </c>
      <c r="AN49" s="92">
        <v>48392</v>
      </c>
      <c r="AO49" s="92" t="s">
        <v>299</v>
      </c>
      <c r="AP49" s="92">
        <v>60.63</v>
      </c>
      <c r="AQ49" s="92">
        <v>5976</v>
      </c>
      <c r="AR49" s="92">
        <v>48490</v>
      </c>
      <c r="AS49" s="92" t="s">
        <v>238</v>
      </c>
      <c r="AT49" s="92">
        <v>60.86</v>
      </c>
      <c r="AU49" s="92">
        <v>6116</v>
      </c>
      <c r="AV49" s="92">
        <v>48801</v>
      </c>
      <c r="AW49" s="92" t="s">
        <v>299</v>
      </c>
    </row>
    <row r="50" spans="1:49">
      <c r="A50" s="92" t="s">
        <v>542</v>
      </c>
      <c r="B50" s="92">
        <v>60.97</v>
      </c>
      <c r="C50" s="92">
        <v>7269</v>
      </c>
      <c r="D50" s="92">
        <v>59033</v>
      </c>
      <c r="E50" s="92" t="s">
        <v>543</v>
      </c>
      <c r="F50" s="92" t="s">
        <v>155</v>
      </c>
      <c r="G50" s="92" t="s">
        <v>155</v>
      </c>
      <c r="H50" s="92" t="s">
        <v>155</v>
      </c>
      <c r="I50" s="92" t="s">
        <v>155</v>
      </c>
      <c r="J50" s="92">
        <v>54.46</v>
      </c>
      <c r="K50" s="92">
        <v>5865</v>
      </c>
      <c r="L50" s="92">
        <v>56393</v>
      </c>
      <c r="M50" s="92" t="s">
        <v>544</v>
      </c>
      <c r="N50" s="92">
        <v>54.09</v>
      </c>
      <c r="O50" s="92">
        <v>5304</v>
      </c>
      <c r="P50" s="92">
        <v>56360</v>
      </c>
      <c r="Q50" s="92" t="s">
        <v>545</v>
      </c>
      <c r="R50" s="92">
        <v>56.58</v>
      </c>
      <c r="S50" s="92">
        <v>6027</v>
      </c>
      <c r="T50" s="92">
        <v>55684</v>
      </c>
      <c r="U50" s="92" t="s">
        <v>483</v>
      </c>
      <c r="V50" s="92">
        <v>56.75</v>
      </c>
      <c r="W50" s="92">
        <v>5821</v>
      </c>
      <c r="X50" s="92">
        <v>55772</v>
      </c>
      <c r="Y50" s="92" t="s">
        <v>546</v>
      </c>
      <c r="Z50" s="92">
        <v>54.98</v>
      </c>
      <c r="AA50" s="92">
        <v>5826</v>
      </c>
      <c r="AB50" s="92">
        <v>55568</v>
      </c>
      <c r="AC50" s="92" t="s">
        <v>547</v>
      </c>
      <c r="AD50" s="92">
        <v>58.22</v>
      </c>
      <c r="AE50" s="92">
        <v>6092</v>
      </c>
      <c r="AF50" s="92">
        <v>55356</v>
      </c>
      <c r="AG50" s="92" t="s">
        <v>548</v>
      </c>
      <c r="AH50" s="92">
        <v>57.98</v>
      </c>
      <c r="AI50" s="92">
        <v>6055</v>
      </c>
      <c r="AJ50" s="92">
        <v>55114</v>
      </c>
      <c r="AK50" s="92" t="s">
        <v>548</v>
      </c>
      <c r="AL50" s="92">
        <v>59.91</v>
      </c>
      <c r="AM50" s="92">
        <v>6132</v>
      </c>
      <c r="AN50" s="92">
        <v>55164</v>
      </c>
      <c r="AO50" s="92" t="s">
        <v>549</v>
      </c>
      <c r="AP50" s="92">
        <v>60.99</v>
      </c>
      <c r="AQ50" s="92">
        <v>6557</v>
      </c>
      <c r="AR50" s="92">
        <v>54809</v>
      </c>
      <c r="AS50" s="92" t="s">
        <v>165</v>
      </c>
      <c r="AT50" s="92">
        <v>58.62</v>
      </c>
      <c r="AU50" s="92">
        <v>6770</v>
      </c>
      <c r="AV50" s="92">
        <v>54651</v>
      </c>
      <c r="AW50" s="92" t="s">
        <v>478</v>
      </c>
    </row>
    <row r="51" spans="1:49">
      <c r="A51" s="92" t="s">
        <v>550</v>
      </c>
      <c r="B51" s="92">
        <v>61.55</v>
      </c>
      <c r="C51" s="92">
        <v>5900</v>
      </c>
      <c r="D51" s="92" t="s">
        <v>155</v>
      </c>
      <c r="E51" s="92" t="s">
        <v>155</v>
      </c>
      <c r="F51" s="92">
        <v>57.03</v>
      </c>
      <c r="G51" s="92">
        <v>5950</v>
      </c>
      <c r="H51" s="92">
        <v>44859</v>
      </c>
      <c r="I51" s="92" t="s">
        <v>136</v>
      </c>
      <c r="J51" s="92" t="s">
        <v>155</v>
      </c>
      <c r="K51" s="92" t="s">
        <v>155</v>
      </c>
      <c r="L51" s="92" t="s">
        <v>155</v>
      </c>
      <c r="M51" s="92" t="s">
        <v>155</v>
      </c>
      <c r="N51" s="92" t="s">
        <v>155</v>
      </c>
      <c r="O51" s="92" t="s">
        <v>155</v>
      </c>
      <c r="P51" s="92" t="s">
        <v>155</v>
      </c>
      <c r="Q51" s="92" t="s">
        <v>155</v>
      </c>
      <c r="R51" s="92" t="s">
        <v>155</v>
      </c>
      <c r="S51" s="92" t="s">
        <v>155</v>
      </c>
      <c r="T51" s="92" t="s">
        <v>155</v>
      </c>
      <c r="U51" s="92" t="s">
        <v>155</v>
      </c>
      <c r="V51" s="92" t="s">
        <v>155</v>
      </c>
      <c r="W51" s="92" t="s">
        <v>155</v>
      </c>
      <c r="X51" s="92" t="s">
        <v>155</v>
      </c>
      <c r="Y51" s="92" t="s">
        <v>155</v>
      </c>
      <c r="Z51" s="92" t="s">
        <v>155</v>
      </c>
      <c r="AA51" s="92" t="s">
        <v>155</v>
      </c>
      <c r="AB51" s="92" t="s">
        <v>155</v>
      </c>
      <c r="AC51" s="92" t="s">
        <v>155</v>
      </c>
      <c r="AD51" s="92" t="s">
        <v>155</v>
      </c>
      <c r="AE51" s="92" t="s">
        <v>155</v>
      </c>
      <c r="AF51" s="92" t="s">
        <v>155</v>
      </c>
      <c r="AG51" s="92" t="s">
        <v>155</v>
      </c>
      <c r="AH51" s="92" t="s">
        <v>155</v>
      </c>
      <c r="AI51" s="92" t="s">
        <v>155</v>
      </c>
      <c r="AJ51" s="92" t="s">
        <v>155</v>
      </c>
      <c r="AK51" s="92" t="s">
        <v>155</v>
      </c>
      <c r="AL51" s="92" t="s">
        <v>155</v>
      </c>
      <c r="AM51" s="92" t="s">
        <v>155</v>
      </c>
      <c r="AN51" s="92" t="s">
        <v>155</v>
      </c>
      <c r="AO51" s="92" t="s">
        <v>155</v>
      </c>
      <c r="AP51" s="92" t="s">
        <v>155</v>
      </c>
      <c r="AQ51" s="92" t="s">
        <v>155</v>
      </c>
      <c r="AR51" s="92" t="s">
        <v>155</v>
      </c>
      <c r="AS51" s="92" t="s">
        <v>155</v>
      </c>
      <c r="AT51" s="92" t="s">
        <v>155</v>
      </c>
      <c r="AU51" s="92" t="s">
        <v>155</v>
      </c>
      <c r="AV51" s="92" t="s">
        <v>155</v>
      </c>
      <c r="AW51" s="92" t="s">
        <v>155</v>
      </c>
    </row>
    <row r="52" spans="1:49">
      <c r="A52" s="92" t="s">
        <v>551</v>
      </c>
      <c r="B52" s="92">
        <v>61.66</v>
      </c>
      <c r="C52" s="92">
        <v>4847</v>
      </c>
      <c r="D52" s="92">
        <v>52350</v>
      </c>
      <c r="E52" s="92" t="s">
        <v>417</v>
      </c>
      <c r="F52" s="92">
        <v>60.71</v>
      </c>
      <c r="G52" s="92">
        <v>4463</v>
      </c>
      <c r="H52" s="92">
        <v>52288</v>
      </c>
      <c r="I52" s="92" t="s">
        <v>438</v>
      </c>
      <c r="J52" s="92">
        <v>58.63</v>
      </c>
      <c r="K52" s="92">
        <v>4469</v>
      </c>
      <c r="L52" s="92">
        <v>52319</v>
      </c>
      <c r="M52" s="92" t="s">
        <v>519</v>
      </c>
      <c r="N52" s="92">
        <v>57.81</v>
      </c>
      <c r="O52" s="92">
        <v>4388</v>
      </c>
      <c r="P52" s="92">
        <v>44526</v>
      </c>
      <c r="Q52" s="92" t="s">
        <v>259</v>
      </c>
      <c r="R52" s="92">
        <v>56.99</v>
      </c>
      <c r="S52" s="92">
        <v>4365</v>
      </c>
      <c r="T52" s="92">
        <v>47768</v>
      </c>
      <c r="U52" s="92" t="s">
        <v>305</v>
      </c>
      <c r="V52" s="92">
        <v>57.22</v>
      </c>
      <c r="W52" s="92">
        <v>4313</v>
      </c>
      <c r="X52" s="92">
        <v>47530</v>
      </c>
      <c r="Y52" s="92" t="s">
        <v>213</v>
      </c>
      <c r="Z52" s="92">
        <v>53.43</v>
      </c>
      <c r="AA52" s="92">
        <v>4148</v>
      </c>
      <c r="AB52" s="92">
        <v>48325</v>
      </c>
      <c r="AC52" s="92" t="s">
        <v>552</v>
      </c>
      <c r="AD52" s="92">
        <v>56.08</v>
      </c>
      <c r="AE52" s="92">
        <v>4166</v>
      </c>
      <c r="AF52" s="92">
        <v>49278</v>
      </c>
      <c r="AG52" s="92" t="s">
        <v>315</v>
      </c>
      <c r="AH52" s="92">
        <v>62.5</v>
      </c>
      <c r="AI52" s="92">
        <v>3942</v>
      </c>
      <c r="AJ52" s="92">
        <v>48538</v>
      </c>
      <c r="AK52" s="92" t="s">
        <v>491</v>
      </c>
      <c r="AL52" s="92">
        <v>57.28</v>
      </c>
      <c r="AM52" s="92">
        <v>4234</v>
      </c>
      <c r="AN52" s="92">
        <v>50332</v>
      </c>
      <c r="AO52" s="92" t="s">
        <v>315</v>
      </c>
      <c r="AP52" s="92">
        <v>60.27</v>
      </c>
      <c r="AQ52" s="92">
        <v>4624</v>
      </c>
      <c r="AR52" s="92">
        <v>51624</v>
      </c>
      <c r="AS52" s="92" t="s">
        <v>477</v>
      </c>
      <c r="AT52" s="92">
        <v>56.55</v>
      </c>
      <c r="AU52" s="92">
        <v>4218</v>
      </c>
      <c r="AV52" s="92">
        <v>44526</v>
      </c>
      <c r="AW52" s="92" t="s">
        <v>396</v>
      </c>
    </row>
    <row r="53" spans="1:49">
      <c r="A53" s="92" t="s">
        <v>553</v>
      </c>
      <c r="B53" s="92">
        <v>61.95</v>
      </c>
      <c r="C53" s="92">
        <v>6505</v>
      </c>
      <c r="D53" s="92">
        <v>52426</v>
      </c>
      <c r="E53" s="92" t="s">
        <v>309</v>
      </c>
      <c r="F53" s="92">
        <v>60.24</v>
      </c>
      <c r="G53" s="92">
        <v>6253</v>
      </c>
      <c r="H53" s="92">
        <v>52575</v>
      </c>
      <c r="I53" s="92" t="s">
        <v>303</v>
      </c>
      <c r="J53" s="92">
        <v>64.95</v>
      </c>
      <c r="K53" s="92">
        <v>7422</v>
      </c>
      <c r="L53" s="92">
        <v>52576</v>
      </c>
      <c r="M53" s="92" t="s">
        <v>133</v>
      </c>
      <c r="N53" s="92">
        <v>62.77</v>
      </c>
      <c r="O53" s="92">
        <v>6815</v>
      </c>
      <c r="P53" s="92">
        <v>53069</v>
      </c>
      <c r="Q53" s="92" t="s">
        <v>134</v>
      </c>
      <c r="R53" s="92">
        <v>63.03</v>
      </c>
      <c r="S53" s="92">
        <v>7243</v>
      </c>
      <c r="T53" s="92">
        <v>50848</v>
      </c>
      <c r="U53" s="92" t="s">
        <v>304</v>
      </c>
      <c r="V53" s="92">
        <v>60.75</v>
      </c>
      <c r="W53" s="92">
        <v>6684</v>
      </c>
      <c r="X53" s="92">
        <v>50632</v>
      </c>
      <c r="Y53" s="92" t="s">
        <v>186</v>
      </c>
      <c r="Z53" s="92">
        <v>60.14</v>
      </c>
      <c r="AA53" s="92">
        <v>6183</v>
      </c>
      <c r="AB53" s="92">
        <v>49993</v>
      </c>
      <c r="AC53" s="92" t="s">
        <v>414</v>
      </c>
      <c r="AD53" s="92">
        <v>61.61</v>
      </c>
      <c r="AE53" s="92">
        <v>6631</v>
      </c>
      <c r="AF53" s="92">
        <v>50832</v>
      </c>
      <c r="AG53" s="92" t="s">
        <v>236</v>
      </c>
      <c r="AH53" s="92">
        <v>60.65</v>
      </c>
      <c r="AI53" s="92">
        <v>6302</v>
      </c>
      <c r="AJ53" s="92">
        <v>51536</v>
      </c>
      <c r="AK53" s="92" t="s">
        <v>417</v>
      </c>
      <c r="AL53" s="92">
        <v>57.81</v>
      </c>
      <c r="AM53" s="92">
        <v>6316</v>
      </c>
      <c r="AN53" s="92">
        <v>50839</v>
      </c>
      <c r="AO53" s="92" t="s">
        <v>302</v>
      </c>
      <c r="AP53" s="92">
        <v>62.94</v>
      </c>
      <c r="AQ53" s="92">
        <v>6267</v>
      </c>
      <c r="AR53" s="92">
        <v>49720</v>
      </c>
      <c r="AS53" s="92" t="s">
        <v>431</v>
      </c>
      <c r="AT53" s="92">
        <v>56.07</v>
      </c>
      <c r="AU53" s="92">
        <v>8122</v>
      </c>
      <c r="AV53" s="92">
        <v>49424</v>
      </c>
      <c r="AW53" s="92" t="s">
        <v>298</v>
      </c>
    </row>
    <row r="54" spans="1:49">
      <c r="A54" s="92" t="s">
        <v>554</v>
      </c>
      <c r="B54" s="92">
        <v>62.35</v>
      </c>
      <c r="C54" s="92">
        <v>3788</v>
      </c>
      <c r="D54" s="92">
        <v>42946</v>
      </c>
      <c r="E54" s="92" t="s">
        <v>269</v>
      </c>
      <c r="F54" s="92">
        <v>57.72</v>
      </c>
      <c r="G54" s="92">
        <v>3773</v>
      </c>
      <c r="H54" s="92">
        <v>42662</v>
      </c>
      <c r="I54" s="92" t="s">
        <v>184</v>
      </c>
      <c r="J54" s="92">
        <v>58.62</v>
      </c>
      <c r="K54" s="92">
        <v>3700</v>
      </c>
      <c r="L54" s="92">
        <v>42563</v>
      </c>
      <c r="M54" s="92" t="s">
        <v>494</v>
      </c>
      <c r="N54" s="92">
        <v>56.97</v>
      </c>
      <c r="O54" s="92">
        <v>3492</v>
      </c>
      <c r="P54" s="92">
        <v>40350</v>
      </c>
      <c r="Q54" s="92" t="s">
        <v>253</v>
      </c>
      <c r="R54" s="92">
        <v>57.39</v>
      </c>
      <c r="S54" s="92">
        <v>3524</v>
      </c>
      <c r="T54" s="92">
        <v>39766</v>
      </c>
      <c r="U54" s="92" t="s">
        <v>272</v>
      </c>
      <c r="V54" s="92">
        <v>55.2</v>
      </c>
      <c r="W54" s="92">
        <v>3371</v>
      </c>
      <c r="X54" s="92">
        <v>40384</v>
      </c>
      <c r="Y54" s="92" t="s">
        <v>407</v>
      </c>
      <c r="Z54" s="92">
        <v>52.73</v>
      </c>
      <c r="AA54" s="92">
        <v>3222</v>
      </c>
      <c r="AB54" s="92">
        <v>40151</v>
      </c>
      <c r="AC54" s="92" t="s">
        <v>461</v>
      </c>
      <c r="AD54" s="92">
        <v>54.81</v>
      </c>
      <c r="AE54" s="92">
        <v>3343</v>
      </c>
      <c r="AF54" s="92">
        <v>41236</v>
      </c>
      <c r="AG54" s="92" t="s">
        <v>138</v>
      </c>
      <c r="AH54" s="92">
        <v>52.88</v>
      </c>
      <c r="AI54" s="92">
        <v>3254</v>
      </c>
      <c r="AJ54" s="92">
        <v>41601</v>
      </c>
      <c r="AK54" s="92" t="s">
        <v>136</v>
      </c>
      <c r="AL54" s="92">
        <v>56.56</v>
      </c>
      <c r="AM54" s="92">
        <v>3466</v>
      </c>
      <c r="AN54" s="92">
        <v>42036</v>
      </c>
      <c r="AO54" s="92" t="s">
        <v>510</v>
      </c>
      <c r="AP54" s="92">
        <v>58.66</v>
      </c>
      <c r="AQ54" s="92">
        <v>3530</v>
      </c>
      <c r="AR54" s="92">
        <v>41970</v>
      </c>
      <c r="AS54" s="92" t="s">
        <v>448</v>
      </c>
      <c r="AT54" s="92">
        <v>58.46</v>
      </c>
      <c r="AU54" s="92">
        <v>3470</v>
      </c>
      <c r="AV54" s="92">
        <v>41136</v>
      </c>
      <c r="AW54" s="92" t="s">
        <v>135</v>
      </c>
    </row>
    <row r="55" spans="1:49">
      <c r="A55" s="92" t="s">
        <v>555</v>
      </c>
      <c r="B55" s="92">
        <v>64</v>
      </c>
      <c r="C55" s="92">
        <v>4731</v>
      </c>
      <c r="D55" s="92">
        <v>45166</v>
      </c>
      <c r="E55" s="92" t="s">
        <v>373</v>
      </c>
      <c r="F55" s="92">
        <v>59.88</v>
      </c>
      <c r="G55" s="92">
        <v>4444</v>
      </c>
      <c r="H55" s="92">
        <v>45170</v>
      </c>
      <c r="I55" s="92" t="s">
        <v>430</v>
      </c>
      <c r="J55" s="92">
        <v>57.89</v>
      </c>
      <c r="K55" s="92">
        <v>4250</v>
      </c>
      <c r="L55" s="92">
        <v>44878</v>
      </c>
      <c r="M55" s="92" t="s">
        <v>158</v>
      </c>
      <c r="N55" s="92">
        <v>57</v>
      </c>
      <c r="O55" s="92">
        <v>4178</v>
      </c>
      <c r="P55" s="92">
        <v>44723</v>
      </c>
      <c r="Q55" s="92" t="s">
        <v>201</v>
      </c>
      <c r="R55" s="92">
        <v>57.4</v>
      </c>
      <c r="S55" s="92">
        <v>4082</v>
      </c>
      <c r="T55" s="92">
        <v>44328</v>
      </c>
      <c r="U55" s="92" t="s">
        <v>230</v>
      </c>
      <c r="V55" s="92">
        <v>54.37</v>
      </c>
      <c r="W55" s="92">
        <v>4122</v>
      </c>
      <c r="X55" s="92">
        <v>46851</v>
      </c>
      <c r="Y55" s="92" t="s">
        <v>438</v>
      </c>
      <c r="Z55" s="92">
        <v>52.46</v>
      </c>
      <c r="AA55" s="92">
        <v>4108</v>
      </c>
      <c r="AB55" s="92">
        <v>45875</v>
      </c>
      <c r="AC55" s="92" t="s">
        <v>556</v>
      </c>
      <c r="AD55" s="92">
        <v>54.13</v>
      </c>
      <c r="AE55" s="92">
        <v>4182</v>
      </c>
      <c r="AF55" s="92">
        <v>44241</v>
      </c>
      <c r="AG55" s="92" t="s">
        <v>248</v>
      </c>
      <c r="AH55" s="92">
        <v>56.15</v>
      </c>
      <c r="AI55" s="92">
        <v>4266</v>
      </c>
      <c r="AJ55" s="92">
        <v>44925</v>
      </c>
      <c r="AK55" s="92" t="s">
        <v>143</v>
      </c>
      <c r="AL55" s="92">
        <v>56</v>
      </c>
      <c r="AM55" s="92">
        <v>4276</v>
      </c>
      <c r="AN55" s="92">
        <v>42685</v>
      </c>
      <c r="AO55" s="92" t="s">
        <v>258</v>
      </c>
      <c r="AP55" s="92">
        <v>57.67</v>
      </c>
      <c r="AQ55" s="92">
        <v>4325</v>
      </c>
      <c r="AR55" s="92">
        <v>43792</v>
      </c>
      <c r="AS55" s="92" t="s">
        <v>161</v>
      </c>
      <c r="AT55" s="92">
        <v>57.45</v>
      </c>
      <c r="AU55" s="92">
        <v>4542</v>
      </c>
      <c r="AV55" s="92">
        <v>43432</v>
      </c>
      <c r="AW55" s="92" t="s">
        <v>282</v>
      </c>
    </row>
    <row r="56" spans="1:49">
      <c r="A56" s="92" t="s">
        <v>557</v>
      </c>
      <c r="B56" s="92">
        <v>65.599999999999994</v>
      </c>
      <c r="C56" s="92">
        <v>5117</v>
      </c>
      <c r="D56" s="92">
        <v>52499</v>
      </c>
      <c r="E56" s="92" t="s">
        <v>143</v>
      </c>
      <c r="F56" s="92">
        <v>59.13</v>
      </c>
      <c r="G56" s="92">
        <v>4086</v>
      </c>
      <c r="H56" s="92">
        <v>52167</v>
      </c>
      <c r="I56" s="92" t="s">
        <v>380</v>
      </c>
      <c r="J56" s="92">
        <v>57.64</v>
      </c>
      <c r="K56" s="92">
        <v>3897</v>
      </c>
      <c r="L56" s="92">
        <v>52315</v>
      </c>
      <c r="M56" s="92" t="s">
        <v>523</v>
      </c>
      <c r="N56" s="92">
        <v>59.66</v>
      </c>
      <c r="O56" s="92">
        <v>4202</v>
      </c>
      <c r="P56" s="92">
        <v>51063</v>
      </c>
      <c r="Q56" s="92" t="s">
        <v>411</v>
      </c>
      <c r="R56" s="92">
        <v>58.91</v>
      </c>
      <c r="S56" s="92">
        <v>3985</v>
      </c>
      <c r="T56" s="92">
        <v>51462</v>
      </c>
      <c r="U56" s="92" t="s">
        <v>479</v>
      </c>
      <c r="V56" s="92">
        <v>62.57</v>
      </c>
      <c r="W56" s="92">
        <v>4289</v>
      </c>
      <c r="X56" s="92">
        <v>44098</v>
      </c>
      <c r="Y56" s="92" t="s">
        <v>193</v>
      </c>
      <c r="Z56" s="92">
        <v>59.14</v>
      </c>
      <c r="AA56" s="92">
        <v>4326</v>
      </c>
      <c r="AB56" s="92">
        <v>51644</v>
      </c>
      <c r="AC56" s="92" t="s">
        <v>479</v>
      </c>
      <c r="AD56" s="92">
        <v>60.75</v>
      </c>
      <c r="AE56" s="92">
        <v>4235</v>
      </c>
      <c r="AF56" s="92">
        <v>51269</v>
      </c>
      <c r="AG56" s="92" t="s">
        <v>234</v>
      </c>
      <c r="AH56" s="92">
        <v>63.38</v>
      </c>
      <c r="AI56" s="92">
        <v>3988</v>
      </c>
      <c r="AJ56" s="92">
        <v>49863</v>
      </c>
      <c r="AK56" s="92" t="s">
        <v>136</v>
      </c>
      <c r="AL56" s="92">
        <v>60.92</v>
      </c>
      <c r="AM56" s="92">
        <v>4700</v>
      </c>
      <c r="AN56" s="92">
        <v>50847</v>
      </c>
      <c r="AO56" s="92" t="s">
        <v>416</v>
      </c>
      <c r="AP56" s="92">
        <v>64.25</v>
      </c>
      <c r="AQ56" s="92">
        <v>4469</v>
      </c>
      <c r="AR56" s="92">
        <v>49953</v>
      </c>
      <c r="AS56" s="92" t="s">
        <v>140</v>
      </c>
      <c r="AT56" s="92">
        <v>68.78</v>
      </c>
      <c r="AU56" s="92">
        <v>4896</v>
      </c>
      <c r="AV56" s="92">
        <v>48964</v>
      </c>
      <c r="AW56" s="92" t="s">
        <v>170</v>
      </c>
    </row>
    <row r="57" spans="1:49">
      <c r="A57" s="92" t="s">
        <v>558</v>
      </c>
      <c r="B57" s="92">
        <v>65.739999999999995</v>
      </c>
      <c r="C57" s="92">
        <v>9307</v>
      </c>
      <c r="D57" s="92">
        <v>48260</v>
      </c>
      <c r="E57" s="92" t="s">
        <v>291</v>
      </c>
      <c r="F57" s="92">
        <v>73.03</v>
      </c>
      <c r="G57" s="92">
        <v>13211</v>
      </c>
      <c r="H57" s="92">
        <v>47849</v>
      </c>
      <c r="I57" s="92" t="s">
        <v>559</v>
      </c>
      <c r="J57" s="92">
        <v>56.3</v>
      </c>
      <c r="K57" s="92">
        <v>4310</v>
      </c>
      <c r="L57" s="92">
        <v>47645</v>
      </c>
      <c r="M57" s="92" t="s">
        <v>309</v>
      </c>
      <c r="N57" s="92">
        <v>57.73</v>
      </c>
      <c r="O57" s="92">
        <v>4320</v>
      </c>
      <c r="P57" s="92">
        <v>44268</v>
      </c>
      <c r="Q57" s="92" t="s">
        <v>289</v>
      </c>
      <c r="R57" s="92">
        <v>55.71</v>
      </c>
      <c r="S57" s="92">
        <v>4160</v>
      </c>
      <c r="T57" s="92">
        <v>45201</v>
      </c>
      <c r="U57" s="92" t="s">
        <v>214</v>
      </c>
      <c r="V57" s="92">
        <v>57.11</v>
      </c>
      <c r="W57" s="92">
        <v>4607</v>
      </c>
      <c r="X57" s="92">
        <v>45003</v>
      </c>
      <c r="Y57" s="92" t="s">
        <v>427</v>
      </c>
      <c r="Z57" s="92">
        <v>52.57</v>
      </c>
      <c r="AA57" s="92">
        <v>5018</v>
      </c>
      <c r="AB57" s="92">
        <v>45603</v>
      </c>
      <c r="AC57" s="92" t="s">
        <v>505</v>
      </c>
      <c r="AD57" s="92">
        <v>52.59</v>
      </c>
      <c r="AE57" s="92">
        <v>5286</v>
      </c>
      <c r="AF57" s="92">
        <v>45133</v>
      </c>
      <c r="AG57" s="92" t="s">
        <v>394</v>
      </c>
      <c r="AH57" s="92">
        <v>55.89</v>
      </c>
      <c r="AI57" s="92">
        <v>5383</v>
      </c>
      <c r="AJ57" s="92">
        <v>45311</v>
      </c>
      <c r="AK57" s="92" t="s">
        <v>446</v>
      </c>
      <c r="AL57" s="92">
        <v>55.99</v>
      </c>
      <c r="AM57" s="92">
        <v>5514</v>
      </c>
      <c r="AN57" s="92">
        <v>45690</v>
      </c>
      <c r="AO57" s="92" t="s">
        <v>252</v>
      </c>
      <c r="AP57" s="92">
        <v>58.9</v>
      </c>
      <c r="AQ57" s="92">
        <v>5396</v>
      </c>
      <c r="AR57" s="92">
        <v>46026</v>
      </c>
      <c r="AS57" s="92" t="s">
        <v>251</v>
      </c>
      <c r="AT57" s="92">
        <v>60.02</v>
      </c>
      <c r="AU57" s="92">
        <v>5529</v>
      </c>
      <c r="AV57" s="92">
        <v>45780</v>
      </c>
      <c r="AW57" s="92" t="s">
        <v>258</v>
      </c>
    </row>
    <row r="58" spans="1:49">
      <c r="A58" s="92" t="s">
        <v>560</v>
      </c>
      <c r="B58" s="92">
        <v>65.790000000000006</v>
      </c>
      <c r="C58" s="92">
        <v>7917</v>
      </c>
      <c r="D58" s="92">
        <v>26500</v>
      </c>
      <c r="E58" s="92" t="s">
        <v>561</v>
      </c>
      <c r="F58" s="92" t="s">
        <v>155</v>
      </c>
      <c r="G58" s="92" t="s">
        <v>155</v>
      </c>
      <c r="H58" s="92" t="s">
        <v>155</v>
      </c>
      <c r="I58" s="92" t="s">
        <v>155</v>
      </c>
      <c r="J58" s="92">
        <v>77.2</v>
      </c>
      <c r="K58" s="92">
        <v>7818</v>
      </c>
      <c r="L58" s="92">
        <v>25418</v>
      </c>
      <c r="M58" s="92" t="s">
        <v>562</v>
      </c>
      <c r="N58" s="92">
        <v>71.77</v>
      </c>
      <c r="O58" s="92">
        <v>7029</v>
      </c>
      <c r="P58" s="92">
        <v>25418</v>
      </c>
      <c r="Q58" s="92" t="s">
        <v>563</v>
      </c>
      <c r="R58" s="92">
        <v>74.180000000000007</v>
      </c>
      <c r="S58" s="92">
        <v>6454</v>
      </c>
      <c r="T58" s="92">
        <v>25418</v>
      </c>
      <c r="U58" s="92" t="s">
        <v>220</v>
      </c>
      <c r="V58" s="92">
        <v>78.45</v>
      </c>
      <c r="W58" s="92">
        <v>6005</v>
      </c>
      <c r="X58" s="92">
        <v>25418</v>
      </c>
      <c r="Y58" s="92" t="s">
        <v>221</v>
      </c>
      <c r="Z58" s="92">
        <v>77.36</v>
      </c>
      <c r="AA58" s="92">
        <v>5961</v>
      </c>
      <c r="AB58" s="92">
        <v>25418</v>
      </c>
      <c r="AC58" s="92" t="s">
        <v>222</v>
      </c>
      <c r="AD58" s="92">
        <v>73.72</v>
      </c>
      <c r="AE58" s="92">
        <v>7064</v>
      </c>
      <c r="AF58" s="92">
        <v>25418</v>
      </c>
      <c r="AG58" s="92" t="s">
        <v>223</v>
      </c>
      <c r="AH58" s="92">
        <v>76.48</v>
      </c>
      <c r="AI58" s="92">
        <v>6369</v>
      </c>
      <c r="AJ58" s="92">
        <v>25418</v>
      </c>
      <c r="AK58" s="92" t="s">
        <v>224</v>
      </c>
      <c r="AL58" s="92">
        <v>81.3</v>
      </c>
      <c r="AM58" s="92">
        <v>6330</v>
      </c>
      <c r="AN58" s="92">
        <v>25418</v>
      </c>
      <c r="AO58" s="92" t="s">
        <v>225</v>
      </c>
      <c r="AP58" s="92">
        <v>75.83</v>
      </c>
      <c r="AQ58" s="92">
        <v>6149</v>
      </c>
      <c r="AR58" s="92">
        <v>25418</v>
      </c>
      <c r="AS58" s="92" t="s">
        <v>226</v>
      </c>
      <c r="AT58" s="92">
        <v>73.489999999999995</v>
      </c>
      <c r="AU58" s="92">
        <v>7138</v>
      </c>
      <c r="AV58" s="92">
        <v>25418</v>
      </c>
      <c r="AW58" s="92" t="s">
        <v>227</v>
      </c>
    </row>
    <row r="59" spans="1:49">
      <c r="A59" s="92" t="s">
        <v>564</v>
      </c>
      <c r="B59" s="92">
        <v>66.010000000000005</v>
      </c>
      <c r="C59" s="92">
        <v>11543</v>
      </c>
      <c r="D59" s="92">
        <v>66561</v>
      </c>
      <c r="E59" s="92" t="s">
        <v>565</v>
      </c>
      <c r="F59" s="92" t="s">
        <v>155</v>
      </c>
      <c r="G59" s="92" t="s">
        <v>155</v>
      </c>
      <c r="H59" s="92" t="s">
        <v>155</v>
      </c>
      <c r="I59" s="92" t="s">
        <v>155</v>
      </c>
      <c r="J59" s="92">
        <v>81.709999999999994</v>
      </c>
      <c r="K59" s="92">
        <v>12622</v>
      </c>
      <c r="L59" s="92">
        <v>66678</v>
      </c>
      <c r="M59" s="92" t="s">
        <v>252</v>
      </c>
      <c r="N59" s="92">
        <v>65.58</v>
      </c>
      <c r="O59" s="92">
        <v>9567</v>
      </c>
      <c r="P59" s="92">
        <v>54899</v>
      </c>
      <c r="Q59" s="92" t="s">
        <v>279</v>
      </c>
      <c r="R59" s="92">
        <v>59.45</v>
      </c>
      <c r="S59" s="92">
        <v>9167</v>
      </c>
      <c r="T59" s="92">
        <v>60756</v>
      </c>
      <c r="U59" s="92" t="s">
        <v>566</v>
      </c>
      <c r="V59" s="92">
        <v>65.69</v>
      </c>
      <c r="W59" s="92">
        <v>11000</v>
      </c>
      <c r="X59" s="92">
        <v>55033</v>
      </c>
      <c r="Y59" s="92" t="s">
        <v>279</v>
      </c>
      <c r="Z59" s="92">
        <v>61.65</v>
      </c>
      <c r="AA59" s="92">
        <v>8645</v>
      </c>
      <c r="AB59" s="92">
        <v>54098</v>
      </c>
      <c r="AC59" s="92" t="s">
        <v>307</v>
      </c>
      <c r="AD59" s="92">
        <v>64.599999999999994</v>
      </c>
      <c r="AE59" s="92">
        <v>10430</v>
      </c>
      <c r="AF59" s="92">
        <v>50402</v>
      </c>
      <c r="AG59" s="92" t="s">
        <v>473</v>
      </c>
      <c r="AH59" s="92">
        <v>69.739999999999995</v>
      </c>
      <c r="AI59" s="92">
        <v>13354</v>
      </c>
      <c r="AJ59" s="92">
        <v>50409</v>
      </c>
      <c r="AK59" s="92" t="s">
        <v>385</v>
      </c>
      <c r="AL59" s="92">
        <v>68.33</v>
      </c>
      <c r="AM59" s="92">
        <v>11455</v>
      </c>
      <c r="AN59" s="92">
        <v>46201</v>
      </c>
      <c r="AO59" s="92" t="s">
        <v>195</v>
      </c>
      <c r="AP59" s="92">
        <v>76.61</v>
      </c>
      <c r="AQ59" s="92">
        <v>13700</v>
      </c>
      <c r="AR59" s="92">
        <v>48447</v>
      </c>
      <c r="AS59" s="92" t="s">
        <v>188</v>
      </c>
      <c r="AT59" s="92">
        <v>86.72</v>
      </c>
      <c r="AU59" s="92">
        <v>12500</v>
      </c>
      <c r="AV59" s="92">
        <v>51490</v>
      </c>
      <c r="AW59" s="92" t="s">
        <v>567</v>
      </c>
    </row>
    <row r="60" spans="1:49">
      <c r="A60" s="92" t="s">
        <v>568</v>
      </c>
      <c r="B60" s="92">
        <v>66.39</v>
      </c>
      <c r="C60" s="92">
        <v>4968</v>
      </c>
      <c r="D60" s="92">
        <v>48897</v>
      </c>
      <c r="E60" s="92" t="s">
        <v>502</v>
      </c>
      <c r="F60" s="92">
        <v>67.73</v>
      </c>
      <c r="G60" s="92">
        <v>4428</v>
      </c>
      <c r="H60" s="92">
        <v>48264</v>
      </c>
      <c r="I60" s="92" t="s">
        <v>150</v>
      </c>
      <c r="J60" s="92">
        <v>63</v>
      </c>
      <c r="K60" s="92">
        <v>4665</v>
      </c>
      <c r="L60" s="92">
        <v>48335</v>
      </c>
      <c r="M60" s="92" t="s">
        <v>260</v>
      </c>
      <c r="N60" s="92">
        <v>62.93</v>
      </c>
      <c r="O60" s="92">
        <v>4282</v>
      </c>
      <c r="P60" s="92">
        <v>45621</v>
      </c>
      <c r="Q60" s="92" t="s">
        <v>288</v>
      </c>
      <c r="R60" s="92">
        <v>61.94</v>
      </c>
      <c r="S60" s="92">
        <v>4001</v>
      </c>
      <c r="T60" s="92">
        <v>45621</v>
      </c>
      <c r="U60" s="92" t="s">
        <v>502</v>
      </c>
      <c r="V60" s="92">
        <v>57.49</v>
      </c>
      <c r="W60" s="92">
        <v>4511</v>
      </c>
      <c r="X60" s="92">
        <v>37748</v>
      </c>
      <c r="Y60" s="92" t="s">
        <v>200</v>
      </c>
      <c r="Z60" s="92">
        <v>55.76</v>
      </c>
      <c r="AA60" s="92">
        <v>4202</v>
      </c>
      <c r="AB60" s="92">
        <v>45437</v>
      </c>
      <c r="AC60" s="92" t="s">
        <v>391</v>
      </c>
      <c r="AD60" s="92">
        <v>56.96</v>
      </c>
      <c r="AE60" s="92">
        <v>4774</v>
      </c>
      <c r="AF60" s="92">
        <v>45253</v>
      </c>
      <c r="AG60" s="92" t="s">
        <v>257</v>
      </c>
      <c r="AH60" s="92">
        <v>59.24</v>
      </c>
      <c r="AI60" s="92">
        <v>4550</v>
      </c>
      <c r="AJ60" s="92">
        <v>45507</v>
      </c>
      <c r="AK60" s="92" t="s">
        <v>146</v>
      </c>
      <c r="AL60" s="92">
        <v>59.62</v>
      </c>
      <c r="AM60" s="92">
        <v>4397</v>
      </c>
      <c r="AN60" s="92">
        <v>45682</v>
      </c>
      <c r="AO60" s="92" t="s">
        <v>289</v>
      </c>
      <c r="AP60" s="92">
        <v>65.260000000000005</v>
      </c>
      <c r="AQ60" s="92">
        <v>4300</v>
      </c>
      <c r="AR60" s="92">
        <v>45297</v>
      </c>
      <c r="AS60" s="92" t="s">
        <v>194</v>
      </c>
      <c r="AT60" s="92">
        <v>66.38</v>
      </c>
      <c r="AU60" s="92">
        <v>4266</v>
      </c>
      <c r="AV60" s="92">
        <v>45875</v>
      </c>
      <c r="AW60" s="92" t="s">
        <v>442</v>
      </c>
    </row>
    <row r="61" spans="1:49">
      <c r="A61" s="92" t="s">
        <v>569</v>
      </c>
      <c r="B61" s="92">
        <v>68.319999999999993</v>
      </c>
      <c r="C61" s="92">
        <v>7645</v>
      </c>
      <c r="D61" s="92">
        <v>60243</v>
      </c>
      <c r="E61" s="92" t="s">
        <v>298</v>
      </c>
      <c r="F61" s="92">
        <v>73.209999999999994</v>
      </c>
      <c r="G61" s="92">
        <v>7086</v>
      </c>
      <c r="H61" s="92">
        <v>59737</v>
      </c>
      <c r="I61" s="92" t="s">
        <v>245</v>
      </c>
      <c r="J61" s="92">
        <v>69.010000000000005</v>
      </c>
      <c r="K61" s="92">
        <v>6345</v>
      </c>
      <c r="L61" s="92">
        <v>59280</v>
      </c>
      <c r="M61" s="92" t="s">
        <v>159</v>
      </c>
      <c r="N61" s="92">
        <v>70.36</v>
      </c>
      <c r="O61" s="92">
        <v>6314</v>
      </c>
      <c r="P61" s="92">
        <v>56627</v>
      </c>
      <c r="Q61" s="92" t="s">
        <v>163</v>
      </c>
      <c r="R61" s="92">
        <v>67.819999999999993</v>
      </c>
      <c r="S61" s="92">
        <v>6232</v>
      </c>
      <c r="T61" s="92">
        <v>56500</v>
      </c>
      <c r="U61" s="92" t="s">
        <v>186</v>
      </c>
      <c r="V61" s="92">
        <v>69.06</v>
      </c>
      <c r="W61" s="92">
        <v>6632</v>
      </c>
      <c r="X61" s="92">
        <v>54589</v>
      </c>
      <c r="Y61" s="92" t="s">
        <v>187</v>
      </c>
      <c r="Z61" s="92">
        <v>63.8</v>
      </c>
      <c r="AA61" s="92">
        <v>5584</v>
      </c>
      <c r="AB61" s="92">
        <v>55078</v>
      </c>
      <c r="AC61" s="92" t="s">
        <v>232</v>
      </c>
      <c r="AD61" s="92">
        <v>70.89</v>
      </c>
      <c r="AE61" s="92">
        <v>5702</v>
      </c>
      <c r="AF61" s="92">
        <v>54287</v>
      </c>
      <c r="AG61" s="92" t="s">
        <v>233</v>
      </c>
      <c r="AH61" s="92">
        <v>65.099999999999994</v>
      </c>
      <c r="AI61" s="92">
        <v>6087</v>
      </c>
      <c r="AJ61" s="92">
        <v>54935</v>
      </c>
      <c r="AK61" s="92" t="s">
        <v>234</v>
      </c>
      <c r="AL61" s="92">
        <v>66.39</v>
      </c>
      <c r="AM61" s="92">
        <v>6671</v>
      </c>
      <c r="AN61" s="92">
        <v>54963</v>
      </c>
      <c r="AO61" s="92" t="s">
        <v>142</v>
      </c>
      <c r="AP61" s="92">
        <v>69.66</v>
      </c>
      <c r="AQ61" s="92">
        <v>6080</v>
      </c>
      <c r="AR61" s="92">
        <v>55409</v>
      </c>
      <c r="AS61" s="92" t="s">
        <v>235</v>
      </c>
      <c r="AT61" s="92">
        <v>66.44</v>
      </c>
      <c r="AU61" s="92">
        <v>6326</v>
      </c>
      <c r="AV61" s="92">
        <v>54879</v>
      </c>
      <c r="AW61" s="92" t="s">
        <v>236</v>
      </c>
    </row>
    <row r="62" spans="1:49">
      <c r="A62" s="92" t="s">
        <v>570</v>
      </c>
      <c r="B62" s="92">
        <v>68.91</v>
      </c>
      <c r="C62" s="92">
        <v>5477</v>
      </c>
      <c r="D62" s="92">
        <v>58493</v>
      </c>
      <c r="E62" s="92" t="s">
        <v>306</v>
      </c>
      <c r="F62" s="92">
        <v>61.06</v>
      </c>
      <c r="G62" s="92">
        <v>5315</v>
      </c>
      <c r="H62" s="92">
        <v>58396</v>
      </c>
      <c r="I62" s="92" t="s">
        <v>571</v>
      </c>
      <c r="J62" s="92">
        <v>67.819999999999993</v>
      </c>
      <c r="K62" s="92">
        <v>5404</v>
      </c>
      <c r="L62" s="92">
        <v>58348</v>
      </c>
      <c r="M62" s="92" t="s">
        <v>244</v>
      </c>
      <c r="N62" s="92">
        <v>66.38</v>
      </c>
      <c r="O62" s="92">
        <v>5632</v>
      </c>
      <c r="P62" s="92">
        <v>57990</v>
      </c>
      <c r="Q62" s="92" t="s">
        <v>479</v>
      </c>
      <c r="R62" s="92">
        <v>66.319999999999993</v>
      </c>
      <c r="S62" s="92">
        <v>5830</v>
      </c>
      <c r="T62" s="92">
        <v>55683</v>
      </c>
      <c r="U62" s="92" t="s">
        <v>157</v>
      </c>
      <c r="V62" s="92">
        <v>65.010000000000005</v>
      </c>
      <c r="W62" s="92">
        <v>5950</v>
      </c>
      <c r="X62" s="92">
        <v>55429</v>
      </c>
      <c r="Y62" s="92" t="s">
        <v>501</v>
      </c>
      <c r="Z62" s="92">
        <v>60.11</v>
      </c>
      <c r="AA62" s="92">
        <v>5213</v>
      </c>
      <c r="AB62" s="92">
        <v>55761</v>
      </c>
      <c r="AC62" s="92" t="s">
        <v>486</v>
      </c>
      <c r="AD62" s="92">
        <v>63.72</v>
      </c>
      <c r="AE62" s="92">
        <v>5715</v>
      </c>
      <c r="AF62" s="92">
        <v>55187</v>
      </c>
      <c r="AG62" s="92" t="s">
        <v>311</v>
      </c>
      <c r="AH62" s="92">
        <v>64.31</v>
      </c>
      <c r="AI62" s="92">
        <v>5530</v>
      </c>
      <c r="AJ62" s="92">
        <v>55745</v>
      </c>
      <c r="AK62" s="92" t="s">
        <v>311</v>
      </c>
      <c r="AL62" s="92">
        <v>75.2</v>
      </c>
      <c r="AM62" s="92">
        <v>6216</v>
      </c>
      <c r="AN62" s="92">
        <v>56792</v>
      </c>
      <c r="AO62" s="92" t="s">
        <v>282</v>
      </c>
      <c r="AP62" s="92">
        <v>67.62</v>
      </c>
      <c r="AQ62" s="92">
        <v>5613</v>
      </c>
      <c r="AR62" s="92">
        <v>56170</v>
      </c>
      <c r="AS62" s="92" t="s">
        <v>213</v>
      </c>
      <c r="AT62" s="92">
        <v>68.45</v>
      </c>
      <c r="AU62" s="92">
        <v>5754</v>
      </c>
      <c r="AV62" s="92">
        <v>56215</v>
      </c>
      <c r="AW62" s="92" t="s">
        <v>459</v>
      </c>
    </row>
    <row r="63" spans="1:49">
      <c r="A63" s="92" t="s">
        <v>572</v>
      </c>
      <c r="B63" s="92">
        <v>72.17</v>
      </c>
      <c r="C63" s="92">
        <v>9875</v>
      </c>
      <c r="D63" s="92">
        <v>66153</v>
      </c>
      <c r="E63" s="92" t="s">
        <v>573</v>
      </c>
      <c r="F63" s="92" t="s">
        <v>155</v>
      </c>
      <c r="G63" s="92" t="s">
        <v>155</v>
      </c>
      <c r="H63" s="92" t="s">
        <v>155</v>
      </c>
      <c r="I63" s="92" t="s">
        <v>155</v>
      </c>
      <c r="J63" s="92" t="s">
        <v>155</v>
      </c>
      <c r="K63" s="92" t="s">
        <v>155</v>
      </c>
      <c r="L63" s="92" t="s">
        <v>155</v>
      </c>
      <c r="M63" s="92" t="s">
        <v>155</v>
      </c>
      <c r="N63" s="92" t="s">
        <v>155</v>
      </c>
      <c r="O63" s="92" t="s">
        <v>155</v>
      </c>
      <c r="P63" s="92" t="s">
        <v>155</v>
      </c>
      <c r="Q63" s="92" t="s">
        <v>155</v>
      </c>
      <c r="R63" s="92">
        <v>67.88</v>
      </c>
      <c r="S63" s="92">
        <v>9170</v>
      </c>
      <c r="T63" s="92">
        <v>56787</v>
      </c>
      <c r="U63" s="92" t="s">
        <v>308</v>
      </c>
      <c r="V63" s="92" t="s">
        <v>155</v>
      </c>
      <c r="W63" s="92" t="s">
        <v>155</v>
      </c>
      <c r="X63" s="92" t="s">
        <v>155</v>
      </c>
      <c r="Y63" s="92" t="s">
        <v>155</v>
      </c>
      <c r="Z63" s="92">
        <v>56.6</v>
      </c>
      <c r="AA63" s="92">
        <v>6717</v>
      </c>
      <c r="AB63" s="92">
        <v>55191</v>
      </c>
      <c r="AC63" s="92" t="s">
        <v>574</v>
      </c>
      <c r="AD63" s="92" t="s">
        <v>155</v>
      </c>
      <c r="AE63" s="92" t="s">
        <v>155</v>
      </c>
      <c r="AF63" s="92" t="s">
        <v>155</v>
      </c>
      <c r="AG63" s="92" t="s">
        <v>155</v>
      </c>
      <c r="AH63" s="92" t="s">
        <v>155</v>
      </c>
      <c r="AI63" s="92" t="s">
        <v>155</v>
      </c>
      <c r="AJ63" s="92" t="s">
        <v>155</v>
      </c>
      <c r="AK63" s="92" t="s">
        <v>155</v>
      </c>
      <c r="AL63" s="92" t="s">
        <v>155</v>
      </c>
      <c r="AM63" s="92" t="s">
        <v>155</v>
      </c>
      <c r="AN63" s="92" t="s">
        <v>155</v>
      </c>
      <c r="AO63" s="92" t="s">
        <v>155</v>
      </c>
      <c r="AP63" s="92">
        <v>65.27</v>
      </c>
      <c r="AQ63" s="92">
        <v>8590</v>
      </c>
      <c r="AR63" s="92">
        <v>59472</v>
      </c>
      <c r="AS63" s="92" t="s">
        <v>575</v>
      </c>
      <c r="AT63" s="92">
        <v>63.78</v>
      </c>
      <c r="AU63" s="92">
        <v>8100</v>
      </c>
      <c r="AV63" s="92">
        <v>58613</v>
      </c>
      <c r="AW63" s="92" t="s">
        <v>399</v>
      </c>
    </row>
    <row r="64" spans="1:49">
      <c r="A64" s="92" t="s">
        <v>576</v>
      </c>
      <c r="B64" s="92">
        <v>73.02</v>
      </c>
      <c r="C64" s="92">
        <v>4700</v>
      </c>
      <c r="D64" s="92">
        <v>67487</v>
      </c>
      <c r="E64" s="92" t="s">
        <v>455</v>
      </c>
      <c r="F64" s="92">
        <v>73.459999999999994</v>
      </c>
      <c r="G64" s="92">
        <v>4317</v>
      </c>
      <c r="H64" s="92">
        <v>67538</v>
      </c>
      <c r="I64" s="92" t="s">
        <v>577</v>
      </c>
      <c r="J64" s="92">
        <v>73.42</v>
      </c>
      <c r="K64" s="92">
        <v>4086</v>
      </c>
      <c r="L64" s="92">
        <v>67414</v>
      </c>
      <c r="M64" s="92" t="s">
        <v>399</v>
      </c>
      <c r="N64" s="92">
        <v>66.78</v>
      </c>
      <c r="O64" s="92">
        <v>4155</v>
      </c>
      <c r="P64" s="92">
        <v>64943</v>
      </c>
      <c r="Q64" s="92" t="s">
        <v>578</v>
      </c>
      <c r="R64" s="92">
        <v>74.72</v>
      </c>
      <c r="S64" s="92">
        <v>4020</v>
      </c>
      <c r="T64" s="92">
        <v>63043</v>
      </c>
      <c r="U64" s="92" t="s">
        <v>234</v>
      </c>
      <c r="V64" s="92">
        <v>74.33</v>
      </c>
      <c r="W64" s="92">
        <v>4285</v>
      </c>
      <c r="X64" s="92">
        <v>62710</v>
      </c>
      <c r="Y64" s="92" t="s">
        <v>234</v>
      </c>
      <c r="Z64" s="92">
        <v>64.569999999999993</v>
      </c>
      <c r="AA64" s="92">
        <v>4259</v>
      </c>
      <c r="AB64" s="92">
        <v>63377</v>
      </c>
      <c r="AC64" s="92" t="s">
        <v>579</v>
      </c>
      <c r="AD64" s="92">
        <v>65.02</v>
      </c>
      <c r="AE64" s="92">
        <v>4616</v>
      </c>
      <c r="AF64" s="92">
        <v>64384</v>
      </c>
      <c r="AG64" s="92" t="s">
        <v>580</v>
      </c>
      <c r="AH64" s="92">
        <v>64.02</v>
      </c>
      <c r="AI64" s="92">
        <v>4375</v>
      </c>
      <c r="AJ64" s="92">
        <v>64525</v>
      </c>
      <c r="AK64" s="92" t="s">
        <v>581</v>
      </c>
      <c r="AL64" s="92">
        <v>61.82</v>
      </c>
      <c r="AM64" s="92">
        <v>4259</v>
      </c>
      <c r="AN64" s="92">
        <v>65248</v>
      </c>
      <c r="AO64" s="92" t="s">
        <v>582</v>
      </c>
      <c r="AP64" s="92">
        <v>68.56</v>
      </c>
      <c r="AQ64" s="92">
        <v>4396</v>
      </c>
      <c r="AR64" s="92">
        <v>65698</v>
      </c>
      <c r="AS64" s="92" t="s">
        <v>583</v>
      </c>
      <c r="AT64" s="92">
        <v>67.53</v>
      </c>
      <c r="AU64" s="92">
        <v>4421</v>
      </c>
      <c r="AV64" s="92">
        <v>67298</v>
      </c>
      <c r="AW64" s="92" t="s">
        <v>584</v>
      </c>
    </row>
    <row r="65" spans="1:49">
      <c r="A65" s="92" t="s">
        <v>585</v>
      </c>
      <c r="B65" s="92">
        <v>74.59</v>
      </c>
      <c r="C65" s="92">
        <v>8000</v>
      </c>
      <c r="D65" s="92">
        <v>58505</v>
      </c>
      <c r="E65" s="92" t="s">
        <v>201</v>
      </c>
      <c r="F65" s="92">
        <v>64.92</v>
      </c>
      <c r="G65" s="92">
        <v>8731</v>
      </c>
      <c r="H65" s="92">
        <v>58362</v>
      </c>
      <c r="I65" s="92" t="s">
        <v>165</v>
      </c>
      <c r="J65" s="92">
        <v>66.12</v>
      </c>
      <c r="K65" s="92">
        <v>8342</v>
      </c>
      <c r="L65" s="92">
        <v>57206</v>
      </c>
      <c r="M65" s="92" t="s">
        <v>313</v>
      </c>
      <c r="N65" s="92">
        <v>65.37</v>
      </c>
      <c r="O65" s="92">
        <v>8063</v>
      </c>
      <c r="P65" s="92">
        <v>56792</v>
      </c>
      <c r="Q65" s="92" t="s">
        <v>217</v>
      </c>
      <c r="R65" s="92">
        <v>64.77</v>
      </c>
      <c r="S65" s="92">
        <v>7879</v>
      </c>
      <c r="T65" s="92">
        <v>53138</v>
      </c>
      <c r="U65" s="92" t="s">
        <v>247</v>
      </c>
      <c r="V65" s="92">
        <v>65.08</v>
      </c>
      <c r="W65" s="92">
        <v>7358</v>
      </c>
      <c r="X65" s="92">
        <v>53233</v>
      </c>
      <c r="Y65" s="92" t="s">
        <v>248</v>
      </c>
      <c r="Z65" s="92">
        <v>62.68</v>
      </c>
      <c r="AA65" s="92">
        <v>6908</v>
      </c>
      <c r="AB65" s="92">
        <v>52953</v>
      </c>
      <c r="AC65" s="92" t="s">
        <v>249</v>
      </c>
      <c r="AD65" s="92">
        <v>64.88</v>
      </c>
      <c r="AE65" s="92">
        <v>7191</v>
      </c>
      <c r="AF65" s="92">
        <v>53108</v>
      </c>
      <c r="AG65" s="92" t="s">
        <v>250</v>
      </c>
      <c r="AH65" s="92">
        <v>67.17</v>
      </c>
      <c r="AI65" s="92">
        <v>7110</v>
      </c>
      <c r="AJ65" s="92">
        <v>53616</v>
      </c>
      <c r="AK65" s="92" t="s">
        <v>240</v>
      </c>
      <c r="AL65" s="92">
        <v>66.91</v>
      </c>
      <c r="AM65" s="92">
        <v>6963</v>
      </c>
      <c r="AN65" s="92">
        <v>54151</v>
      </c>
      <c r="AO65" s="92" t="s">
        <v>133</v>
      </c>
      <c r="AP65" s="92">
        <v>68.22</v>
      </c>
      <c r="AQ65" s="92">
        <v>7258</v>
      </c>
      <c r="AR65" s="92">
        <v>53292</v>
      </c>
      <c r="AS65" s="92" t="s">
        <v>251</v>
      </c>
      <c r="AT65" s="92">
        <v>68.22</v>
      </c>
      <c r="AU65" s="92">
        <v>7279</v>
      </c>
      <c r="AV65" s="92">
        <v>53649</v>
      </c>
      <c r="AW65" s="92" t="s">
        <v>136</v>
      </c>
    </row>
    <row r="66" spans="1:49">
      <c r="A66" s="92" t="s">
        <v>586</v>
      </c>
      <c r="B66" s="92">
        <v>78.16</v>
      </c>
      <c r="C66" s="92">
        <v>9306</v>
      </c>
      <c r="D66" s="92">
        <v>66004</v>
      </c>
      <c r="E66" s="92" t="s">
        <v>249</v>
      </c>
      <c r="F66" s="92">
        <v>77.2</v>
      </c>
      <c r="G66" s="92">
        <v>9092</v>
      </c>
      <c r="H66" s="92">
        <v>64248</v>
      </c>
      <c r="I66" s="92" t="s">
        <v>280</v>
      </c>
      <c r="J66" s="92">
        <v>74.38</v>
      </c>
      <c r="K66" s="92">
        <v>8487</v>
      </c>
      <c r="L66" s="92">
        <v>62568</v>
      </c>
      <c r="M66" s="92" t="s">
        <v>384</v>
      </c>
      <c r="N66" s="92">
        <v>76.17</v>
      </c>
      <c r="O66" s="92">
        <v>8068</v>
      </c>
      <c r="P66" s="92">
        <v>56812</v>
      </c>
      <c r="Q66" s="92" t="s">
        <v>587</v>
      </c>
      <c r="R66" s="92">
        <v>76.739999999999995</v>
      </c>
      <c r="S66" s="92">
        <v>6978</v>
      </c>
      <c r="T66" s="92">
        <v>55267</v>
      </c>
      <c r="U66" s="92" t="s">
        <v>588</v>
      </c>
      <c r="V66" s="92">
        <v>75.2</v>
      </c>
      <c r="W66" s="92">
        <v>7312</v>
      </c>
      <c r="X66" s="92">
        <v>53369</v>
      </c>
      <c r="Y66" s="92" t="s">
        <v>293</v>
      </c>
      <c r="Z66" s="92">
        <v>73.87</v>
      </c>
      <c r="AA66" s="92">
        <v>8000</v>
      </c>
      <c r="AB66" s="92">
        <v>53591</v>
      </c>
      <c r="AC66" s="92" t="s">
        <v>449</v>
      </c>
      <c r="AD66" s="92">
        <v>81.58</v>
      </c>
      <c r="AE66" s="92">
        <v>8080</v>
      </c>
      <c r="AF66" s="92">
        <v>54841</v>
      </c>
      <c r="AG66" s="92" t="s">
        <v>262</v>
      </c>
      <c r="AH66" s="92">
        <v>79.599999999999994</v>
      </c>
      <c r="AI66" s="92">
        <v>8981</v>
      </c>
      <c r="AJ66" s="92">
        <v>57671</v>
      </c>
      <c r="AK66" s="92" t="s">
        <v>288</v>
      </c>
      <c r="AL66" s="92">
        <v>75.97</v>
      </c>
      <c r="AM66" s="92">
        <v>7907</v>
      </c>
      <c r="AN66" s="92">
        <v>66731</v>
      </c>
      <c r="AO66" s="92" t="s">
        <v>315</v>
      </c>
      <c r="AP66" s="92">
        <v>77.75</v>
      </c>
      <c r="AQ66" s="92">
        <v>8160</v>
      </c>
      <c r="AR66" s="92">
        <v>63406</v>
      </c>
      <c r="AS66" s="92" t="s">
        <v>245</v>
      </c>
      <c r="AT66" s="92">
        <v>76.08</v>
      </c>
      <c r="AU66" s="92">
        <v>8638</v>
      </c>
      <c r="AV66" s="92">
        <v>64377</v>
      </c>
      <c r="AW66" s="92" t="s">
        <v>309</v>
      </c>
    </row>
    <row r="67" spans="1:49">
      <c r="A67" s="92" t="s">
        <v>589</v>
      </c>
      <c r="B67" s="92">
        <v>82.69</v>
      </c>
      <c r="C67" s="92">
        <v>7683</v>
      </c>
      <c r="D67" s="92">
        <v>63723</v>
      </c>
      <c r="E67" s="92" t="s">
        <v>259</v>
      </c>
      <c r="F67" s="92">
        <v>81.81</v>
      </c>
      <c r="G67" s="92">
        <v>8247</v>
      </c>
      <c r="H67" s="92">
        <v>59540</v>
      </c>
      <c r="I67" s="92" t="s">
        <v>202</v>
      </c>
      <c r="J67" s="92">
        <v>75.56</v>
      </c>
      <c r="K67" s="92">
        <v>8220</v>
      </c>
      <c r="L67" s="92">
        <v>58747</v>
      </c>
      <c r="M67" s="92" t="s">
        <v>140</v>
      </c>
      <c r="N67" s="92" t="s">
        <v>155</v>
      </c>
      <c r="O67" s="92" t="s">
        <v>155</v>
      </c>
      <c r="P67" s="92" t="s">
        <v>155</v>
      </c>
      <c r="Q67" s="92" t="s">
        <v>155</v>
      </c>
      <c r="R67" s="92" t="s">
        <v>155</v>
      </c>
      <c r="S67" s="92" t="s">
        <v>155</v>
      </c>
      <c r="T67" s="92" t="s">
        <v>155</v>
      </c>
      <c r="U67" s="92" t="s">
        <v>155</v>
      </c>
      <c r="V67" s="92" t="s">
        <v>155</v>
      </c>
      <c r="W67" s="92" t="s">
        <v>155</v>
      </c>
      <c r="X67" s="92" t="s">
        <v>155</v>
      </c>
      <c r="Y67" s="92" t="s">
        <v>155</v>
      </c>
      <c r="Z67" s="92" t="s">
        <v>155</v>
      </c>
      <c r="AA67" s="92" t="s">
        <v>155</v>
      </c>
      <c r="AB67" s="92" t="s">
        <v>155</v>
      </c>
      <c r="AC67" s="92" t="s">
        <v>155</v>
      </c>
      <c r="AD67" s="92" t="s">
        <v>155</v>
      </c>
      <c r="AE67" s="92" t="s">
        <v>155</v>
      </c>
      <c r="AF67" s="92" t="s">
        <v>155</v>
      </c>
      <c r="AG67" s="92" t="s">
        <v>155</v>
      </c>
      <c r="AH67" s="92" t="s">
        <v>155</v>
      </c>
      <c r="AI67" s="92" t="s">
        <v>155</v>
      </c>
      <c r="AJ67" s="92" t="s">
        <v>155</v>
      </c>
      <c r="AK67" s="92" t="s">
        <v>155</v>
      </c>
      <c r="AL67" s="92" t="s">
        <v>155</v>
      </c>
      <c r="AM67" s="92" t="s">
        <v>155</v>
      </c>
      <c r="AN67" s="92" t="s">
        <v>155</v>
      </c>
      <c r="AO67" s="92" t="s">
        <v>155</v>
      </c>
      <c r="AP67" s="92" t="s">
        <v>155</v>
      </c>
      <c r="AQ67" s="92" t="s">
        <v>155</v>
      </c>
      <c r="AR67" s="92" t="s">
        <v>155</v>
      </c>
      <c r="AS67" s="92" t="s">
        <v>155</v>
      </c>
      <c r="AT67" s="92" t="s">
        <v>155</v>
      </c>
      <c r="AU67" s="92" t="s">
        <v>155</v>
      </c>
      <c r="AV67" s="92" t="s">
        <v>155</v>
      </c>
      <c r="AW67" s="92" t="s">
        <v>155</v>
      </c>
    </row>
    <row r="68" spans="1:49">
      <c r="A68" s="92" t="s">
        <v>590</v>
      </c>
      <c r="B68" s="92">
        <v>85.38</v>
      </c>
      <c r="C68" s="92">
        <v>15244</v>
      </c>
      <c r="D68" s="92">
        <v>58014</v>
      </c>
      <c r="E68" s="92" t="s">
        <v>470</v>
      </c>
      <c r="F68" s="92">
        <v>87.56</v>
      </c>
      <c r="G68" s="92">
        <v>14028</v>
      </c>
      <c r="H68" s="92">
        <v>58408</v>
      </c>
      <c r="I68" s="92" t="s">
        <v>168</v>
      </c>
      <c r="J68" s="92">
        <v>86.79</v>
      </c>
      <c r="K68" s="92">
        <v>13124</v>
      </c>
      <c r="L68" s="92">
        <v>57867</v>
      </c>
      <c r="M68" s="92" t="s">
        <v>274</v>
      </c>
      <c r="N68" s="92" t="s">
        <v>155</v>
      </c>
      <c r="O68" s="92" t="s">
        <v>155</v>
      </c>
      <c r="P68" s="92" t="s">
        <v>155</v>
      </c>
      <c r="Q68" s="92" t="s">
        <v>155</v>
      </c>
      <c r="R68" s="92" t="s">
        <v>155</v>
      </c>
      <c r="S68" s="92" t="s">
        <v>155</v>
      </c>
      <c r="T68" s="92" t="s">
        <v>155</v>
      </c>
      <c r="U68" s="92" t="s">
        <v>155</v>
      </c>
      <c r="V68" s="92" t="s">
        <v>155</v>
      </c>
      <c r="W68" s="92" t="s">
        <v>155</v>
      </c>
      <c r="X68" s="92" t="s">
        <v>155</v>
      </c>
      <c r="Y68" s="92" t="s">
        <v>155</v>
      </c>
      <c r="Z68" s="92" t="s">
        <v>155</v>
      </c>
      <c r="AA68" s="92" t="s">
        <v>155</v>
      </c>
      <c r="AB68" s="92" t="s">
        <v>155</v>
      </c>
      <c r="AC68" s="92" t="s">
        <v>155</v>
      </c>
      <c r="AD68" s="92" t="s">
        <v>155</v>
      </c>
      <c r="AE68" s="92" t="s">
        <v>155</v>
      </c>
      <c r="AF68" s="92" t="s">
        <v>155</v>
      </c>
      <c r="AG68" s="92" t="s">
        <v>155</v>
      </c>
      <c r="AH68" s="92" t="s">
        <v>155</v>
      </c>
      <c r="AI68" s="92" t="s">
        <v>155</v>
      </c>
      <c r="AJ68" s="92" t="s">
        <v>155</v>
      </c>
      <c r="AK68" s="92" t="s">
        <v>155</v>
      </c>
      <c r="AL68" s="92" t="s">
        <v>155</v>
      </c>
      <c r="AM68" s="92" t="s">
        <v>155</v>
      </c>
      <c r="AN68" s="92" t="s">
        <v>155</v>
      </c>
      <c r="AO68" s="92" t="s">
        <v>155</v>
      </c>
      <c r="AP68" s="92" t="s">
        <v>155</v>
      </c>
      <c r="AQ68" s="92" t="s">
        <v>155</v>
      </c>
      <c r="AR68" s="92" t="s">
        <v>155</v>
      </c>
      <c r="AS68" s="92" t="s">
        <v>155</v>
      </c>
      <c r="AT68" s="92" t="s">
        <v>155</v>
      </c>
      <c r="AU68" s="92" t="s">
        <v>155</v>
      </c>
      <c r="AV68" s="92" t="s">
        <v>155</v>
      </c>
      <c r="AW68" s="92" t="s">
        <v>155</v>
      </c>
    </row>
    <row r="69" spans="1:49">
      <c r="A69" s="92" t="s">
        <v>591</v>
      </c>
      <c r="B69" s="92">
        <v>85.56</v>
      </c>
      <c r="C69" s="92">
        <v>11636</v>
      </c>
      <c r="D69" s="92">
        <v>64002</v>
      </c>
      <c r="E69" s="92" t="s">
        <v>488</v>
      </c>
      <c r="F69" s="92" t="s">
        <v>155</v>
      </c>
      <c r="G69" s="92" t="s">
        <v>155</v>
      </c>
      <c r="H69" s="92" t="s">
        <v>155</v>
      </c>
      <c r="I69" s="92" t="s">
        <v>155</v>
      </c>
      <c r="J69" s="92">
        <v>74.81</v>
      </c>
      <c r="K69" s="92">
        <v>5746</v>
      </c>
      <c r="L69" s="92">
        <v>62661</v>
      </c>
      <c r="M69" s="92" t="s">
        <v>279</v>
      </c>
      <c r="N69" s="92">
        <v>73.72</v>
      </c>
      <c r="O69" s="92">
        <v>5923</v>
      </c>
      <c r="P69" s="92">
        <v>60750</v>
      </c>
      <c r="Q69" s="92" t="s">
        <v>141</v>
      </c>
      <c r="R69" s="92">
        <v>74.72</v>
      </c>
      <c r="S69" s="92">
        <v>6128</v>
      </c>
      <c r="T69" s="92">
        <v>62762</v>
      </c>
      <c r="U69" s="92" t="s">
        <v>157</v>
      </c>
      <c r="V69" s="92">
        <v>77.12</v>
      </c>
      <c r="W69" s="92">
        <v>6819</v>
      </c>
      <c r="X69" s="92">
        <v>62269</v>
      </c>
      <c r="Y69" s="92" t="s">
        <v>237</v>
      </c>
      <c r="Z69" s="92">
        <v>69.16</v>
      </c>
      <c r="AA69" s="92">
        <v>6330</v>
      </c>
      <c r="AB69" s="92">
        <v>62231</v>
      </c>
      <c r="AC69" s="92" t="s">
        <v>592</v>
      </c>
      <c r="AD69" s="92">
        <v>80.099999999999994</v>
      </c>
      <c r="AE69" s="92">
        <v>8004</v>
      </c>
      <c r="AF69" s="92">
        <v>62398</v>
      </c>
      <c r="AG69" s="92" t="s">
        <v>166</v>
      </c>
      <c r="AH69" s="92">
        <v>79.650000000000006</v>
      </c>
      <c r="AI69" s="92">
        <v>7783</v>
      </c>
      <c r="AJ69" s="92">
        <v>61194</v>
      </c>
      <c r="AK69" s="92" t="s">
        <v>146</v>
      </c>
      <c r="AL69" s="92">
        <v>76.459999999999994</v>
      </c>
      <c r="AM69" s="92">
        <v>8467</v>
      </c>
      <c r="AN69" s="92">
        <v>60975</v>
      </c>
      <c r="AO69" s="92" t="s">
        <v>239</v>
      </c>
      <c r="AP69" s="92">
        <v>80.72</v>
      </c>
      <c r="AQ69" s="92">
        <v>8093</v>
      </c>
      <c r="AR69" s="92">
        <v>60568</v>
      </c>
      <c r="AS69" s="92" t="s">
        <v>160</v>
      </c>
      <c r="AT69" s="92">
        <v>78.010000000000005</v>
      </c>
      <c r="AU69" s="92">
        <v>8506</v>
      </c>
      <c r="AV69" s="92">
        <v>61240</v>
      </c>
      <c r="AW69" s="92" t="s">
        <v>418</v>
      </c>
    </row>
    <row r="70" spans="1:49">
      <c r="A70" s="92" t="s">
        <v>593</v>
      </c>
      <c r="B70" s="92">
        <v>85.92</v>
      </c>
      <c r="C70" s="92">
        <v>14869</v>
      </c>
      <c r="D70" s="92">
        <v>54439</v>
      </c>
      <c r="E70" s="92" t="s">
        <v>530</v>
      </c>
      <c r="F70" s="92">
        <v>77.540000000000006</v>
      </c>
      <c r="G70" s="92">
        <v>13871</v>
      </c>
      <c r="H70" s="92">
        <v>54563</v>
      </c>
      <c r="I70" s="92" t="s">
        <v>135</v>
      </c>
      <c r="J70" s="92">
        <v>80.739999999999995</v>
      </c>
      <c r="K70" s="92">
        <v>12353</v>
      </c>
      <c r="L70" s="92">
        <v>54630</v>
      </c>
      <c r="M70" s="92" t="s">
        <v>195</v>
      </c>
      <c r="N70" s="92">
        <v>71.95</v>
      </c>
      <c r="O70" s="92">
        <v>12363</v>
      </c>
      <c r="P70" s="92">
        <v>53202</v>
      </c>
      <c r="Q70" s="92" t="s">
        <v>184</v>
      </c>
      <c r="R70" s="92" t="s">
        <v>155</v>
      </c>
      <c r="S70" s="92" t="s">
        <v>155</v>
      </c>
      <c r="T70" s="92" t="s">
        <v>155</v>
      </c>
      <c r="U70" s="92" t="s">
        <v>155</v>
      </c>
      <c r="V70" s="92">
        <v>75.14</v>
      </c>
      <c r="W70" s="92">
        <v>11233</v>
      </c>
      <c r="X70" s="92">
        <v>51450</v>
      </c>
      <c r="Y70" s="92" t="s">
        <v>453</v>
      </c>
      <c r="Z70" s="92" t="s">
        <v>155</v>
      </c>
      <c r="AA70" s="92" t="s">
        <v>155</v>
      </c>
      <c r="AB70" s="92" t="s">
        <v>155</v>
      </c>
      <c r="AC70" s="92" t="s">
        <v>155</v>
      </c>
      <c r="AD70" s="92">
        <v>74.34</v>
      </c>
      <c r="AE70" s="92">
        <v>10938</v>
      </c>
      <c r="AF70" s="92">
        <v>51962</v>
      </c>
      <c r="AG70" s="92" t="s">
        <v>197</v>
      </c>
      <c r="AH70" s="92" t="s">
        <v>155</v>
      </c>
      <c r="AI70" s="92" t="s">
        <v>155</v>
      </c>
      <c r="AJ70" s="92" t="s">
        <v>155</v>
      </c>
      <c r="AK70" s="92" t="s">
        <v>155</v>
      </c>
      <c r="AL70" s="92">
        <v>58.88</v>
      </c>
      <c r="AM70" s="92">
        <v>6771</v>
      </c>
      <c r="AN70" s="92">
        <v>50880</v>
      </c>
      <c r="AO70" s="92" t="s">
        <v>504</v>
      </c>
      <c r="AP70" s="92">
        <v>64.89</v>
      </c>
      <c r="AQ70" s="92">
        <v>9652</v>
      </c>
      <c r="AR70" s="92">
        <v>50902</v>
      </c>
      <c r="AS70" s="92" t="s">
        <v>201</v>
      </c>
      <c r="AT70" s="92">
        <v>65.13</v>
      </c>
      <c r="AU70" s="92">
        <v>9267</v>
      </c>
      <c r="AV70" s="92">
        <v>51204</v>
      </c>
      <c r="AW70" s="92" t="s">
        <v>136</v>
      </c>
    </row>
    <row r="71" spans="1:49">
      <c r="A71" s="92" t="s">
        <v>594</v>
      </c>
      <c r="B71" s="92">
        <v>86.85</v>
      </c>
      <c r="C71" s="92">
        <v>9301</v>
      </c>
      <c r="D71" s="92">
        <v>56640</v>
      </c>
      <c r="E71" s="92" t="s">
        <v>198</v>
      </c>
      <c r="F71" s="92">
        <v>86.39</v>
      </c>
      <c r="G71" s="92">
        <v>8554</v>
      </c>
      <c r="H71" s="92">
        <v>56678</v>
      </c>
      <c r="I71" s="92" t="s">
        <v>200</v>
      </c>
      <c r="J71" s="92">
        <v>87.24</v>
      </c>
      <c r="K71" s="92">
        <v>9104</v>
      </c>
      <c r="L71" s="92">
        <v>55566</v>
      </c>
      <c r="M71" s="92" t="s">
        <v>189</v>
      </c>
      <c r="N71" s="92">
        <v>85.15</v>
      </c>
      <c r="O71" s="92">
        <v>9303</v>
      </c>
      <c r="P71" s="92">
        <v>52961</v>
      </c>
      <c r="Q71" s="92" t="s">
        <v>595</v>
      </c>
      <c r="R71" s="92">
        <v>83.01</v>
      </c>
      <c r="S71" s="92">
        <v>9262</v>
      </c>
      <c r="T71" s="92">
        <v>52545</v>
      </c>
      <c r="U71" s="92" t="s">
        <v>188</v>
      </c>
      <c r="V71" s="92">
        <v>81.17</v>
      </c>
      <c r="W71" s="92">
        <v>8894</v>
      </c>
      <c r="X71" s="92">
        <v>51695</v>
      </c>
      <c r="Y71" s="92" t="s">
        <v>189</v>
      </c>
      <c r="Z71" s="92">
        <v>80.08</v>
      </c>
      <c r="AA71" s="92">
        <v>8727</v>
      </c>
      <c r="AB71" s="92">
        <v>52849</v>
      </c>
      <c r="AC71" s="92" t="s">
        <v>190</v>
      </c>
      <c r="AD71" s="92">
        <v>80.819999999999993</v>
      </c>
      <c r="AE71" s="92">
        <v>8808</v>
      </c>
      <c r="AF71" s="92">
        <v>56589</v>
      </c>
      <c r="AG71" s="92" t="s">
        <v>191</v>
      </c>
      <c r="AH71" s="92">
        <v>81.09</v>
      </c>
      <c r="AI71" s="92">
        <v>9265</v>
      </c>
      <c r="AJ71" s="92">
        <v>56702</v>
      </c>
      <c r="AK71" s="92" t="s">
        <v>192</v>
      </c>
      <c r="AL71" s="92">
        <v>79.650000000000006</v>
      </c>
      <c r="AM71" s="92">
        <v>8382</v>
      </c>
      <c r="AN71" s="92">
        <v>56134</v>
      </c>
      <c r="AO71" s="92" t="s">
        <v>193</v>
      </c>
      <c r="AP71" s="92">
        <v>80.42</v>
      </c>
      <c r="AQ71" s="92">
        <v>8430</v>
      </c>
      <c r="AR71" s="92">
        <v>55845</v>
      </c>
      <c r="AS71" s="92" t="s">
        <v>194</v>
      </c>
      <c r="AT71" s="92">
        <v>80.709999999999994</v>
      </c>
      <c r="AU71" s="92">
        <v>8402</v>
      </c>
      <c r="AV71" s="92">
        <v>56551</v>
      </c>
      <c r="AW71" s="92" t="s">
        <v>191</v>
      </c>
    </row>
    <row r="72" spans="1:49">
      <c r="A72" s="92" t="s">
        <v>596</v>
      </c>
      <c r="B72" s="92">
        <v>87</v>
      </c>
      <c r="C72" s="92">
        <v>8940</v>
      </c>
      <c r="D72" s="92">
        <v>59857</v>
      </c>
      <c r="E72" s="92" t="s">
        <v>269</v>
      </c>
      <c r="F72" s="92">
        <v>82.8</v>
      </c>
      <c r="G72" s="92">
        <v>9457</v>
      </c>
      <c r="H72" s="92">
        <v>59059</v>
      </c>
      <c r="I72" s="92" t="s">
        <v>495</v>
      </c>
      <c r="J72" s="92">
        <v>87.61</v>
      </c>
      <c r="K72" s="92">
        <v>10122</v>
      </c>
      <c r="L72" s="92">
        <v>58408</v>
      </c>
      <c r="M72" s="92" t="s">
        <v>274</v>
      </c>
      <c r="N72" s="92">
        <v>86.27</v>
      </c>
      <c r="O72" s="92">
        <v>11381</v>
      </c>
      <c r="P72" s="92">
        <v>40340</v>
      </c>
      <c r="Q72" s="92" t="s">
        <v>204</v>
      </c>
      <c r="R72" s="92">
        <v>78.55</v>
      </c>
      <c r="S72" s="92">
        <v>9989</v>
      </c>
      <c r="T72" s="92">
        <v>41456</v>
      </c>
      <c r="U72" s="92" t="s">
        <v>206</v>
      </c>
      <c r="V72" s="92">
        <v>84.01</v>
      </c>
      <c r="W72" s="92">
        <v>10067</v>
      </c>
      <c r="X72" s="92">
        <v>35721</v>
      </c>
      <c r="Y72" s="92" t="s">
        <v>182</v>
      </c>
      <c r="Z72" s="92">
        <v>83.34</v>
      </c>
      <c r="AA72" s="92">
        <v>10022</v>
      </c>
      <c r="AB72" s="92">
        <v>36500</v>
      </c>
      <c r="AC72" s="92" t="s">
        <v>205</v>
      </c>
      <c r="AD72" s="92">
        <v>82.57</v>
      </c>
      <c r="AE72" s="92">
        <v>9824</v>
      </c>
      <c r="AF72" s="92">
        <v>36704</v>
      </c>
      <c r="AG72" s="92" t="s">
        <v>207</v>
      </c>
      <c r="AH72" s="92">
        <v>82.12</v>
      </c>
      <c r="AI72" s="92">
        <v>10983</v>
      </c>
      <c r="AJ72" s="92">
        <v>37764</v>
      </c>
      <c r="AK72" s="92" t="s">
        <v>208</v>
      </c>
      <c r="AL72" s="92">
        <v>77.98</v>
      </c>
      <c r="AM72" s="92">
        <v>11393</v>
      </c>
      <c r="AN72" s="92">
        <v>39210</v>
      </c>
      <c r="AO72" s="92" t="s">
        <v>209</v>
      </c>
      <c r="AP72" s="92">
        <v>75.52</v>
      </c>
      <c r="AQ72" s="92">
        <v>10149</v>
      </c>
      <c r="AR72" s="92">
        <v>40340</v>
      </c>
      <c r="AS72" s="92" t="s">
        <v>210</v>
      </c>
      <c r="AT72" s="92">
        <v>76.430000000000007</v>
      </c>
      <c r="AU72" s="92">
        <v>10530</v>
      </c>
      <c r="AV72" s="92">
        <v>37207</v>
      </c>
      <c r="AW72" s="92" t="s">
        <v>211</v>
      </c>
    </row>
    <row r="73" spans="1:49">
      <c r="A73" s="92" t="s">
        <v>597</v>
      </c>
      <c r="B73" s="92">
        <v>87.7</v>
      </c>
      <c r="C73" s="92">
        <v>11961</v>
      </c>
      <c r="D73" s="92">
        <v>37749</v>
      </c>
      <c r="E73" s="92" t="s">
        <v>598</v>
      </c>
      <c r="F73" s="92">
        <v>86.95</v>
      </c>
      <c r="G73" s="92">
        <v>11204</v>
      </c>
      <c r="H73" s="92">
        <v>37749</v>
      </c>
      <c r="I73" s="92" t="s">
        <v>203</v>
      </c>
      <c r="J73" s="92">
        <v>86.66</v>
      </c>
      <c r="K73" s="92">
        <v>10929</v>
      </c>
      <c r="L73" s="92">
        <v>36074</v>
      </c>
      <c r="M73" s="92" t="s">
        <v>599</v>
      </c>
      <c r="N73" s="92">
        <v>88.97</v>
      </c>
      <c r="O73" s="92">
        <v>12067</v>
      </c>
      <c r="P73" s="92">
        <v>35631</v>
      </c>
      <c r="Q73" s="92" t="s">
        <v>600</v>
      </c>
      <c r="R73" s="92">
        <v>88.88</v>
      </c>
      <c r="S73" s="92">
        <v>11310</v>
      </c>
      <c r="T73" s="92">
        <v>35398</v>
      </c>
      <c r="U73" s="92" t="s">
        <v>178</v>
      </c>
      <c r="V73" s="92">
        <v>94.18</v>
      </c>
      <c r="W73" s="92">
        <v>13667</v>
      </c>
      <c r="X73" s="92">
        <v>35103</v>
      </c>
      <c r="Y73" s="92" t="s">
        <v>179</v>
      </c>
      <c r="Z73" s="92" t="s">
        <v>155</v>
      </c>
      <c r="AA73" s="92" t="s">
        <v>155</v>
      </c>
      <c r="AB73" s="92" t="s">
        <v>155</v>
      </c>
      <c r="AC73" s="92" t="s">
        <v>155</v>
      </c>
      <c r="AD73" s="92" t="s">
        <v>155</v>
      </c>
      <c r="AE73" s="92" t="s">
        <v>155</v>
      </c>
      <c r="AF73" s="92" t="s">
        <v>155</v>
      </c>
      <c r="AG73" s="92" t="s">
        <v>155</v>
      </c>
      <c r="AH73" s="92" t="s">
        <v>155</v>
      </c>
      <c r="AI73" s="92" t="s">
        <v>155</v>
      </c>
      <c r="AJ73" s="92" t="s">
        <v>155</v>
      </c>
      <c r="AK73" s="92" t="s">
        <v>155</v>
      </c>
      <c r="AL73" s="92" t="s">
        <v>155</v>
      </c>
      <c r="AM73" s="92" t="s">
        <v>155</v>
      </c>
      <c r="AN73" s="92" t="s">
        <v>155</v>
      </c>
      <c r="AO73" s="92" t="s">
        <v>155</v>
      </c>
      <c r="AP73" s="92">
        <v>91.34</v>
      </c>
      <c r="AQ73" s="92">
        <v>12731</v>
      </c>
      <c r="AR73" s="92">
        <v>37164</v>
      </c>
      <c r="AS73" s="92" t="s">
        <v>180</v>
      </c>
      <c r="AT73" s="92">
        <v>90.83</v>
      </c>
      <c r="AU73" s="92">
        <v>11662</v>
      </c>
      <c r="AV73" s="92">
        <v>37331</v>
      </c>
      <c r="AW73" s="92" t="s">
        <v>181</v>
      </c>
    </row>
    <row r="74" spans="1:49">
      <c r="A74" s="92" t="s">
        <v>601</v>
      </c>
      <c r="B74" s="92">
        <v>88.47</v>
      </c>
      <c r="C74" s="92">
        <v>9314</v>
      </c>
      <c r="D74" s="92">
        <v>58480</v>
      </c>
      <c r="E74" s="92" t="s">
        <v>469</v>
      </c>
      <c r="F74" s="92" t="s">
        <v>155</v>
      </c>
      <c r="G74" s="92" t="s">
        <v>155</v>
      </c>
      <c r="H74" s="92" t="s">
        <v>155</v>
      </c>
      <c r="I74" s="92" t="s">
        <v>155</v>
      </c>
      <c r="J74" s="92" t="s">
        <v>155</v>
      </c>
      <c r="K74" s="92" t="s">
        <v>155</v>
      </c>
      <c r="L74" s="92" t="s">
        <v>155</v>
      </c>
      <c r="M74" s="92" t="s">
        <v>155</v>
      </c>
      <c r="N74" s="92" t="s">
        <v>155</v>
      </c>
      <c r="O74" s="92" t="s">
        <v>155</v>
      </c>
      <c r="P74" s="92" t="s">
        <v>155</v>
      </c>
      <c r="Q74" s="92" t="s">
        <v>155</v>
      </c>
      <c r="R74" s="92" t="s">
        <v>155</v>
      </c>
      <c r="S74" s="92" t="s">
        <v>155</v>
      </c>
      <c r="T74" s="92" t="s">
        <v>155</v>
      </c>
      <c r="U74" s="92" t="s">
        <v>155</v>
      </c>
      <c r="V74" s="92" t="s">
        <v>155</v>
      </c>
      <c r="W74" s="92" t="s">
        <v>155</v>
      </c>
      <c r="X74" s="92" t="s">
        <v>155</v>
      </c>
      <c r="Y74" s="92" t="s">
        <v>155</v>
      </c>
      <c r="Z74" s="92" t="s">
        <v>155</v>
      </c>
      <c r="AA74" s="92" t="s">
        <v>155</v>
      </c>
      <c r="AB74" s="92" t="s">
        <v>155</v>
      </c>
      <c r="AC74" s="92" t="s">
        <v>155</v>
      </c>
      <c r="AD74" s="92" t="s">
        <v>155</v>
      </c>
      <c r="AE74" s="92" t="s">
        <v>155</v>
      </c>
      <c r="AF74" s="92" t="s">
        <v>155</v>
      </c>
      <c r="AG74" s="92" t="s">
        <v>155</v>
      </c>
      <c r="AH74" s="92" t="s">
        <v>155</v>
      </c>
      <c r="AI74" s="92" t="s">
        <v>155</v>
      </c>
      <c r="AJ74" s="92" t="s">
        <v>155</v>
      </c>
      <c r="AK74" s="92" t="s">
        <v>155</v>
      </c>
      <c r="AL74" s="92" t="s">
        <v>155</v>
      </c>
      <c r="AM74" s="92" t="s">
        <v>155</v>
      </c>
      <c r="AN74" s="92" t="s">
        <v>155</v>
      </c>
      <c r="AO74" s="92" t="s">
        <v>155</v>
      </c>
      <c r="AP74" s="92" t="s">
        <v>155</v>
      </c>
      <c r="AQ74" s="92" t="s">
        <v>155</v>
      </c>
      <c r="AR74" s="92" t="s">
        <v>155</v>
      </c>
      <c r="AS74" s="92" t="s">
        <v>155</v>
      </c>
      <c r="AT74" s="92" t="s">
        <v>155</v>
      </c>
      <c r="AU74" s="92" t="s">
        <v>155</v>
      </c>
      <c r="AV74" s="92" t="s">
        <v>155</v>
      </c>
      <c r="AW74" s="92" t="s">
        <v>155</v>
      </c>
    </row>
    <row r="75" spans="1:49">
      <c r="A75" s="92" t="s">
        <v>602</v>
      </c>
      <c r="B75" s="92">
        <v>92.57</v>
      </c>
      <c r="C75" s="92">
        <v>14638</v>
      </c>
      <c r="D75" s="92">
        <v>69945</v>
      </c>
      <c r="E75" s="92" t="s">
        <v>282</v>
      </c>
      <c r="F75" s="92">
        <v>91.08</v>
      </c>
      <c r="G75" s="92">
        <v>14752</v>
      </c>
      <c r="H75" s="92">
        <v>68834</v>
      </c>
      <c r="I75" s="92" t="s">
        <v>282</v>
      </c>
      <c r="J75" s="92">
        <v>89.14</v>
      </c>
      <c r="K75" s="92">
        <v>13784</v>
      </c>
      <c r="L75" s="92">
        <v>67522</v>
      </c>
      <c r="M75" s="92" t="s">
        <v>489</v>
      </c>
      <c r="N75" s="92">
        <v>87.35</v>
      </c>
      <c r="O75" s="92">
        <v>13627</v>
      </c>
      <c r="P75" s="92">
        <v>65405</v>
      </c>
      <c r="Q75" s="92" t="s">
        <v>488</v>
      </c>
      <c r="R75" s="92">
        <v>85.09</v>
      </c>
      <c r="S75" s="92">
        <v>13344</v>
      </c>
      <c r="T75" s="92">
        <v>62042</v>
      </c>
      <c r="U75" s="92" t="s">
        <v>441</v>
      </c>
      <c r="V75" s="92">
        <v>85.92</v>
      </c>
      <c r="W75" s="92">
        <v>13709</v>
      </c>
      <c r="X75" s="92">
        <v>59748</v>
      </c>
      <c r="Y75" s="92" t="s">
        <v>467</v>
      </c>
      <c r="Z75" s="92">
        <v>86.12</v>
      </c>
      <c r="AA75" s="92">
        <v>13683</v>
      </c>
      <c r="AB75" s="92">
        <v>60737</v>
      </c>
      <c r="AC75" s="92" t="s">
        <v>373</v>
      </c>
      <c r="AD75" s="92">
        <v>89.18</v>
      </c>
      <c r="AE75" s="92">
        <v>14475</v>
      </c>
      <c r="AF75" s="92">
        <v>60291</v>
      </c>
      <c r="AG75" s="92" t="s">
        <v>195</v>
      </c>
      <c r="AH75" s="92">
        <v>85.07</v>
      </c>
      <c r="AI75" s="92">
        <v>13728</v>
      </c>
      <c r="AJ75" s="92">
        <v>57735</v>
      </c>
      <c r="AK75" s="92" t="s">
        <v>603</v>
      </c>
      <c r="AL75" s="92">
        <v>85.96</v>
      </c>
      <c r="AM75" s="92">
        <v>13644</v>
      </c>
      <c r="AN75" s="92">
        <v>55932</v>
      </c>
      <c r="AO75" s="92" t="s">
        <v>231</v>
      </c>
      <c r="AP75" s="92">
        <v>81.040000000000006</v>
      </c>
      <c r="AQ75" s="92">
        <v>13362</v>
      </c>
      <c r="AR75" s="92">
        <v>55886</v>
      </c>
      <c r="AS75" s="92" t="s">
        <v>508</v>
      </c>
      <c r="AT75" s="92">
        <v>83.11</v>
      </c>
      <c r="AU75" s="92">
        <v>14140</v>
      </c>
      <c r="AV75" s="92">
        <v>56556</v>
      </c>
      <c r="AW75" s="92" t="s">
        <v>167</v>
      </c>
    </row>
    <row r="76" spans="1:49">
      <c r="A76" s="92" t="s">
        <v>604</v>
      </c>
      <c r="B76" s="92">
        <v>93.2</v>
      </c>
      <c r="C76" s="92">
        <v>14073</v>
      </c>
      <c r="D76" s="92">
        <v>82944</v>
      </c>
      <c r="E76" s="92" t="s">
        <v>605</v>
      </c>
      <c r="F76" s="92">
        <v>94.07</v>
      </c>
      <c r="G76" s="92">
        <v>13482</v>
      </c>
      <c r="H76" s="92">
        <v>80229</v>
      </c>
      <c r="I76" s="92" t="s">
        <v>501</v>
      </c>
      <c r="J76" s="92">
        <v>90.23</v>
      </c>
      <c r="K76" s="92">
        <v>12932</v>
      </c>
      <c r="L76" s="92">
        <v>78119</v>
      </c>
      <c r="M76" s="92" t="s">
        <v>313</v>
      </c>
      <c r="N76" s="92">
        <v>91.93</v>
      </c>
      <c r="O76" s="92">
        <v>12935</v>
      </c>
      <c r="P76" s="92">
        <v>70637</v>
      </c>
      <c r="Q76" s="92" t="s">
        <v>146</v>
      </c>
      <c r="R76" s="92">
        <v>93.37</v>
      </c>
      <c r="S76" s="92">
        <v>13204</v>
      </c>
      <c r="T76" s="92">
        <v>74898</v>
      </c>
      <c r="U76" s="92" t="s">
        <v>420</v>
      </c>
      <c r="V76" s="92">
        <v>95.67</v>
      </c>
      <c r="W76" s="92">
        <v>13307</v>
      </c>
      <c r="X76" s="92">
        <v>68637</v>
      </c>
      <c r="Y76" s="92" t="s">
        <v>199</v>
      </c>
      <c r="Z76" s="92">
        <v>92.58</v>
      </c>
      <c r="AA76" s="92">
        <v>13609</v>
      </c>
      <c r="AB76" s="92">
        <v>72222</v>
      </c>
      <c r="AC76" s="92" t="s">
        <v>473</v>
      </c>
      <c r="AD76" s="92">
        <v>92.95</v>
      </c>
      <c r="AE76" s="92">
        <v>14667</v>
      </c>
      <c r="AF76" s="92">
        <v>64404</v>
      </c>
      <c r="AG76" s="92" t="s">
        <v>272</v>
      </c>
      <c r="AH76" s="92">
        <v>94.8</v>
      </c>
      <c r="AI76" s="92">
        <v>15605</v>
      </c>
      <c r="AJ76" s="92">
        <v>61515</v>
      </c>
      <c r="AK76" s="92" t="s">
        <v>271</v>
      </c>
      <c r="AL76" s="92">
        <v>105.24</v>
      </c>
      <c r="AM76" s="92">
        <v>16711</v>
      </c>
      <c r="AN76" s="92">
        <v>59970</v>
      </c>
      <c r="AO76" s="92" t="s">
        <v>606</v>
      </c>
      <c r="AP76" s="92">
        <v>87.38</v>
      </c>
      <c r="AQ76" s="92">
        <v>14692</v>
      </c>
      <c r="AR76" s="92">
        <v>56314</v>
      </c>
      <c r="AS76" s="92" t="s">
        <v>607</v>
      </c>
      <c r="AT76" s="92">
        <v>85.48</v>
      </c>
      <c r="AU76" s="92">
        <v>13290</v>
      </c>
      <c r="AV76" s="92">
        <v>55869</v>
      </c>
      <c r="AW76" s="92" t="s">
        <v>406</v>
      </c>
    </row>
    <row r="77" spans="1:49">
      <c r="A77" s="92" t="s">
        <v>608</v>
      </c>
      <c r="B77" s="92">
        <v>99.35</v>
      </c>
      <c r="C77" s="92">
        <v>7194</v>
      </c>
      <c r="D77" s="92" t="s">
        <v>155</v>
      </c>
      <c r="E77" s="92" t="s">
        <v>155</v>
      </c>
      <c r="F77" s="92" t="s">
        <v>155</v>
      </c>
      <c r="G77" s="92" t="s">
        <v>155</v>
      </c>
      <c r="H77" s="92" t="s">
        <v>155</v>
      </c>
      <c r="I77" s="92" t="s">
        <v>155</v>
      </c>
      <c r="J77" s="92">
        <v>79.53</v>
      </c>
      <c r="K77" s="92">
        <v>5831</v>
      </c>
      <c r="L77" s="92" t="s">
        <v>155</v>
      </c>
      <c r="M77" s="92" t="s">
        <v>155</v>
      </c>
      <c r="N77" s="92">
        <v>65.290000000000006</v>
      </c>
      <c r="O77" s="92">
        <v>4440</v>
      </c>
      <c r="P77" s="92" t="s">
        <v>155</v>
      </c>
      <c r="Q77" s="92" t="s">
        <v>155</v>
      </c>
      <c r="R77" s="92">
        <v>73.75</v>
      </c>
      <c r="S77" s="92">
        <v>4743</v>
      </c>
      <c r="T77" s="92" t="s">
        <v>155</v>
      </c>
      <c r="U77" s="92" t="s">
        <v>155</v>
      </c>
      <c r="V77" s="92">
        <v>76.150000000000006</v>
      </c>
      <c r="W77" s="92">
        <v>5500</v>
      </c>
      <c r="X77" s="92" t="s">
        <v>155</v>
      </c>
      <c r="Y77" s="92" t="s">
        <v>155</v>
      </c>
      <c r="Z77" s="92">
        <v>72.17</v>
      </c>
      <c r="AA77" s="92">
        <v>5425</v>
      </c>
      <c r="AB77" s="92" t="s">
        <v>155</v>
      </c>
      <c r="AC77" s="92" t="s">
        <v>155</v>
      </c>
      <c r="AD77" s="92">
        <v>62.75</v>
      </c>
      <c r="AE77" s="92">
        <v>4518</v>
      </c>
      <c r="AF77" s="92" t="s">
        <v>155</v>
      </c>
      <c r="AG77" s="92" t="s">
        <v>155</v>
      </c>
      <c r="AH77" s="92">
        <v>59.45</v>
      </c>
      <c r="AI77" s="92">
        <v>3959</v>
      </c>
      <c r="AJ77" s="92" t="s">
        <v>155</v>
      </c>
      <c r="AK77" s="92" t="s">
        <v>155</v>
      </c>
      <c r="AL77" s="92">
        <v>75.92</v>
      </c>
      <c r="AM77" s="92">
        <v>4515</v>
      </c>
      <c r="AN77" s="92" t="s">
        <v>155</v>
      </c>
      <c r="AO77" s="92" t="s">
        <v>155</v>
      </c>
      <c r="AP77" s="92">
        <v>76.36</v>
      </c>
      <c r="AQ77" s="92">
        <v>4854</v>
      </c>
      <c r="AR77" s="92" t="s">
        <v>155</v>
      </c>
      <c r="AS77" s="92" t="s">
        <v>155</v>
      </c>
      <c r="AT77" s="92">
        <v>71.88</v>
      </c>
      <c r="AU77" s="92">
        <v>4947</v>
      </c>
      <c r="AV77" s="92" t="s">
        <v>155</v>
      </c>
      <c r="AW77" s="92" t="s">
        <v>155</v>
      </c>
    </row>
    <row r="78" spans="1:49">
      <c r="A78" s="92" t="s">
        <v>609</v>
      </c>
      <c r="B78" s="92">
        <v>102.4</v>
      </c>
      <c r="C78" s="92">
        <v>5700</v>
      </c>
      <c r="D78" s="92">
        <v>23328</v>
      </c>
      <c r="E78" s="92" t="s">
        <v>610</v>
      </c>
      <c r="F78" s="92" t="s">
        <v>155</v>
      </c>
      <c r="G78" s="92" t="s">
        <v>155</v>
      </c>
      <c r="H78" s="92" t="s">
        <v>155</v>
      </c>
      <c r="I78" s="92" t="s">
        <v>155</v>
      </c>
      <c r="J78" s="92">
        <v>66.38</v>
      </c>
      <c r="K78" s="92">
        <v>3254</v>
      </c>
      <c r="L78" s="92">
        <v>22883</v>
      </c>
      <c r="M78" s="92" t="s">
        <v>223</v>
      </c>
      <c r="N78" s="92">
        <v>65.88</v>
      </c>
      <c r="O78" s="92">
        <v>3194</v>
      </c>
      <c r="P78" s="92">
        <v>20509</v>
      </c>
      <c r="Q78" s="92" t="s">
        <v>611</v>
      </c>
      <c r="R78" s="92">
        <v>59.32</v>
      </c>
      <c r="S78" s="92">
        <v>3130</v>
      </c>
      <c r="T78" s="92">
        <v>19582</v>
      </c>
      <c r="U78" s="92" t="s">
        <v>176</v>
      </c>
      <c r="V78" s="92">
        <v>62.24</v>
      </c>
      <c r="W78" s="92">
        <v>3057</v>
      </c>
      <c r="X78" s="92">
        <v>18653</v>
      </c>
      <c r="Y78" s="92" t="s">
        <v>275</v>
      </c>
      <c r="Z78" s="92">
        <v>59.32</v>
      </c>
      <c r="AA78" s="92">
        <v>3090</v>
      </c>
      <c r="AB78" s="92">
        <v>19441</v>
      </c>
      <c r="AC78" s="92" t="s">
        <v>175</v>
      </c>
      <c r="AD78" s="92">
        <v>64.56</v>
      </c>
      <c r="AE78" s="92">
        <v>2903</v>
      </c>
      <c r="AF78" s="92">
        <v>20509</v>
      </c>
      <c r="AG78" s="92" t="s">
        <v>228</v>
      </c>
      <c r="AH78" s="92">
        <v>62.85</v>
      </c>
      <c r="AI78" s="92">
        <v>3070</v>
      </c>
      <c r="AJ78" s="92">
        <v>22541</v>
      </c>
      <c r="AK78" s="92" t="s">
        <v>276</v>
      </c>
      <c r="AL78" s="92">
        <v>59.69</v>
      </c>
      <c r="AM78" s="92">
        <v>2945</v>
      </c>
      <c r="AN78" s="92">
        <v>22056</v>
      </c>
      <c r="AO78" s="92" t="s">
        <v>277</v>
      </c>
      <c r="AP78" s="92">
        <v>58.85</v>
      </c>
      <c r="AQ78" s="92">
        <v>3096</v>
      </c>
      <c r="AR78" s="92">
        <v>19971</v>
      </c>
      <c r="AS78" s="92" t="s">
        <v>278</v>
      </c>
      <c r="AT78" s="92">
        <v>58.57</v>
      </c>
      <c r="AU78" s="92">
        <v>2876</v>
      </c>
      <c r="AV78" s="92">
        <v>19208</v>
      </c>
      <c r="AW78" s="92" t="s">
        <v>175</v>
      </c>
    </row>
    <row r="79" spans="1:49">
      <c r="A79" s="92" t="s">
        <v>612</v>
      </c>
      <c r="B79" s="92">
        <v>116.39</v>
      </c>
      <c r="C79" s="92">
        <v>8014</v>
      </c>
      <c r="D79" s="92">
        <v>50960</v>
      </c>
      <c r="E79" s="92" t="s">
        <v>205</v>
      </c>
      <c r="F79" s="92" t="s">
        <v>155</v>
      </c>
      <c r="G79" s="92" t="s">
        <v>155</v>
      </c>
      <c r="H79" s="92" t="s">
        <v>155</v>
      </c>
      <c r="I79" s="92" t="s">
        <v>155</v>
      </c>
      <c r="J79" s="92" t="s">
        <v>155</v>
      </c>
      <c r="K79" s="92" t="s">
        <v>155</v>
      </c>
      <c r="L79" s="92" t="s">
        <v>155</v>
      </c>
      <c r="M79" s="92" t="s">
        <v>155</v>
      </c>
      <c r="N79" s="92" t="s">
        <v>155</v>
      </c>
      <c r="O79" s="92" t="s">
        <v>155</v>
      </c>
      <c r="P79" s="92" t="s">
        <v>155</v>
      </c>
      <c r="Q79" s="92" t="s">
        <v>155</v>
      </c>
      <c r="R79" s="92" t="s">
        <v>155</v>
      </c>
      <c r="S79" s="92" t="s">
        <v>155</v>
      </c>
      <c r="T79" s="92" t="s">
        <v>155</v>
      </c>
      <c r="U79" s="92" t="s">
        <v>155</v>
      </c>
      <c r="V79" s="92" t="s">
        <v>155</v>
      </c>
      <c r="W79" s="92" t="s">
        <v>155</v>
      </c>
      <c r="X79" s="92" t="s">
        <v>155</v>
      </c>
      <c r="Y79" s="92" t="s">
        <v>155</v>
      </c>
      <c r="Z79" s="92">
        <v>74.56</v>
      </c>
      <c r="AA79" s="92">
        <v>4586</v>
      </c>
      <c r="AB79" s="92">
        <v>38707</v>
      </c>
      <c r="AC79" s="92" t="s">
        <v>613</v>
      </c>
      <c r="AD79" s="92" t="s">
        <v>155</v>
      </c>
      <c r="AE79" s="92" t="s">
        <v>155</v>
      </c>
      <c r="AF79" s="92" t="s">
        <v>155</v>
      </c>
      <c r="AG79" s="92" t="s">
        <v>155</v>
      </c>
      <c r="AH79" s="92" t="s">
        <v>155</v>
      </c>
      <c r="AI79" s="92" t="s">
        <v>155</v>
      </c>
      <c r="AJ79" s="92" t="s">
        <v>155</v>
      </c>
      <c r="AK79" s="92" t="s">
        <v>155</v>
      </c>
      <c r="AL79" s="92" t="s">
        <v>155</v>
      </c>
      <c r="AM79" s="92" t="s">
        <v>155</v>
      </c>
      <c r="AN79" s="92" t="s">
        <v>155</v>
      </c>
      <c r="AO79" s="92" t="s">
        <v>155</v>
      </c>
      <c r="AP79" s="92" t="s">
        <v>155</v>
      </c>
      <c r="AQ79" s="92" t="s">
        <v>155</v>
      </c>
      <c r="AR79" s="92" t="s">
        <v>155</v>
      </c>
      <c r="AS79" s="92" t="s">
        <v>155</v>
      </c>
      <c r="AT79" s="92" t="s">
        <v>155</v>
      </c>
      <c r="AU79" s="92" t="s">
        <v>155</v>
      </c>
      <c r="AV79" s="92" t="s">
        <v>155</v>
      </c>
      <c r="AW79" s="92" t="s">
        <v>155</v>
      </c>
    </row>
    <row r="81" spans="1:49">
      <c r="A81" s="194" t="s">
        <v>108</v>
      </c>
      <c r="B81" s="192">
        <v>44348.333333333336</v>
      </c>
      <c r="C81" s="191"/>
      <c r="D81" s="191"/>
      <c r="E81" s="191"/>
      <c r="F81" s="192">
        <v>44317.333333333336</v>
      </c>
      <c r="G81" s="191"/>
      <c r="H81" s="191"/>
      <c r="I81" s="191"/>
      <c r="J81" s="192">
        <v>44287.333333333336</v>
      </c>
      <c r="K81" s="191"/>
      <c r="L81" s="191"/>
      <c r="M81" s="191"/>
      <c r="N81" s="192">
        <v>44256.333333333336</v>
      </c>
      <c r="O81" s="191"/>
      <c r="P81" s="191"/>
      <c r="Q81" s="191"/>
      <c r="R81" s="192">
        <v>44228.333333333336</v>
      </c>
      <c r="S81" s="191"/>
      <c r="T81" s="191"/>
      <c r="U81" s="191"/>
      <c r="V81" s="192">
        <v>44197.333333333336</v>
      </c>
      <c r="W81" s="191"/>
      <c r="X81" s="191"/>
      <c r="Y81" s="191"/>
      <c r="Z81" s="192">
        <v>44166.333333333336</v>
      </c>
      <c r="AA81" s="191"/>
      <c r="AB81" s="191"/>
      <c r="AC81" s="191"/>
      <c r="AD81" s="192">
        <v>44136.333333333336</v>
      </c>
      <c r="AE81" s="191"/>
      <c r="AF81" s="191"/>
      <c r="AG81" s="191"/>
      <c r="AH81" s="192">
        <v>44105.333333333336</v>
      </c>
      <c r="AI81" s="191"/>
      <c r="AJ81" s="191"/>
      <c r="AK81" s="191"/>
      <c r="AL81" s="192">
        <v>44075.333333333336</v>
      </c>
      <c r="AM81" s="191"/>
      <c r="AN81" s="191"/>
      <c r="AO81" s="191"/>
    </row>
    <row r="82" spans="1:49">
      <c r="A82" s="195"/>
      <c r="B82" s="92" t="s">
        <v>366</v>
      </c>
      <c r="C82" s="92" t="s">
        <v>367</v>
      </c>
      <c r="D82" s="92" t="s">
        <v>368</v>
      </c>
      <c r="E82" s="92" t="s">
        <v>369</v>
      </c>
      <c r="F82" s="92" t="s">
        <v>366</v>
      </c>
      <c r="G82" s="92" t="s">
        <v>367</v>
      </c>
      <c r="H82" s="92" t="s">
        <v>368</v>
      </c>
      <c r="I82" s="92" t="s">
        <v>369</v>
      </c>
      <c r="J82" s="92" t="s">
        <v>366</v>
      </c>
      <c r="K82" s="92" t="s">
        <v>367</v>
      </c>
      <c r="L82" s="92" t="s">
        <v>368</v>
      </c>
      <c r="M82" s="92" t="s">
        <v>369</v>
      </c>
      <c r="N82" s="92" t="s">
        <v>366</v>
      </c>
      <c r="O82" s="92" t="s">
        <v>367</v>
      </c>
      <c r="P82" s="92" t="s">
        <v>368</v>
      </c>
      <c r="Q82" s="92" t="s">
        <v>369</v>
      </c>
      <c r="R82" s="92" t="s">
        <v>366</v>
      </c>
      <c r="S82" s="92" t="s">
        <v>367</v>
      </c>
      <c r="T82" s="92" t="s">
        <v>368</v>
      </c>
      <c r="U82" s="92" t="s">
        <v>369</v>
      </c>
      <c r="V82" s="92" t="s">
        <v>366</v>
      </c>
      <c r="W82" s="92" t="s">
        <v>367</v>
      </c>
      <c r="X82" s="92" t="s">
        <v>368</v>
      </c>
      <c r="Y82" s="92" t="s">
        <v>369</v>
      </c>
      <c r="Z82" s="92" t="s">
        <v>366</v>
      </c>
      <c r="AA82" s="92" t="s">
        <v>367</v>
      </c>
      <c r="AB82" s="92" t="s">
        <v>368</v>
      </c>
      <c r="AC82" s="92" t="s">
        <v>369</v>
      </c>
      <c r="AD82" s="92" t="s">
        <v>366</v>
      </c>
      <c r="AE82" s="92" t="s">
        <v>367</v>
      </c>
      <c r="AF82" s="92" t="s">
        <v>368</v>
      </c>
      <c r="AG82" s="92" t="s">
        <v>369</v>
      </c>
      <c r="AH82" s="92" t="s">
        <v>366</v>
      </c>
      <c r="AI82" s="92" t="s">
        <v>367</v>
      </c>
      <c r="AJ82" s="92" t="s">
        <v>368</v>
      </c>
      <c r="AK82" s="92" t="s">
        <v>369</v>
      </c>
      <c r="AL82" s="92" t="s">
        <v>366</v>
      </c>
      <c r="AM82" s="92" t="s">
        <v>367</v>
      </c>
      <c r="AN82" s="92" t="s">
        <v>368</v>
      </c>
      <c r="AO82" s="92" t="s">
        <v>369</v>
      </c>
    </row>
    <row r="83" spans="1:49">
      <c r="A83" s="92" t="s">
        <v>614</v>
      </c>
      <c r="B83" s="92">
        <v>68.55</v>
      </c>
      <c r="C83" s="92">
        <v>5150</v>
      </c>
      <c r="D83" s="92">
        <v>47672</v>
      </c>
      <c r="E83" s="92" t="s">
        <v>467</v>
      </c>
      <c r="F83" s="92">
        <v>79.37</v>
      </c>
      <c r="G83" s="92">
        <v>6486</v>
      </c>
      <c r="H83" s="92">
        <v>47450</v>
      </c>
      <c r="I83" s="92" t="s">
        <v>615</v>
      </c>
      <c r="J83" s="92">
        <v>61.14</v>
      </c>
      <c r="K83" s="92">
        <v>5353</v>
      </c>
      <c r="L83" s="92">
        <v>47167</v>
      </c>
      <c r="M83" s="92" t="s">
        <v>281</v>
      </c>
      <c r="N83" s="92">
        <v>58.3</v>
      </c>
      <c r="O83" s="92">
        <v>6205</v>
      </c>
      <c r="P83" s="92">
        <v>45195</v>
      </c>
      <c r="Q83" s="92" t="s">
        <v>158</v>
      </c>
      <c r="R83" s="92">
        <v>60.77</v>
      </c>
      <c r="S83" s="92">
        <v>6782</v>
      </c>
      <c r="T83" s="92">
        <v>45139</v>
      </c>
      <c r="U83" s="92" t="s">
        <v>287</v>
      </c>
      <c r="V83" s="92">
        <v>61.39</v>
      </c>
      <c r="W83" s="92">
        <v>5837</v>
      </c>
      <c r="X83" s="92">
        <v>44674</v>
      </c>
      <c r="Y83" s="92" t="s">
        <v>202</v>
      </c>
      <c r="Z83" s="92">
        <v>61.08</v>
      </c>
      <c r="AA83" s="92">
        <v>5808</v>
      </c>
      <c r="AB83" s="92">
        <v>44244</v>
      </c>
      <c r="AC83" s="92" t="s">
        <v>288</v>
      </c>
      <c r="AD83" s="92">
        <v>60.93</v>
      </c>
      <c r="AE83" s="92">
        <v>6679</v>
      </c>
      <c r="AF83" s="92">
        <v>43280</v>
      </c>
      <c r="AG83" s="92" t="s">
        <v>273</v>
      </c>
      <c r="AH83" s="92">
        <v>59.98</v>
      </c>
      <c r="AI83" s="92">
        <v>7544</v>
      </c>
      <c r="AJ83" s="92">
        <v>47027</v>
      </c>
      <c r="AK83" s="92" t="s">
        <v>201</v>
      </c>
      <c r="AL83" s="92">
        <v>57.82</v>
      </c>
      <c r="AM83" s="92">
        <v>6776</v>
      </c>
      <c r="AN83" s="92">
        <v>49870</v>
      </c>
      <c r="AO83" s="92" t="s">
        <v>145</v>
      </c>
    </row>
    <row r="85" spans="1:49" s="109" customFormat="1">
      <c r="A85" s="194" t="s">
        <v>108</v>
      </c>
      <c r="B85" s="192">
        <v>44317.333333333336</v>
      </c>
      <c r="C85" s="191"/>
      <c r="D85" s="191"/>
      <c r="E85" s="191"/>
      <c r="F85" s="192">
        <v>44287.333333333336</v>
      </c>
      <c r="G85" s="191"/>
      <c r="H85" s="191"/>
      <c r="I85" s="191"/>
      <c r="J85" s="192">
        <v>44256.333333333336</v>
      </c>
      <c r="K85" s="191"/>
      <c r="L85" s="191"/>
      <c r="M85" s="191"/>
      <c r="N85" s="192">
        <v>44228.333333333336</v>
      </c>
      <c r="O85" s="191"/>
      <c r="P85" s="191"/>
      <c r="Q85" s="191"/>
      <c r="R85" s="192">
        <v>44197.333333333336</v>
      </c>
      <c r="S85" s="191"/>
      <c r="T85" s="191"/>
      <c r="U85" s="191"/>
      <c r="V85" s="192">
        <v>44166.333333333336</v>
      </c>
      <c r="W85" s="191"/>
      <c r="X85" s="191"/>
      <c r="Y85" s="191"/>
      <c r="Z85" s="192">
        <v>44136.333333333336</v>
      </c>
      <c r="AA85" s="191"/>
      <c r="AB85" s="191"/>
      <c r="AC85" s="191"/>
      <c r="AD85" s="192">
        <v>44105.333333333336</v>
      </c>
      <c r="AE85" s="191"/>
      <c r="AF85" s="191"/>
      <c r="AG85" s="191"/>
      <c r="AH85" s="192">
        <v>44075.333333333336</v>
      </c>
      <c r="AI85" s="191"/>
      <c r="AJ85" s="191"/>
      <c r="AK85" s="191"/>
      <c r="AL85" s="192">
        <v>44044.333333333336</v>
      </c>
      <c r="AM85" s="191"/>
      <c r="AN85" s="191"/>
      <c r="AO85" s="191"/>
      <c r="AP85" s="192">
        <v>44013</v>
      </c>
      <c r="AQ85" s="191" t="s">
        <v>155</v>
      </c>
      <c r="AR85" s="191" t="s">
        <v>155</v>
      </c>
      <c r="AS85" s="191" t="s">
        <v>155</v>
      </c>
    </row>
    <row r="86" spans="1:49" s="109" customFormat="1">
      <c r="A86" s="195"/>
      <c r="B86" s="92" t="s">
        <v>366</v>
      </c>
      <c r="C86" s="92" t="s">
        <v>367</v>
      </c>
      <c r="D86" s="92" t="s">
        <v>368</v>
      </c>
      <c r="E86" s="92" t="s">
        <v>369</v>
      </c>
      <c r="F86" s="92" t="s">
        <v>366</v>
      </c>
      <c r="G86" s="92" t="s">
        <v>367</v>
      </c>
      <c r="H86" s="92" t="s">
        <v>368</v>
      </c>
      <c r="I86" s="92" t="s">
        <v>369</v>
      </c>
      <c r="J86" s="92" t="s">
        <v>366</v>
      </c>
      <c r="K86" s="92" t="s">
        <v>367</v>
      </c>
      <c r="L86" s="92" t="s">
        <v>368</v>
      </c>
      <c r="M86" s="92" t="s">
        <v>369</v>
      </c>
      <c r="N86" s="92" t="s">
        <v>366</v>
      </c>
      <c r="O86" s="92" t="s">
        <v>367</v>
      </c>
      <c r="P86" s="92" t="s">
        <v>368</v>
      </c>
      <c r="Q86" s="92" t="s">
        <v>369</v>
      </c>
      <c r="R86" s="92" t="s">
        <v>366</v>
      </c>
      <c r="S86" s="92" t="s">
        <v>367</v>
      </c>
      <c r="T86" s="92" t="s">
        <v>368</v>
      </c>
      <c r="U86" s="92" t="s">
        <v>369</v>
      </c>
      <c r="V86" s="92" t="s">
        <v>366</v>
      </c>
      <c r="W86" s="92" t="s">
        <v>367</v>
      </c>
      <c r="X86" s="92" t="s">
        <v>368</v>
      </c>
      <c r="Y86" s="92" t="s">
        <v>369</v>
      </c>
      <c r="Z86" s="92" t="s">
        <v>366</v>
      </c>
      <c r="AA86" s="92" t="s">
        <v>367</v>
      </c>
      <c r="AB86" s="92" t="s">
        <v>368</v>
      </c>
      <c r="AC86" s="92" t="s">
        <v>369</v>
      </c>
      <c r="AD86" s="92" t="s">
        <v>366</v>
      </c>
      <c r="AE86" s="92" t="s">
        <v>367</v>
      </c>
      <c r="AF86" s="92" t="s">
        <v>368</v>
      </c>
      <c r="AG86" s="92" t="s">
        <v>369</v>
      </c>
      <c r="AH86" s="92" t="s">
        <v>366</v>
      </c>
      <c r="AI86" s="92" t="s">
        <v>367</v>
      </c>
      <c r="AJ86" s="92" t="s">
        <v>368</v>
      </c>
      <c r="AK86" s="92" t="s">
        <v>369</v>
      </c>
      <c r="AL86" s="92" t="s">
        <v>366</v>
      </c>
      <c r="AM86" s="92" t="s">
        <v>367</v>
      </c>
      <c r="AN86" s="92" t="s">
        <v>368</v>
      </c>
      <c r="AO86" s="92" t="s">
        <v>369</v>
      </c>
      <c r="AP86" s="92" t="s">
        <v>366</v>
      </c>
      <c r="AQ86" s="92" t="s">
        <v>367</v>
      </c>
      <c r="AR86" s="92" t="s">
        <v>368</v>
      </c>
      <c r="AS86" s="92" t="s">
        <v>369</v>
      </c>
    </row>
    <row r="87" spans="1:49" s="109" customFormat="1">
      <c r="A87" s="92" t="s">
        <v>621</v>
      </c>
      <c r="B87" s="92">
        <v>44.29</v>
      </c>
      <c r="C87" s="92">
        <v>3650</v>
      </c>
      <c r="D87" s="92">
        <v>41341</v>
      </c>
      <c r="E87" s="92" t="s">
        <v>622</v>
      </c>
      <c r="F87" s="92">
        <v>46.37</v>
      </c>
      <c r="G87" s="92">
        <v>3526</v>
      </c>
      <c r="H87" s="92">
        <v>42941</v>
      </c>
      <c r="I87" s="92" t="s">
        <v>623</v>
      </c>
      <c r="J87" s="92">
        <v>46.84</v>
      </c>
      <c r="K87" s="92">
        <v>3866</v>
      </c>
      <c r="L87" s="92">
        <v>41199</v>
      </c>
      <c r="M87" s="92" t="s">
        <v>302</v>
      </c>
      <c r="N87" s="92">
        <v>45.53</v>
      </c>
      <c r="O87" s="92">
        <v>3761</v>
      </c>
      <c r="P87" s="92">
        <v>35473</v>
      </c>
      <c r="Q87" s="92" t="s">
        <v>166</v>
      </c>
      <c r="R87" s="92">
        <v>45.01</v>
      </c>
      <c r="S87" s="92">
        <v>3776</v>
      </c>
      <c r="T87" s="92">
        <v>39274</v>
      </c>
      <c r="U87" s="92" t="s">
        <v>303</v>
      </c>
      <c r="V87" s="92">
        <v>49.06</v>
      </c>
      <c r="W87" s="92">
        <v>3679</v>
      </c>
      <c r="X87" s="92">
        <v>39558</v>
      </c>
      <c r="Y87" s="92" t="s">
        <v>304</v>
      </c>
      <c r="Z87" s="92">
        <v>48.75</v>
      </c>
      <c r="AA87" s="92">
        <v>3981</v>
      </c>
      <c r="AB87" s="92">
        <v>40879</v>
      </c>
      <c r="AC87" s="92" t="s">
        <v>305</v>
      </c>
      <c r="AD87" s="92">
        <v>49.64</v>
      </c>
      <c r="AE87" s="92">
        <v>3640</v>
      </c>
      <c r="AF87" s="92">
        <v>42142</v>
      </c>
      <c r="AG87" s="92" t="s">
        <v>306</v>
      </c>
      <c r="AH87" s="92">
        <v>46.42</v>
      </c>
      <c r="AI87" s="92">
        <v>3760</v>
      </c>
      <c r="AJ87" s="92">
        <v>40729</v>
      </c>
      <c r="AK87" s="92" t="s">
        <v>307</v>
      </c>
      <c r="AL87" s="92">
        <v>46.63</v>
      </c>
      <c r="AM87" s="92">
        <v>3810</v>
      </c>
      <c r="AN87" s="92">
        <v>39010</v>
      </c>
      <c r="AO87" s="92" t="s">
        <v>308</v>
      </c>
      <c r="AP87" s="92">
        <v>45.23</v>
      </c>
      <c r="AQ87" s="92">
        <v>3844</v>
      </c>
      <c r="AR87" s="92">
        <v>38288</v>
      </c>
      <c r="AS87" s="92">
        <v>0.62916666666666665</v>
      </c>
    </row>
    <row r="89" spans="1:49">
      <c r="A89" s="194" t="s">
        <v>108</v>
      </c>
      <c r="B89" s="192">
        <v>44348.333333333336</v>
      </c>
      <c r="C89" s="191"/>
      <c r="D89" s="191"/>
      <c r="E89" s="191"/>
      <c r="F89" s="192">
        <v>44317.333333333336</v>
      </c>
      <c r="G89" s="191"/>
      <c r="H89" s="191"/>
      <c r="I89" s="191"/>
      <c r="J89" s="192">
        <v>44287.333333333336</v>
      </c>
      <c r="K89" s="191"/>
      <c r="L89" s="191"/>
      <c r="M89" s="191"/>
      <c r="N89" s="192">
        <v>44256.333333333336</v>
      </c>
      <c r="O89" s="191"/>
      <c r="P89" s="191"/>
      <c r="Q89" s="191"/>
      <c r="R89" s="192">
        <v>44228.333333333336</v>
      </c>
      <c r="S89" s="191"/>
      <c r="T89" s="191"/>
      <c r="U89" s="191"/>
      <c r="V89" s="192">
        <v>44197.333333333336</v>
      </c>
      <c r="W89" s="191"/>
      <c r="X89" s="191"/>
      <c r="Y89" s="191"/>
      <c r="Z89" s="192">
        <v>44166.333333333336</v>
      </c>
      <c r="AA89" s="191"/>
      <c r="AB89" s="191"/>
      <c r="AC89" s="191"/>
      <c r="AD89" s="192">
        <v>44136.333333333336</v>
      </c>
      <c r="AE89" s="191"/>
      <c r="AF89" s="191"/>
      <c r="AG89" s="191"/>
      <c r="AH89" s="192">
        <v>44105.333333333336</v>
      </c>
      <c r="AI89" s="191"/>
      <c r="AJ89" s="191"/>
      <c r="AK89" s="191"/>
      <c r="AL89" s="192">
        <v>44075.333333333336</v>
      </c>
      <c r="AM89" s="191"/>
      <c r="AN89" s="191"/>
      <c r="AO89" s="191"/>
      <c r="AP89" s="192">
        <v>44044.333333333336</v>
      </c>
      <c r="AQ89" s="191"/>
      <c r="AR89" s="191"/>
      <c r="AS89" s="191"/>
      <c r="AT89" s="192">
        <v>44013</v>
      </c>
      <c r="AU89" s="191" t="s">
        <v>155</v>
      </c>
      <c r="AV89" s="191" t="s">
        <v>155</v>
      </c>
      <c r="AW89" s="191" t="s">
        <v>155</v>
      </c>
    </row>
    <row r="90" spans="1:49">
      <c r="A90" s="195"/>
      <c r="B90" s="92" t="s">
        <v>366</v>
      </c>
      <c r="C90" s="92" t="s">
        <v>367</v>
      </c>
      <c r="D90" s="92" t="s">
        <v>368</v>
      </c>
      <c r="E90" s="92" t="s">
        <v>369</v>
      </c>
      <c r="F90" s="92" t="s">
        <v>366</v>
      </c>
      <c r="G90" s="92" t="s">
        <v>367</v>
      </c>
      <c r="H90" s="92" t="s">
        <v>368</v>
      </c>
      <c r="I90" s="92" t="s">
        <v>369</v>
      </c>
      <c r="J90" s="92" t="s">
        <v>366</v>
      </c>
      <c r="K90" s="92" t="s">
        <v>367</v>
      </c>
      <c r="L90" s="92" t="s">
        <v>368</v>
      </c>
      <c r="M90" s="92" t="s">
        <v>369</v>
      </c>
      <c r="N90" s="92" t="s">
        <v>366</v>
      </c>
      <c r="O90" s="92" t="s">
        <v>367</v>
      </c>
      <c r="P90" s="92" t="s">
        <v>368</v>
      </c>
      <c r="Q90" s="92" t="s">
        <v>369</v>
      </c>
      <c r="R90" s="92" t="s">
        <v>366</v>
      </c>
      <c r="S90" s="92" t="s">
        <v>367</v>
      </c>
      <c r="T90" s="92" t="s">
        <v>368</v>
      </c>
      <c r="U90" s="92" t="s">
        <v>369</v>
      </c>
      <c r="V90" s="92" t="s">
        <v>366</v>
      </c>
      <c r="W90" s="92" t="s">
        <v>367</v>
      </c>
      <c r="X90" s="92" t="s">
        <v>368</v>
      </c>
      <c r="Y90" s="92" t="s">
        <v>369</v>
      </c>
      <c r="Z90" s="92" t="s">
        <v>366</v>
      </c>
      <c r="AA90" s="92" t="s">
        <v>367</v>
      </c>
      <c r="AB90" s="92" t="s">
        <v>368</v>
      </c>
      <c r="AC90" s="92" t="s">
        <v>369</v>
      </c>
      <c r="AD90" s="92" t="s">
        <v>366</v>
      </c>
      <c r="AE90" s="92" t="s">
        <v>367</v>
      </c>
      <c r="AF90" s="92" t="s">
        <v>368</v>
      </c>
      <c r="AG90" s="92" t="s">
        <v>369</v>
      </c>
      <c r="AH90" s="92" t="s">
        <v>366</v>
      </c>
      <c r="AI90" s="92" t="s">
        <v>367</v>
      </c>
      <c r="AJ90" s="92" t="s">
        <v>368</v>
      </c>
      <c r="AK90" s="92" t="s">
        <v>369</v>
      </c>
      <c r="AL90" s="92" t="s">
        <v>366</v>
      </c>
      <c r="AM90" s="92" t="s">
        <v>367</v>
      </c>
      <c r="AN90" s="92" t="s">
        <v>368</v>
      </c>
      <c r="AO90" s="92" t="s">
        <v>369</v>
      </c>
      <c r="AP90" s="92" t="s">
        <v>366</v>
      </c>
      <c r="AQ90" s="92" t="s">
        <v>367</v>
      </c>
      <c r="AR90" s="92" t="s">
        <v>368</v>
      </c>
      <c r="AS90" s="92" t="s">
        <v>369</v>
      </c>
      <c r="AT90" s="92" t="s">
        <v>366</v>
      </c>
      <c r="AU90" s="92" t="s">
        <v>367</v>
      </c>
      <c r="AV90" s="92" t="s">
        <v>368</v>
      </c>
      <c r="AW90" s="92" t="s">
        <v>369</v>
      </c>
    </row>
    <row r="91" spans="1:49">
      <c r="A91" s="92" t="s">
        <v>624</v>
      </c>
      <c r="B91" s="92">
        <v>50.38</v>
      </c>
      <c r="C91" s="92">
        <v>3930</v>
      </c>
      <c r="D91" s="92">
        <v>45813</v>
      </c>
      <c r="E91" s="92" t="s">
        <v>425</v>
      </c>
      <c r="F91" s="92">
        <v>47.8</v>
      </c>
      <c r="G91" s="92">
        <v>3655</v>
      </c>
      <c r="H91" s="92">
        <v>42860</v>
      </c>
      <c r="I91" s="92" t="s">
        <v>426</v>
      </c>
      <c r="J91" s="92">
        <v>47.35</v>
      </c>
      <c r="K91" s="92">
        <v>3479</v>
      </c>
      <c r="L91" s="92">
        <v>43728</v>
      </c>
      <c r="M91" s="92" t="s">
        <v>538</v>
      </c>
      <c r="N91" s="92">
        <v>48.62</v>
      </c>
      <c r="O91" s="92">
        <v>3678</v>
      </c>
      <c r="P91" s="92">
        <v>40787</v>
      </c>
      <c r="Q91" s="92" t="s">
        <v>305</v>
      </c>
      <c r="R91" s="92">
        <v>49.22</v>
      </c>
      <c r="S91" s="92">
        <v>3739</v>
      </c>
      <c r="T91" s="92">
        <v>37056</v>
      </c>
      <c r="U91" s="92" t="s">
        <v>138</v>
      </c>
      <c r="V91" s="92">
        <v>46.68</v>
      </c>
      <c r="W91" s="92">
        <v>3646</v>
      </c>
      <c r="X91" s="92">
        <v>39544</v>
      </c>
      <c r="Y91" s="92" t="s">
        <v>445</v>
      </c>
      <c r="Z91" s="92">
        <v>46.95</v>
      </c>
      <c r="AA91" s="92">
        <v>3512</v>
      </c>
      <c r="AB91" s="92">
        <v>37056</v>
      </c>
      <c r="AC91" s="92" t="s">
        <v>431</v>
      </c>
      <c r="AD91" s="92">
        <v>51.55</v>
      </c>
      <c r="AE91" s="92">
        <v>3998</v>
      </c>
      <c r="AF91" s="92">
        <v>42796</v>
      </c>
      <c r="AG91" s="92" t="s">
        <v>213</v>
      </c>
      <c r="AH91" s="92">
        <v>47.19</v>
      </c>
      <c r="AI91" s="92">
        <v>3651</v>
      </c>
      <c r="AJ91" s="92">
        <v>42532</v>
      </c>
      <c r="AK91" s="92" t="s">
        <v>625</v>
      </c>
      <c r="AL91" s="92">
        <v>45.98</v>
      </c>
      <c r="AM91" s="92">
        <v>3634</v>
      </c>
      <c r="AN91" s="92">
        <v>41178</v>
      </c>
      <c r="AO91" s="92" t="s">
        <v>423</v>
      </c>
      <c r="AP91" s="92">
        <v>45.21</v>
      </c>
      <c r="AQ91" s="92">
        <v>3673</v>
      </c>
      <c r="AR91" s="92">
        <v>42005</v>
      </c>
      <c r="AS91" s="92" t="s">
        <v>400</v>
      </c>
      <c r="AT91" s="92">
        <v>43.99</v>
      </c>
      <c r="AU91" s="92">
        <v>3789</v>
      </c>
      <c r="AV91" s="92">
        <v>40896</v>
      </c>
      <c r="AW91" s="92">
        <v>0.68680555555555556</v>
      </c>
    </row>
    <row r="93" spans="1:49">
      <c r="A93" s="191" t="s">
        <v>108</v>
      </c>
      <c r="B93" s="192">
        <v>44317.333333333336</v>
      </c>
      <c r="C93" s="191"/>
      <c r="D93" s="191"/>
      <c r="E93" s="191"/>
      <c r="F93" s="192">
        <v>44287.333333333336</v>
      </c>
      <c r="G93" s="191"/>
      <c r="H93" s="191"/>
      <c r="I93" s="191"/>
      <c r="J93" s="192">
        <v>44256.333333333336</v>
      </c>
      <c r="K93" s="191"/>
      <c r="L93" s="191"/>
      <c r="M93" s="191"/>
      <c r="N93" s="192">
        <v>44228.333333333336</v>
      </c>
      <c r="O93" s="191"/>
      <c r="P93" s="191"/>
      <c r="Q93" s="191"/>
      <c r="R93" s="192">
        <v>44197.333333333336</v>
      </c>
      <c r="S93" s="191"/>
      <c r="T93" s="191"/>
      <c r="U93" s="191"/>
      <c r="V93" s="192">
        <v>44166.333333333336</v>
      </c>
      <c r="W93" s="191"/>
      <c r="X93" s="191"/>
      <c r="Y93" s="191"/>
      <c r="Z93" s="192">
        <v>44136.333333333336</v>
      </c>
      <c r="AA93" s="191"/>
      <c r="AB93" s="191"/>
      <c r="AC93" s="191"/>
      <c r="AD93" s="192">
        <v>44105.333333333336</v>
      </c>
      <c r="AE93" s="191"/>
      <c r="AF93" s="191"/>
      <c r="AG93" s="191"/>
      <c r="AH93" s="192">
        <v>44075.333333333336</v>
      </c>
      <c r="AI93" s="191"/>
      <c r="AJ93" s="191"/>
      <c r="AK93" s="191"/>
      <c r="AL93" s="192">
        <v>44044.333333333336</v>
      </c>
      <c r="AM93" s="191"/>
      <c r="AN93" s="191"/>
      <c r="AO93" s="191"/>
      <c r="AP93" s="192">
        <v>44013.333333333336</v>
      </c>
      <c r="AQ93" s="191"/>
      <c r="AR93" s="191"/>
      <c r="AS93" s="191"/>
    </row>
    <row r="94" spans="1:49">
      <c r="A94" s="191"/>
      <c r="B94" s="92" t="s">
        <v>366</v>
      </c>
      <c r="C94" s="92" t="s">
        <v>367</v>
      </c>
      <c r="D94" s="92" t="s">
        <v>368</v>
      </c>
      <c r="E94" s="92" t="s">
        <v>369</v>
      </c>
      <c r="F94" s="92" t="s">
        <v>366</v>
      </c>
      <c r="G94" s="92" t="s">
        <v>367</v>
      </c>
      <c r="H94" s="92" t="s">
        <v>368</v>
      </c>
      <c r="I94" s="92" t="s">
        <v>369</v>
      </c>
      <c r="J94" s="92" t="s">
        <v>366</v>
      </c>
      <c r="K94" s="92" t="s">
        <v>367</v>
      </c>
      <c r="L94" s="92" t="s">
        <v>368</v>
      </c>
      <c r="M94" s="92" t="s">
        <v>369</v>
      </c>
      <c r="N94" s="92" t="s">
        <v>366</v>
      </c>
      <c r="O94" s="92" t="s">
        <v>367</v>
      </c>
      <c r="P94" s="92" t="s">
        <v>368</v>
      </c>
      <c r="Q94" s="92" t="s">
        <v>369</v>
      </c>
      <c r="R94" s="92" t="s">
        <v>366</v>
      </c>
      <c r="S94" s="92" t="s">
        <v>367</v>
      </c>
      <c r="T94" s="92" t="s">
        <v>368</v>
      </c>
      <c r="U94" s="92" t="s">
        <v>369</v>
      </c>
      <c r="V94" s="92" t="s">
        <v>366</v>
      </c>
      <c r="W94" s="92" t="s">
        <v>367</v>
      </c>
      <c r="X94" s="92" t="s">
        <v>368</v>
      </c>
      <c r="Y94" s="92" t="s">
        <v>369</v>
      </c>
      <c r="Z94" s="92" t="s">
        <v>366</v>
      </c>
      <c r="AA94" s="92" t="s">
        <v>367</v>
      </c>
      <c r="AB94" s="92" t="s">
        <v>368</v>
      </c>
      <c r="AC94" s="92" t="s">
        <v>369</v>
      </c>
      <c r="AD94" s="92" t="s">
        <v>366</v>
      </c>
      <c r="AE94" s="92" t="s">
        <v>367</v>
      </c>
      <c r="AF94" s="92" t="s">
        <v>368</v>
      </c>
      <c r="AG94" s="92" t="s">
        <v>369</v>
      </c>
      <c r="AH94" s="92" t="s">
        <v>366</v>
      </c>
      <c r="AI94" s="92" t="s">
        <v>367</v>
      </c>
      <c r="AJ94" s="92" t="s">
        <v>368</v>
      </c>
      <c r="AK94" s="92" t="s">
        <v>369</v>
      </c>
      <c r="AL94" s="92" t="s">
        <v>366</v>
      </c>
      <c r="AM94" s="92" t="s">
        <v>367</v>
      </c>
      <c r="AN94" s="92" t="s">
        <v>368</v>
      </c>
      <c r="AO94" s="92" t="s">
        <v>369</v>
      </c>
      <c r="AP94" s="92" t="s">
        <v>366</v>
      </c>
      <c r="AQ94" s="92" t="s">
        <v>367</v>
      </c>
      <c r="AR94" s="92" t="s">
        <v>368</v>
      </c>
      <c r="AS94" s="92" t="s">
        <v>369</v>
      </c>
    </row>
    <row r="95" spans="1:49" s="108" customFormat="1">
      <c r="A95" s="107" t="s">
        <v>627</v>
      </c>
      <c r="B95" s="107">
        <v>44.62</v>
      </c>
      <c r="C95" s="107">
        <v>3907</v>
      </c>
      <c r="D95" s="107">
        <v>42953</v>
      </c>
      <c r="E95" s="107" t="s">
        <v>628</v>
      </c>
      <c r="F95" s="107">
        <v>41.54</v>
      </c>
      <c r="G95" s="107">
        <v>3463</v>
      </c>
      <c r="H95" s="107">
        <v>39751</v>
      </c>
      <c r="I95" s="107" t="s">
        <v>571</v>
      </c>
      <c r="J95" s="107">
        <v>41.77</v>
      </c>
      <c r="K95" s="107">
        <v>3512</v>
      </c>
      <c r="L95" s="107">
        <v>38723</v>
      </c>
      <c r="M95" s="107" t="s">
        <v>486</v>
      </c>
      <c r="N95" s="107">
        <v>41.22</v>
      </c>
      <c r="O95" s="107">
        <v>3576</v>
      </c>
      <c r="P95" s="107">
        <v>38298</v>
      </c>
      <c r="Q95" s="107" t="s">
        <v>400</v>
      </c>
      <c r="R95" s="107">
        <v>41.76</v>
      </c>
      <c r="S95" s="107">
        <v>3546</v>
      </c>
      <c r="T95" s="107">
        <v>38614</v>
      </c>
      <c r="U95" s="107" t="s">
        <v>455</v>
      </c>
      <c r="V95" s="107">
        <v>40.5</v>
      </c>
      <c r="W95" s="107">
        <v>3530</v>
      </c>
      <c r="X95" s="107">
        <v>38868</v>
      </c>
      <c r="Y95" s="107" t="s">
        <v>629</v>
      </c>
      <c r="Z95" s="107">
        <v>44.01</v>
      </c>
      <c r="AA95" s="107">
        <v>4344</v>
      </c>
      <c r="AB95" s="107">
        <v>39455</v>
      </c>
      <c r="AC95" s="107" t="s">
        <v>426</v>
      </c>
      <c r="AD95" s="107">
        <v>41.87</v>
      </c>
      <c r="AE95" s="107">
        <v>4114</v>
      </c>
      <c r="AF95" s="107">
        <v>40392</v>
      </c>
      <c r="AG95" s="107" t="s">
        <v>630</v>
      </c>
      <c r="AH95" s="107">
        <v>41.5</v>
      </c>
      <c r="AI95" s="107">
        <v>3884</v>
      </c>
      <c r="AJ95" s="107">
        <v>41762</v>
      </c>
      <c r="AK95" s="107" t="s">
        <v>484</v>
      </c>
      <c r="AL95" s="107">
        <v>41.16</v>
      </c>
      <c r="AM95" s="107">
        <v>3357</v>
      </c>
      <c r="AN95" s="107">
        <v>41638</v>
      </c>
      <c r="AO95" s="107" t="s">
        <v>631</v>
      </c>
      <c r="AP95" s="107">
        <v>41.78</v>
      </c>
      <c r="AQ95" s="107">
        <v>3433</v>
      </c>
      <c r="AR95" s="107">
        <v>41298</v>
      </c>
      <c r="AS95" s="107" t="s">
        <v>632</v>
      </c>
    </row>
    <row r="97" spans="1:53">
      <c r="A97" s="191" t="s">
        <v>108</v>
      </c>
      <c r="B97" s="192">
        <v>44317.333333333336</v>
      </c>
      <c r="C97" s="191"/>
      <c r="D97" s="191"/>
      <c r="E97" s="191"/>
      <c r="F97" s="192">
        <v>44287.333333333336</v>
      </c>
      <c r="G97" s="191"/>
      <c r="H97" s="191"/>
      <c r="I97" s="191"/>
      <c r="J97" s="192">
        <v>44256.333333333336</v>
      </c>
      <c r="K97" s="191"/>
      <c r="L97" s="191"/>
      <c r="M97" s="191"/>
      <c r="N97" s="192">
        <v>44228.333333333336</v>
      </c>
      <c r="O97" s="191"/>
      <c r="P97" s="191"/>
      <c r="Q97" s="191"/>
      <c r="R97" s="192">
        <v>44197.333333333336</v>
      </c>
      <c r="S97" s="191"/>
      <c r="T97" s="191"/>
      <c r="U97" s="191"/>
      <c r="V97" s="192">
        <v>44166.333333333336</v>
      </c>
      <c r="W97" s="191"/>
      <c r="X97" s="191"/>
      <c r="Y97" s="191"/>
      <c r="Z97" s="192">
        <v>44136.333333333336</v>
      </c>
      <c r="AA97" s="191"/>
      <c r="AB97" s="191"/>
      <c r="AC97" s="191"/>
      <c r="AD97" s="192">
        <v>44105.333333333336</v>
      </c>
      <c r="AE97" s="191"/>
      <c r="AF97" s="191"/>
      <c r="AG97" s="191"/>
      <c r="AH97" s="192">
        <v>44075.333333333336</v>
      </c>
      <c r="AI97" s="191"/>
      <c r="AJ97" s="191"/>
      <c r="AK97" s="191"/>
      <c r="AL97" s="192">
        <v>44044.333333333336</v>
      </c>
      <c r="AM97" s="191"/>
      <c r="AN97" s="191"/>
      <c r="AO97" s="191"/>
      <c r="AP97" s="192">
        <v>44013.333333333336</v>
      </c>
      <c r="AQ97" s="191"/>
      <c r="AR97" s="191"/>
      <c r="AS97" s="191"/>
    </row>
    <row r="98" spans="1:53">
      <c r="A98" s="191"/>
      <c r="B98" s="92" t="s">
        <v>366</v>
      </c>
      <c r="C98" s="92" t="s">
        <v>367</v>
      </c>
      <c r="D98" s="92" t="s">
        <v>368</v>
      </c>
      <c r="E98" s="92" t="s">
        <v>369</v>
      </c>
      <c r="F98" s="92" t="s">
        <v>366</v>
      </c>
      <c r="G98" s="92" t="s">
        <v>367</v>
      </c>
      <c r="H98" s="92" t="s">
        <v>368</v>
      </c>
      <c r="I98" s="92" t="s">
        <v>369</v>
      </c>
      <c r="J98" s="92" t="s">
        <v>366</v>
      </c>
      <c r="K98" s="92" t="s">
        <v>367</v>
      </c>
      <c r="L98" s="92" t="s">
        <v>368</v>
      </c>
      <c r="M98" s="92" t="s">
        <v>369</v>
      </c>
      <c r="N98" s="92" t="s">
        <v>366</v>
      </c>
      <c r="O98" s="92" t="s">
        <v>367</v>
      </c>
      <c r="P98" s="92" t="s">
        <v>368</v>
      </c>
      <c r="Q98" s="92" t="s">
        <v>369</v>
      </c>
      <c r="R98" s="92" t="s">
        <v>366</v>
      </c>
      <c r="S98" s="92" t="s">
        <v>367</v>
      </c>
      <c r="T98" s="92" t="s">
        <v>368</v>
      </c>
      <c r="U98" s="92" t="s">
        <v>369</v>
      </c>
      <c r="V98" s="92" t="s">
        <v>366</v>
      </c>
      <c r="W98" s="92" t="s">
        <v>367</v>
      </c>
      <c r="X98" s="92" t="s">
        <v>368</v>
      </c>
      <c r="Y98" s="92" t="s">
        <v>369</v>
      </c>
      <c r="Z98" s="92" t="s">
        <v>366</v>
      </c>
      <c r="AA98" s="92" t="s">
        <v>367</v>
      </c>
      <c r="AB98" s="92" t="s">
        <v>368</v>
      </c>
      <c r="AC98" s="92" t="s">
        <v>369</v>
      </c>
      <c r="AD98" s="92" t="s">
        <v>366</v>
      </c>
      <c r="AE98" s="92" t="s">
        <v>367</v>
      </c>
      <c r="AF98" s="92" t="s">
        <v>368</v>
      </c>
      <c r="AG98" s="92" t="s">
        <v>369</v>
      </c>
      <c r="AH98" s="92" t="s">
        <v>366</v>
      </c>
      <c r="AI98" s="92" t="s">
        <v>367</v>
      </c>
      <c r="AJ98" s="92" t="s">
        <v>368</v>
      </c>
      <c r="AK98" s="92" t="s">
        <v>369</v>
      </c>
      <c r="AL98" s="92" t="s">
        <v>366</v>
      </c>
      <c r="AM98" s="92" t="s">
        <v>367</v>
      </c>
      <c r="AN98" s="92" t="s">
        <v>368</v>
      </c>
      <c r="AO98" s="92" t="s">
        <v>369</v>
      </c>
      <c r="AP98" s="92" t="s">
        <v>366</v>
      </c>
      <c r="AQ98" s="92" t="s">
        <v>367</v>
      </c>
      <c r="AR98" s="92" t="s">
        <v>368</v>
      </c>
      <c r="AS98" s="92" t="s">
        <v>369</v>
      </c>
    </row>
    <row r="99" spans="1:53" s="108" customFormat="1">
      <c r="A99" s="107" t="s">
        <v>633</v>
      </c>
      <c r="B99" s="107">
        <v>42.56</v>
      </c>
      <c r="C99" s="107">
        <v>3437</v>
      </c>
      <c r="D99" s="107">
        <v>40612</v>
      </c>
      <c r="E99" s="107" t="s">
        <v>634</v>
      </c>
      <c r="F99" s="107">
        <v>42.6</v>
      </c>
      <c r="G99" s="107">
        <v>3380</v>
      </c>
      <c r="H99" s="107">
        <v>39689</v>
      </c>
      <c r="I99" s="107" t="s">
        <v>635</v>
      </c>
      <c r="J99" s="107">
        <v>43.58</v>
      </c>
      <c r="K99" s="107">
        <v>3408</v>
      </c>
      <c r="L99" s="107">
        <v>37903</v>
      </c>
      <c r="M99" s="107" t="s">
        <v>497</v>
      </c>
      <c r="N99" s="107">
        <v>41.84</v>
      </c>
      <c r="O99" s="107">
        <v>3497</v>
      </c>
      <c r="P99" s="107">
        <v>36856</v>
      </c>
      <c r="Q99" s="107" t="s">
        <v>536</v>
      </c>
      <c r="R99" s="107">
        <v>42</v>
      </c>
      <c r="S99" s="107">
        <v>3349</v>
      </c>
      <c r="T99" s="107">
        <v>36856</v>
      </c>
      <c r="U99" s="107" t="s">
        <v>307</v>
      </c>
      <c r="V99" s="107">
        <v>41.15</v>
      </c>
      <c r="W99" s="107">
        <v>3407</v>
      </c>
      <c r="X99" s="107">
        <v>37118</v>
      </c>
      <c r="Y99" s="107" t="s">
        <v>636</v>
      </c>
      <c r="Z99" s="107">
        <v>41.68</v>
      </c>
      <c r="AA99" s="107">
        <v>3631</v>
      </c>
      <c r="AB99" s="107">
        <v>37283</v>
      </c>
      <c r="AC99" s="107" t="s">
        <v>378</v>
      </c>
      <c r="AD99" s="107">
        <v>42.97</v>
      </c>
      <c r="AE99" s="107">
        <v>3640</v>
      </c>
      <c r="AF99" s="107">
        <v>37006</v>
      </c>
      <c r="AG99" s="107" t="s">
        <v>438</v>
      </c>
      <c r="AH99" s="107">
        <v>44.3</v>
      </c>
      <c r="AI99" s="107">
        <v>3748</v>
      </c>
      <c r="AJ99" s="107">
        <v>37483</v>
      </c>
      <c r="AK99" s="107" t="s">
        <v>309</v>
      </c>
      <c r="AL99" s="107">
        <v>47.14</v>
      </c>
      <c r="AM99" s="107">
        <v>3546</v>
      </c>
      <c r="AN99" s="107">
        <v>36675</v>
      </c>
      <c r="AO99" s="107" t="s">
        <v>218</v>
      </c>
      <c r="AP99" s="107">
        <v>45.04</v>
      </c>
      <c r="AQ99" s="107">
        <v>3471</v>
      </c>
      <c r="AR99" s="107">
        <v>36341</v>
      </c>
      <c r="AS99" s="107" t="s">
        <v>304</v>
      </c>
    </row>
    <row r="101" spans="1:53">
      <c r="A101" s="191" t="s">
        <v>108</v>
      </c>
      <c r="B101" s="192">
        <v>44378.333333333336</v>
      </c>
      <c r="C101" s="191"/>
      <c r="D101" s="191"/>
      <c r="E101" s="191"/>
      <c r="F101" s="192">
        <v>44348.333333333336</v>
      </c>
      <c r="G101" s="191"/>
      <c r="H101" s="191"/>
      <c r="I101" s="191"/>
      <c r="J101" s="192">
        <v>44317.333333333336</v>
      </c>
      <c r="K101" s="191"/>
      <c r="L101" s="191"/>
      <c r="M101" s="191"/>
      <c r="N101" s="192">
        <v>44287.333333333336</v>
      </c>
      <c r="O101" s="191"/>
      <c r="P101" s="191"/>
      <c r="Q101" s="191"/>
      <c r="R101" s="192">
        <v>44256.333333333336</v>
      </c>
      <c r="S101" s="191"/>
      <c r="T101" s="191"/>
      <c r="U101" s="191"/>
      <c r="V101" s="192">
        <v>44228.333333333336</v>
      </c>
      <c r="W101" s="191"/>
      <c r="X101" s="191"/>
      <c r="Y101" s="191"/>
      <c r="Z101" s="192">
        <v>44197.333333333336</v>
      </c>
      <c r="AA101" s="191"/>
      <c r="AB101" s="191"/>
      <c r="AC101" s="191"/>
      <c r="AD101" s="192">
        <v>44166.333333333336</v>
      </c>
      <c r="AE101" s="191"/>
      <c r="AF101" s="191"/>
      <c r="AG101" s="191"/>
      <c r="AH101" s="192">
        <v>44136.333333333336</v>
      </c>
      <c r="AI101" s="191"/>
      <c r="AJ101" s="191"/>
      <c r="AK101" s="191"/>
      <c r="AL101" s="192">
        <v>44105.333333333336</v>
      </c>
      <c r="AM101" s="191"/>
      <c r="AN101" s="191"/>
      <c r="AO101" s="191"/>
      <c r="AP101" s="192">
        <v>44075.333333333336</v>
      </c>
      <c r="AQ101" s="191"/>
      <c r="AR101" s="191"/>
      <c r="AS101" s="191"/>
      <c r="AT101" s="192">
        <v>44044.333333333336</v>
      </c>
      <c r="AU101" s="191"/>
      <c r="AV101" s="191"/>
      <c r="AW101" s="191"/>
      <c r="AX101" s="192">
        <v>44013.333333333336</v>
      </c>
      <c r="AY101" s="191"/>
      <c r="AZ101" s="191"/>
      <c r="BA101" s="191"/>
    </row>
    <row r="102" spans="1:53">
      <c r="A102" s="191"/>
      <c r="B102" s="92" t="s">
        <v>366</v>
      </c>
      <c r="C102" s="92" t="s">
        <v>367</v>
      </c>
      <c r="D102" s="92" t="s">
        <v>368</v>
      </c>
      <c r="E102" s="92" t="s">
        <v>369</v>
      </c>
      <c r="F102" s="92" t="s">
        <v>366</v>
      </c>
      <c r="G102" s="92" t="s">
        <v>367</v>
      </c>
      <c r="H102" s="92" t="s">
        <v>368</v>
      </c>
      <c r="I102" s="92" t="s">
        <v>369</v>
      </c>
      <c r="J102" s="92" t="s">
        <v>366</v>
      </c>
      <c r="K102" s="92" t="s">
        <v>367</v>
      </c>
      <c r="L102" s="92" t="s">
        <v>368</v>
      </c>
      <c r="M102" s="92" t="s">
        <v>369</v>
      </c>
      <c r="N102" s="92" t="s">
        <v>366</v>
      </c>
      <c r="O102" s="92" t="s">
        <v>367</v>
      </c>
      <c r="P102" s="92" t="s">
        <v>368</v>
      </c>
      <c r="Q102" s="92" t="s">
        <v>369</v>
      </c>
      <c r="R102" s="92" t="s">
        <v>366</v>
      </c>
      <c r="S102" s="92" t="s">
        <v>367</v>
      </c>
      <c r="T102" s="92" t="s">
        <v>368</v>
      </c>
      <c r="U102" s="92" t="s">
        <v>369</v>
      </c>
      <c r="V102" s="92" t="s">
        <v>366</v>
      </c>
      <c r="W102" s="92" t="s">
        <v>367</v>
      </c>
      <c r="X102" s="92" t="s">
        <v>368</v>
      </c>
      <c r="Y102" s="92" t="s">
        <v>369</v>
      </c>
      <c r="Z102" s="92" t="s">
        <v>366</v>
      </c>
      <c r="AA102" s="92" t="s">
        <v>367</v>
      </c>
      <c r="AB102" s="92" t="s">
        <v>368</v>
      </c>
      <c r="AC102" s="92" t="s">
        <v>369</v>
      </c>
      <c r="AD102" s="92" t="s">
        <v>366</v>
      </c>
      <c r="AE102" s="92" t="s">
        <v>367</v>
      </c>
      <c r="AF102" s="92" t="s">
        <v>368</v>
      </c>
      <c r="AG102" s="92" t="s">
        <v>369</v>
      </c>
      <c r="AH102" s="92" t="s">
        <v>366</v>
      </c>
      <c r="AI102" s="92" t="s">
        <v>367</v>
      </c>
      <c r="AJ102" s="92" t="s">
        <v>368</v>
      </c>
      <c r="AK102" s="92" t="s">
        <v>369</v>
      </c>
      <c r="AL102" s="92" t="s">
        <v>366</v>
      </c>
      <c r="AM102" s="92" t="s">
        <v>367</v>
      </c>
      <c r="AN102" s="92" t="s">
        <v>368</v>
      </c>
      <c r="AO102" s="92" t="s">
        <v>369</v>
      </c>
      <c r="AP102" s="92" t="s">
        <v>366</v>
      </c>
      <c r="AQ102" s="92" t="s">
        <v>367</v>
      </c>
      <c r="AR102" s="92" t="s">
        <v>368</v>
      </c>
      <c r="AS102" s="92" t="s">
        <v>369</v>
      </c>
      <c r="AT102" s="92" t="s">
        <v>366</v>
      </c>
      <c r="AU102" s="92" t="s">
        <v>367</v>
      </c>
      <c r="AV102" s="92" t="s">
        <v>368</v>
      </c>
      <c r="AW102" s="92" t="s">
        <v>369</v>
      </c>
      <c r="AX102" s="92" t="s">
        <v>366</v>
      </c>
      <c r="AY102" s="92" t="s">
        <v>367</v>
      </c>
      <c r="AZ102" s="92" t="s">
        <v>368</v>
      </c>
      <c r="BA102" s="92" t="s">
        <v>369</v>
      </c>
    </row>
    <row r="103" spans="1:53" s="108" customFormat="1">
      <c r="A103" s="107" t="s">
        <v>392</v>
      </c>
      <c r="B103" s="107">
        <v>44.86</v>
      </c>
      <c r="C103" s="107">
        <v>3565</v>
      </c>
      <c r="D103" s="107">
        <v>37177</v>
      </c>
      <c r="E103" s="107" t="s">
        <v>255</v>
      </c>
      <c r="F103" s="107">
        <v>43.98</v>
      </c>
      <c r="G103" s="107">
        <v>3115</v>
      </c>
      <c r="H103" s="107">
        <v>37216</v>
      </c>
      <c r="I103" s="107" t="s">
        <v>309</v>
      </c>
      <c r="J103" s="107">
        <v>42.97</v>
      </c>
      <c r="K103" s="107">
        <v>3165</v>
      </c>
      <c r="L103" s="107">
        <v>36543</v>
      </c>
      <c r="M103" s="107" t="s">
        <v>393</v>
      </c>
      <c r="N103" s="107">
        <v>43.9</v>
      </c>
      <c r="O103" s="107">
        <v>3095</v>
      </c>
      <c r="P103" s="107">
        <v>35425</v>
      </c>
      <c r="Q103" s="107" t="s">
        <v>304</v>
      </c>
      <c r="R103" s="107">
        <v>43.29</v>
      </c>
      <c r="S103" s="107">
        <v>3104</v>
      </c>
      <c r="T103" s="107">
        <v>36176</v>
      </c>
      <c r="U103" s="107" t="s">
        <v>139</v>
      </c>
      <c r="V103" s="107">
        <v>42.8</v>
      </c>
      <c r="W103" s="107">
        <v>3167</v>
      </c>
      <c r="X103" s="107">
        <v>36750</v>
      </c>
      <c r="Y103" s="107" t="s">
        <v>394</v>
      </c>
      <c r="Z103" s="107">
        <v>42.93</v>
      </c>
      <c r="AA103" s="107">
        <v>3089</v>
      </c>
      <c r="AB103" s="107">
        <v>36086</v>
      </c>
      <c r="AC103" s="107" t="s">
        <v>395</v>
      </c>
      <c r="AD103" s="107">
        <v>43.55</v>
      </c>
      <c r="AE103" s="107">
        <v>3177</v>
      </c>
      <c r="AF103" s="107">
        <v>36050</v>
      </c>
      <c r="AG103" s="107" t="s">
        <v>142</v>
      </c>
      <c r="AH103" s="107">
        <v>43.5</v>
      </c>
      <c r="AI103" s="107">
        <v>3151</v>
      </c>
      <c r="AJ103" s="107">
        <v>35167</v>
      </c>
      <c r="AK103" s="107" t="s">
        <v>162</v>
      </c>
      <c r="AL103" s="107">
        <v>43.1</v>
      </c>
      <c r="AM103" s="107">
        <v>3239</v>
      </c>
      <c r="AN103" s="107">
        <v>34183</v>
      </c>
      <c r="AO103" s="107" t="s">
        <v>216</v>
      </c>
      <c r="AP103" s="107">
        <v>44.09</v>
      </c>
      <c r="AQ103" s="107">
        <v>3317</v>
      </c>
      <c r="AR103" s="107">
        <v>34712</v>
      </c>
      <c r="AS103" s="107" t="s">
        <v>396</v>
      </c>
      <c r="AT103" s="107">
        <v>43.7</v>
      </c>
      <c r="AU103" s="107">
        <v>3109</v>
      </c>
      <c r="AV103" s="107">
        <v>34301</v>
      </c>
      <c r="AW103" s="107" t="s">
        <v>201</v>
      </c>
      <c r="AX103" s="107">
        <v>43.69</v>
      </c>
      <c r="AY103" s="107">
        <v>3227</v>
      </c>
      <c r="AZ103" s="107">
        <v>33995</v>
      </c>
      <c r="BA103" s="107" t="s">
        <v>218</v>
      </c>
    </row>
    <row r="105" spans="1:53">
      <c r="A105" s="191" t="s">
        <v>108</v>
      </c>
      <c r="B105" s="192">
        <v>44378.333333333336</v>
      </c>
      <c r="C105" s="191"/>
      <c r="D105" s="191"/>
      <c r="E105" s="191"/>
      <c r="F105" s="192">
        <v>44348.333333333336</v>
      </c>
      <c r="G105" s="191"/>
      <c r="H105" s="191"/>
      <c r="I105" s="191"/>
      <c r="J105" s="192">
        <v>44317.333333333336</v>
      </c>
      <c r="K105" s="191"/>
      <c r="L105" s="191"/>
      <c r="M105" s="191"/>
      <c r="N105" s="192">
        <v>44287.333333333336</v>
      </c>
      <c r="O105" s="191"/>
      <c r="P105" s="191"/>
      <c r="Q105" s="191"/>
      <c r="R105" s="192">
        <v>44256.333333333336</v>
      </c>
      <c r="S105" s="191"/>
      <c r="T105" s="191"/>
      <c r="U105" s="191"/>
      <c r="V105" s="192">
        <v>44228.333333333336</v>
      </c>
      <c r="W105" s="191"/>
      <c r="X105" s="191"/>
      <c r="Y105" s="191"/>
      <c r="Z105" s="192">
        <v>44197.333333333336</v>
      </c>
      <c r="AA105" s="191"/>
      <c r="AB105" s="191"/>
      <c r="AC105" s="191"/>
      <c r="AD105" s="192">
        <v>44166.333333333336</v>
      </c>
      <c r="AE105" s="191"/>
      <c r="AF105" s="191"/>
      <c r="AG105" s="191"/>
      <c r="AH105" s="192">
        <v>44136.333333333336</v>
      </c>
      <c r="AI105" s="191"/>
      <c r="AJ105" s="191"/>
      <c r="AK105" s="191"/>
      <c r="AL105" s="192">
        <v>44105.333333333336</v>
      </c>
      <c r="AM105" s="191"/>
      <c r="AN105" s="191"/>
      <c r="AO105" s="191"/>
      <c r="AP105" s="192">
        <v>44075.333333333336</v>
      </c>
      <c r="AQ105" s="191"/>
      <c r="AR105" s="191"/>
      <c r="AS105" s="191"/>
      <c r="AT105" s="192">
        <v>44044.333333333336</v>
      </c>
      <c r="AU105" s="191"/>
      <c r="AV105" s="191"/>
      <c r="AW105" s="191"/>
      <c r="AX105" s="192">
        <v>44013.333333333336</v>
      </c>
      <c r="AY105" s="191"/>
      <c r="AZ105" s="191"/>
      <c r="BA105" s="191"/>
    </row>
    <row r="106" spans="1:53">
      <c r="A106" s="191"/>
      <c r="B106" s="92" t="s">
        <v>366</v>
      </c>
      <c r="C106" s="92" t="s">
        <v>367</v>
      </c>
      <c r="D106" s="92" t="s">
        <v>368</v>
      </c>
      <c r="E106" s="92" t="s">
        <v>369</v>
      </c>
      <c r="F106" s="92" t="s">
        <v>366</v>
      </c>
      <c r="G106" s="92" t="s">
        <v>367</v>
      </c>
      <c r="H106" s="92" t="s">
        <v>368</v>
      </c>
      <c r="I106" s="92" t="s">
        <v>369</v>
      </c>
      <c r="J106" s="92" t="s">
        <v>366</v>
      </c>
      <c r="K106" s="92" t="s">
        <v>367</v>
      </c>
      <c r="L106" s="92" t="s">
        <v>368</v>
      </c>
      <c r="M106" s="92" t="s">
        <v>369</v>
      </c>
      <c r="N106" s="92" t="s">
        <v>366</v>
      </c>
      <c r="O106" s="92" t="s">
        <v>367</v>
      </c>
      <c r="P106" s="92" t="s">
        <v>368</v>
      </c>
      <c r="Q106" s="92" t="s">
        <v>369</v>
      </c>
      <c r="R106" s="92" t="s">
        <v>366</v>
      </c>
      <c r="S106" s="92" t="s">
        <v>367</v>
      </c>
      <c r="T106" s="92" t="s">
        <v>368</v>
      </c>
      <c r="U106" s="92" t="s">
        <v>369</v>
      </c>
      <c r="V106" s="92" t="s">
        <v>366</v>
      </c>
      <c r="W106" s="92" t="s">
        <v>367</v>
      </c>
      <c r="X106" s="92" t="s">
        <v>368</v>
      </c>
      <c r="Y106" s="92" t="s">
        <v>369</v>
      </c>
      <c r="Z106" s="92" t="s">
        <v>366</v>
      </c>
      <c r="AA106" s="92" t="s">
        <v>367</v>
      </c>
      <c r="AB106" s="92" t="s">
        <v>368</v>
      </c>
      <c r="AC106" s="92" t="s">
        <v>369</v>
      </c>
      <c r="AD106" s="92" t="s">
        <v>366</v>
      </c>
      <c r="AE106" s="92" t="s">
        <v>367</v>
      </c>
      <c r="AF106" s="92" t="s">
        <v>368</v>
      </c>
      <c r="AG106" s="92" t="s">
        <v>369</v>
      </c>
      <c r="AH106" s="92" t="s">
        <v>366</v>
      </c>
      <c r="AI106" s="92" t="s">
        <v>367</v>
      </c>
      <c r="AJ106" s="92" t="s">
        <v>368</v>
      </c>
      <c r="AK106" s="92" t="s">
        <v>369</v>
      </c>
      <c r="AL106" s="92" t="s">
        <v>366</v>
      </c>
      <c r="AM106" s="92" t="s">
        <v>367</v>
      </c>
      <c r="AN106" s="92" t="s">
        <v>368</v>
      </c>
      <c r="AO106" s="92" t="s">
        <v>369</v>
      </c>
      <c r="AP106" s="92" t="s">
        <v>366</v>
      </c>
      <c r="AQ106" s="92" t="s">
        <v>367</v>
      </c>
      <c r="AR106" s="92" t="s">
        <v>368</v>
      </c>
      <c r="AS106" s="92" t="s">
        <v>369</v>
      </c>
      <c r="AT106" s="92" t="s">
        <v>366</v>
      </c>
      <c r="AU106" s="92" t="s">
        <v>367</v>
      </c>
      <c r="AV106" s="92" t="s">
        <v>368</v>
      </c>
      <c r="AW106" s="92" t="s">
        <v>369</v>
      </c>
      <c r="AX106" s="92" t="s">
        <v>366</v>
      </c>
      <c r="AY106" s="92" t="s">
        <v>367</v>
      </c>
      <c r="AZ106" s="92" t="s">
        <v>368</v>
      </c>
      <c r="BA106" s="92" t="s">
        <v>369</v>
      </c>
    </row>
    <row r="107" spans="1:53">
      <c r="A107" s="92" t="s">
        <v>377</v>
      </c>
      <c r="B107" s="92">
        <v>41.33</v>
      </c>
      <c r="C107" s="92">
        <v>3475</v>
      </c>
      <c r="D107" s="92">
        <v>36969</v>
      </c>
      <c r="E107" s="92" t="s">
        <v>378</v>
      </c>
      <c r="F107" s="92">
        <v>41.33</v>
      </c>
      <c r="G107" s="92">
        <v>3371</v>
      </c>
      <c r="H107" s="92">
        <v>37105</v>
      </c>
      <c r="I107" s="92" t="s">
        <v>379</v>
      </c>
      <c r="J107" s="92">
        <v>41.61</v>
      </c>
      <c r="K107" s="92">
        <v>3509</v>
      </c>
      <c r="L107" s="92">
        <v>36704</v>
      </c>
      <c r="M107" s="92" t="s">
        <v>380</v>
      </c>
      <c r="N107" s="92">
        <v>41.97</v>
      </c>
      <c r="O107" s="92">
        <v>3207</v>
      </c>
      <c r="P107" s="92">
        <v>36186</v>
      </c>
      <c r="Q107" s="92" t="s">
        <v>145</v>
      </c>
      <c r="R107" s="92">
        <v>41.61</v>
      </c>
      <c r="S107" s="92">
        <v>3388</v>
      </c>
      <c r="T107" s="92">
        <v>34230</v>
      </c>
      <c r="U107" s="92" t="s">
        <v>381</v>
      </c>
      <c r="V107" s="92">
        <v>41.59</v>
      </c>
      <c r="W107" s="92">
        <v>3654</v>
      </c>
      <c r="X107" s="92">
        <v>34055</v>
      </c>
      <c r="Y107" s="92" t="s">
        <v>250</v>
      </c>
      <c r="Z107" s="92">
        <v>40.07</v>
      </c>
      <c r="AA107" s="92">
        <v>3627</v>
      </c>
      <c r="AB107" s="92">
        <v>35528</v>
      </c>
      <c r="AC107" s="92" t="s">
        <v>382</v>
      </c>
      <c r="AD107" s="92">
        <v>39.74</v>
      </c>
      <c r="AE107" s="92">
        <v>3688</v>
      </c>
      <c r="AF107" s="92">
        <v>35306</v>
      </c>
      <c r="AG107" s="92" t="s">
        <v>383</v>
      </c>
      <c r="AH107" s="92">
        <v>41.52</v>
      </c>
      <c r="AI107" s="92">
        <v>3564</v>
      </c>
      <c r="AJ107" s="92">
        <v>34938</v>
      </c>
      <c r="AK107" s="92" t="s">
        <v>384</v>
      </c>
      <c r="AL107" s="92">
        <v>42.71</v>
      </c>
      <c r="AM107" s="92">
        <v>3848</v>
      </c>
      <c r="AN107" s="92">
        <v>35607</v>
      </c>
      <c r="AO107" s="92" t="s">
        <v>186</v>
      </c>
      <c r="AP107" s="92">
        <v>43.32</v>
      </c>
      <c r="AQ107" s="92">
        <v>3594</v>
      </c>
      <c r="AR107" s="92">
        <v>35705</v>
      </c>
      <c r="AS107" s="92" t="s">
        <v>141</v>
      </c>
      <c r="AT107" s="92">
        <v>49.09</v>
      </c>
      <c r="AU107" s="92">
        <v>3497</v>
      </c>
      <c r="AV107" s="92">
        <v>35457</v>
      </c>
      <c r="AW107" s="92" t="s">
        <v>385</v>
      </c>
      <c r="AX107" s="92">
        <v>44.16</v>
      </c>
      <c r="AY107" s="92">
        <v>3251</v>
      </c>
      <c r="AZ107" s="92">
        <v>35660</v>
      </c>
      <c r="BA107" s="92" t="s">
        <v>237</v>
      </c>
    </row>
  </sheetData>
  <mergeCells count="101">
    <mergeCell ref="AT89:AW89"/>
    <mergeCell ref="AP85:AS85"/>
    <mergeCell ref="A89:A90"/>
    <mergeCell ref="B89:E89"/>
    <mergeCell ref="F89:I89"/>
    <mergeCell ref="J89:M89"/>
    <mergeCell ref="N89:Q89"/>
    <mergeCell ref="AL89:AO89"/>
    <mergeCell ref="AP89:AS89"/>
    <mergeCell ref="R89:U89"/>
    <mergeCell ref="V89:Y89"/>
    <mergeCell ref="Z89:AC89"/>
    <mergeCell ref="AD89:AG89"/>
    <mergeCell ref="AH89:AK89"/>
    <mergeCell ref="A85:A86"/>
    <mergeCell ref="B85:E85"/>
    <mergeCell ref="F85:I85"/>
    <mergeCell ref="J85:M85"/>
    <mergeCell ref="N85:Q85"/>
    <mergeCell ref="AL85:AO85"/>
    <mergeCell ref="R85:U85"/>
    <mergeCell ref="V85:Y85"/>
    <mergeCell ref="Z85:AC85"/>
    <mergeCell ref="AD85:AG85"/>
    <mergeCell ref="AH85:AK85"/>
    <mergeCell ref="AL81:AO81"/>
    <mergeCell ref="R81:U81"/>
    <mergeCell ref="V81:Y81"/>
    <mergeCell ref="Z81:AC81"/>
    <mergeCell ref="AD81:AG81"/>
    <mergeCell ref="AH81:AK81"/>
    <mergeCell ref="A81:A82"/>
    <mergeCell ref="B81:E81"/>
    <mergeCell ref="F81:I81"/>
    <mergeCell ref="J81:M81"/>
    <mergeCell ref="N81:Q81"/>
    <mergeCell ref="AL1:AO1"/>
    <mergeCell ref="AP1:AS1"/>
    <mergeCell ref="AT1:AW1"/>
    <mergeCell ref="R1:U1"/>
    <mergeCell ref="V1:Y1"/>
    <mergeCell ref="Z1:AC1"/>
    <mergeCell ref="AD1:AG1"/>
    <mergeCell ref="AH1:AK1"/>
    <mergeCell ref="A1:A2"/>
    <mergeCell ref="B1:E1"/>
    <mergeCell ref="F1:I1"/>
    <mergeCell ref="J1:M1"/>
    <mergeCell ref="N1:Q1"/>
    <mergeCell ref="A93:A94"/>
    <mergeCell ref="B93:E93"/>
    <mergeCell ref="F93:I93"/>
    <mergeCell ref="J93:M93"/>
    <mergeCell ref="N93:Q93"/>
    <mergeCell ref="AL93:AO93"/>
    <mergeCell ref="AP93:AS93"/>
    <mergeCell ref="R93:U93"/>
    <mergeCell ref="V93:Y93"/>
    <mergeCell ref="Z93:AC93"/>
    <mergeCell ref="AD93:AG93"/>
    <mergeCell ref="AH93:AK93"/>
    <mergeCell ref="A97:A98"/>
    <mergeCell ref="B97:E97"/>
    <mergeCell ref="F97:I97"/>
    <mergeCell ref="J97:M97"/>
    <mergeCell ref="N97:Q97"/>
    <mergeCell ref="AL97:AO97"/>
    <mergeCell ref="AP97:AS97"/>
    <mergeCell ref="R97:U97"/>
    <mergeCell ref="V97:Y97"/>
    <mergeCell ref="Z97:AC97"/>
    <mergeCell ref="AD97:AG97"/>
    <mergeCell ref="AH97:AK97"/>
    <mergeCell ref="A105:A106"/>
    <mergeCell ref="B105:E105"/>
    <mergeCell ref="F105:I105"/>
    <mergeCell ref="J105:M105"/>
    <mergeCell ref="N105:Q105"/>
    <mergeCell ref="AL105:AO105"/>
    <mergeCell ref="AP105:AS105"/>
    <mergeCell ref="AT105:AW105"/>
    <mergeCell ref="AX105:BA105"/>
    <mergeCell ref="R105:U105"/>
    <mergeCell ref="V105:Y105"/>
    <mergeCell ref="Z105:AC105"/>
    <mergeCell ref="AD105:AG105"/>
    <mergeCell ref="AH105:AK105"/>
    <mergeCell ref="A101:A102"/>
    <mergeCell ref="B101:E101"/>
    <mergeCell ref="F101:I101"/>
    <mergeCell ref="J101:M101"/>
    <mergeCell ref="N101:Q101"/>
    <mergeCell ref="AL101:AO101"/>
    <mergeCell ref="AP101:AS101"/>
    <mergeCell ref="AT101:AW101"/>
    <mergeCell ref="AX101:BA101"/>
    <mergeCell ref="R101:U101"/>
    <mergeCell ref="V101:Y101"/>
    <mergeCell ref="Z101:AC101"/>
    <mergeCell ref="AD101:AG101"/>
    <mergeCell ref="AH101:AK101"/>
  </mergeCells>
  <phoneticPr fontId="2" type="noConversion"/>
  <pageMargins left="0.7" right="0.7" top="0.75" bottom="0.75" header="0.3" footer="0.3"/>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filterMode="1">
    <pageSetUpPr fitToPage="1"/>
  </sheetPr>
  <dimension ref="A1:AB1006"/>
  <sheetViews>
    <sheetView topLeftCell="A872" workbookViewId="0">
      <selection activeCell="L1" sqref="L1:L1048576"/>
    </sheetView>
  </sheetViews>
  <sheetFormatPr defaultColWidth="9" defaultRowHeight="13.5"/>
  <cols>
    <col min="1" max="1" width="3.875" style="5" customWidth="1"/>
    <col min="2" max="3" width="7.125" style="5" bestFit="1" customWidth="1"/>
    <col min="4" max="4" width="10.25" style="5" customWidth="1"/>
    <col min="5" max="5" width="34.125" style="5" bestFit="1" customWidth="1"/>
    <col min="6" max="6" width="4.875" style="5" customWidth="1"/>
    <col min="7" max="8" width="4.75" style="5" customWidth="1"/>
    <col min="9" max="9" width="5.625" style="5" customWidth="1"/>
    <col min="10" max="10" width="6.75" style="5" customWidth="1"/>
    <col min="11" max="11" width="20.5" style="5" customWidth="1"/>
    <col min="12" max="13" width="10" style="5" customWidth="1"/>
    <col min="14" max="14" width="10.5" style="5" customWidth="1"/>
    <col min="15" max="16" width="8.75" style="5" customWidth="1"/>
    <col min="17" max="17" width="10.875" style="5" customWidth="1"/>
    <col min="18" max="18" width="12.625" style="5" customWidth="1"/>
    <col min="19" max="19" width="10.625" style="5" customWidth="1"/>
    <col min="20" max="20" width="7.875" style="5" customWidth="1"/>
    <col min="21" max="21" width="9" style="5" customWidth="1"/>
    <col min="22" max="22" width="19.25" style="5" customWidth="1"/>
    <col min="23" max="24" width="9.125" style="5" customWidth="1"/>
    <col min="25" max="25" width="17.875" style="5" customWidth="1"/>
    <col min="26" max="26" width="11.375" style="5" customWidth="1"/>
    <col min="27" max="16384" width="9" style="5"/>
  </cols>
  <sheetData>
    <row r="1" spans="1:26" ht="31.15" customHeight="1">
      <c r="A1" s="5" t="s">
        <v>729</v>
      </c>
    </row>
    <row r="2" spans="1:26" ht="57.6" customHeight="1">
      <c r="A2" s="196" t="s">
        <v>730</v>
      </c>
      <c r="B2" s="197"/>
      <c r="C2" s="197"/>
      <c r="D2" s="197"/>
      <c r="E2" s="197"/>
      <c r="F2" s="197"/>
      <c r="G2" s="197"/>
      <c r="H2" s="197"/>
      <c r="I2" s="197"/>
      <c r="J2" s="197"/>
      <c r="K2" s="197"/>
      <c r="L2" s="197"/>
      <c r="M2" s="197"/>
      <c r="N2" s="197"/>
      <c r="O2" s="197"/>
      <c r="P2" s="197"/>
      <c r="Q2" s="197"/>
      <c r="R2" s="197"/>
      <c r="S2" s="197"/>
      <c r="T2" s="197"/>
      <c r="U2" s="197"/>
      <c r="V2" s="197"/>
      <c r="W2" s="197"/>
      <c r="X2" s="197"/>
      <c r="Y2" s="197"/>
      <c r="Z2" s="197"/>
    </row>
    <row r="3" spans="1:26" ht="28.5" customHeight="1">
      <c r="A3" s="198" t="s">
        <v>731</v>
      </c>
      <c r="B3" s="198"/>
      <c r="C3" s="198"/>
      <c r="D3" s="113" t="s">
        <v>732</v>
      </c>
      <c r="E3" s="114"/>
      <c r="F3" s="114"/>
      <c r="G3" s="114"/>
      <c r="H3" s="114"/>
      <c r="I3" s="114"/>
      <c r="J3" s="114"/>
      <c r="K3" s="114"/>
      <c r="L3" s="114"/>
      <c r="M3" s="114" t="s">
        <v>733</v>
      </c>
      <c r="N3" s="115">
        <v>44425</v>
      </c>
      <c r="O3" s="114"/>
      <c r="P3" s="114"/>
      <c r="Q3" s="114"/>
      <c r="R3" s="114"/>
      <c r="S3" s="114"/>
      <c r="T3" s="114"/>
      <c r="U3" s="114"/>
      <c r="V3" s="114"/>
      <c r="W3" s="114"/>
      <c r="X3" s="114"/>
      <c r="Y3" s="114"/>
      <c r="Z3" s="114"/>
    </row>
    <row r="4" spans="1:26" s="119" customFormat="1" ht="33.75" customHeight="1">
      <c r="A4" s="116" t="s">
        <v>78</v>
      </c>
      <c r="B4" s="116" t="s">
        <v>14</v>
      </c>
      <c r="C4" s="116" t="s">
        <v>734</v>
      </c>
      <c r="D4" s="116" t="s">
        <v>735</v>
      </c>
      <c r="E4" s="116" t="s">
        <v>736</v>
      </c>
      <c r="F4" s="116" t="s">
        <v>737</v>
      </c>
      <c r="G4" s="116" t="s">
        <v>738</v>
      </c>
      <c r="H4" s="116" t="s">
        <v>739</v>
      </c>
      <c r="I4" s="116" t="s">
        <v>740</v>
      </c>
      <c r="J4" s="116" t="s">
        <v>741</v>
      </c>
      <c r="K4" s="116" t="s">
        <v>742</v>
      </c>
      <c r="L4" s="116" t="s">
        <v>743</v>
      </c>
      <c r="M4" s="116" t="s">
        <v>744</v>
      </c>
      <c r="N4" s="116" t="s">
        <v>745</v>
      </c>
      <c r="O4" s="116" t="s">
        <v>746</v>
      </c>
      <c r="P4" s="116" t="s">
        <v>747</v>
      </c>
      <c r="Q4" s="116" t="s">
        <v>748</v>
      </c>
      <c r="R4" s="117" t="s">
        <v>749</v>
      </c>
      <c r="S4" s="117" t="s">
        <v>750</v>
      </c>
      <c r="T4" s="116" t="s">
        <v>751</v>
      </c>
      <c r="U4" s="116" t="s">
        <v>752</v>
      </c>
      <c r="V4" s="116" t="s">
        <v>753</v>
      </c>
      <c r="W4" s="118" t="s">
        <v>754</v>
      </c>
      <c r="X4" s="118" t="s">
        <v>755</v>
      </c>
      <c r="Y4" s="118" t="s">
        <v>756</v>
      </c>
      <c r="Z4" s="117" t="s">
        <v>757</v>
      </c>
    </row>
    <row r="5" spans="1:26" ht="17.25" hidden="1" customHeight="1">
      <c r="A5" s="120">
        <v>1</v>
      </c>
      <c r="B5" s="120" t="s">
        <v>758</v>
      </c>
      <c r="C5" s="120" t="s">
        <v>759</v>
      </c>
      <c r="D5" s="120" t="s">
        <v>760</v>
      </c>
      <c r="E5" s="120" t="s">
        <v>761</v>
      </c>
      <c r="F5" s="121">
        <v>2</v>
      </c>
      <c r="G5" s="121">
        <v>1</v>
      </c>
      <c r="H5" s="121">
        <v>17</v>
      </c>
      <c r="I5" s="121">
        <v>1</v>
      </c>
      <c r="J5" s="121">
        <v>101</v>
      </c>
      <c r="K5" s="122" t="s">
        <v>762</v>
      </c>
      <c r="L5" s="122">
        <v>139.25</v>
      </c>
      <c r="M5" s="122">
        <v>115.5</v>
      </c>
      <c r="N5" s="117" t="s">
        <v>763</v>
      </c>
      <c r="O5" s="120" t="s">
        <v>764</v>
      </c>
      <c r="P5" s="120" t="s">
        <v>765</v>
      </c>
      <c r="Q5" s="120" t="s">
        <v>766</v>
      </c>
      <c r="R5" s="120" t="s">
        <v>767</v>
      </c>
      <c r="S5" s="123">
        <v>43825</v>
      </c>
      <c r="T5" s="120" t="s">
        <v>768</v>
      </c>
      <c r="U5" s="124" t="s">
        <v>769</v>
      </c>
      <c r="V5" s="125" t="s">
        <v>770</v>
      </c>
      <c r="W5" s="120" t="s">
        <v>771</v>
      </c>
      <c r="X5" s="125" t="s">
        <v>769</v>
      </c>
      <c r="Y5" s="125" t="s">
        <v>772</v>
      </c>
      <c r="Z5" s="126">
        <v>44348</v>
      </c>
    </row>
    <row r="6" spans="1:26" ht="17.25" hidden="1" customHeight="1">
      <c r="A6" s="120">
        <v>2</v>
      </c>
      <c r="B6" s="120" t="s">
        <v>758</v>
      </c>
      <c r="C6" s="120" t="s">
        <v>759</v>
      </c>
      <c r="D6" s="120" t="s">
        <v>760</v>
      </c>
      <c r="E6" s="120" t="s">
        <v>761</v>
      </c>
      <c r="F6" s="121">
        <v>2</v>
      </c>
      <c r="G6" s="121">
        <v>1</v>
      </c>
      <c r="H6" s="121">
        <v>17</v>
      </c>
      <c r="I6" s="121">
        <v>1</v>
      </c>
      <c r="J6" s="121">
        <v>102</v>
      </c>
      <c r="K6" s="122" t="s">
        <v>762</v>
      </c>
      <c r="L6" s="127">
        <v>88.23</v>
      </c>
      <c r="M6" s="120">
        <v>73.180000000000007</v>
      </c>
      <c r="N6" s="128" t="s">
        <v>773</v>
      </c>
      <c r="O6" s="120" t="s">
        <v>774</v>
      </c>
      <c r="P6" s="120" t="s">
        <v>775</v>
      </c>
      <c r="Q6" s="120" t="s">
        <v>766</v>
      </c>
      <c r="R6" s="120" t="s">
        <v>776</v>
      </c>
      <c r="S6" s="123">
        <v>43708</v>
      </c>
      <c r="T6" s="120" t="s">
        <v>777</v>
      </c>
      <c r="U6" s="124" t="s">
        <v>769</v>
      </c>
      <c r="V6" s="124" t="s">
        <v>778</v>
      </c>
      <c r="W6" s="120" t="s">
        <v>779</v>
      </c>
      <c r="X6" s="124" t="s">
        <v>769</v>
      </c>
      <c r="Y6" s="124" t="s">
        <v>780</v>
      </c>
      <c r="Z6" s="126">
        <v>44348</v>
      </c>
    </row>
    <row r="7" spans="1:26" ht="17.25" hidden="1" customHeight="1">
      <c r="A7" s="120">
        <v>3</v>
      </c>
      <c r="B7" s="120" t="s">
        <v>758</v>
      </c>
      <c r="C7" s="120" t="s">
        <v>759</v>
      </c>
      <c r="D7" s="120" t="s">
        <v>760</v>
      </c>
      <c r="E7" s="120" t="s">
        <v>761</v>
      </c>
      <c r="F7" s="121">
        <v>2</v>
      </c>
      <c r="G7" s="121">
        <v>1</v>
      </c>
      <c r="H7" s="121">
        <v>17</v>
      </c>
      <c r="I7" s="121">
        <v>1</v>
      </c>
      <c r="J7" s="121">
        <v>103</v>
      </c>
      <c r="K7" s="122" t="s">
        <v>762</v>
      </c>
      <c r="L7" s="127">
        <v>88.35</v>
      </c>
      <c r="M7" s="120">
        <v>73.28</v>
      </c>
      <c r="N7" s="128" t="s">
        <v>773</v>
      </c>
      <c r="O7" s="120" t="s">
        <v>774</v>
      </c>
      <c r="P7" s="120" t="s">
        <v>781</v>
      </c>
      <c r="Q7" s="120" t="s">
        <v>766</v>
      </c>
      <c r="R7" s="120" t="s">
        <v>782</v>
      </c>
      <c r="S7" s="123">
        <v>43652</v>
      </c>
      <c r="T7" s="120" t="s">
        <v>783</v>
      </c>
      <c r="U7" s="124" t="s">
        <v>769</v>
      </c>
      <c r="V7" s="124" t="s">
        <v>784</v>
      </c>
      <c r="W7" s="120" t="s">
        <v>785</v>
      </c>
      <c r="X7" s="124" t="s">
        <v>769</v>
      </c>
      <c r="Y7" s="124" t="s">
        <v>786</v>
      </c>
      <c r="Z7" s="126">
        <v>44348</v>
      </c>
    </row>
    <row r="8" spans="1:26" ht="17.25" customHeight="1">
      <c r="A8" s="120">
        <v>4</v>
      </c>
      <c r="B8" s="120" t="s">
        <v>758</v>
      </c>
      <c r="C8" s="120" t="s">
        <v>759</v>
      </c>
      <c r="D8" s="120" t="s">
        <v>760</v>
      </c>
      <c r="E8" s="120" t="s">
        <v>761</v>
      </c>
      <c r="F8" s="121">
        <v>2</v>
      </c>
      <c r="G8" s="121">
        <v>1</v>
      </c>
      <c r="H8" s="121">
        <v>17</v>
      </c>
      <c r="I8" s="121">
        <v>1</v>
      </c>
      <c r="J8" s="121">
        <v>104</v>
      </c>
      <c r="K8" s="122" t="s">
        <v>762</v>
      </c>
      <c r="L8" s="127">
        <v>88.68</v>
      </c>
      <c r="M8" s="120">
        <v>73.55</v>
      </c>
      <c r="N8" s="128" t="s">
        <v>773</v>
      </c>
      <c r="O8" s="120" t="s">
        <v>787</v>
      </c>
      <c r="P8" s="120" t="s">
        <v>788</v>
      </c>
      <c r="Q8" s="120" t="s">
        <v>766</v>
      </c>
      <c r="R8" s="120" t="s">
        <v>789</v>
      </c>
      <c r="S8" s="123">
        <v>43585</v>
      </c>
      <c r="T8" s="120" t="s">
        <v>790</v>
      </c>
      <c r="U8" s="124" t="s">
        <v>769</v>
      </c>
      <c r="V8" s="124" t="s">
        <v>791</v>
      </c>
      <c r="W8" s="120" t="s">
        <v>779</v>
      </c>
      <c r="X8" s="124" t="s">
        <v>769</v>
      </c>
      <c r="Y8" s="124" t="s">
        <v>792</v>
      </c>
      <c r="Z8" s="126">
        <v>44348</v>
      </c>
    </row>
    <row r="9" spans="1:26" ht="17.25" hidden="1" customHeight="1">
      <c r="A9" s="120">
        <v>5</v>
      </c>
      <c r="B9" s="120" t="s">
        <v>758</v>
      </c>
      <c r="C9" s="120" t="s">
        <v>759</v>
      </c>
      <c r="D9" s="120" t="s">
        <v>760</v>
      </c>
      <c r="E9" s="120" t="s">
        <v>761</v>
      </c>
      <c r="F9" s="121">
        <v>2</v>
      </c>
      <c r="G9" s="121">
        <v>1</v>
      </c>
      <c r="H9" s="121">
        <v>17</v>
      </c>
      <c r="I9" s="121">
        <v>2</v>
      </c>
      <c r="J9" s="121">
        <v>201</v>
      </c>
      <c r="K9" s="122" t="s">
        <v>762</v>
      </c>
      <c r="L9" s="127">
        <v>139.29</v>
      </c>
      <c r="M9" s="120">
        <v>115.53</v>
      </c>
      <c r="N9" s="117" t="s">
        <v>763</v>
      </c>
      <c r="O9" s="120" t="s">
        <v>764</v>
      </c>
      <c r="P9" s="120" t="s">
        <v>765</v>
      </c>
      <c r="Q9" s="120" t="s">
        <v>766</v>
      </c>
      <c r="R9" s="120" t="s">
        <v>793</v>
      </c>
      <c r="S9" s="123">
        <v>43829</v>
      </c>
      <c r="T9" s="120" t="s">
        <v>794</v>
      </c>
      <c r="U9" s="124" t="s">
        <v>769</v>
      </c>
      <c r="V9" s="125" t="s">
        <v>795</v>
      </c>
      <c r="W9" s="120"/>
      <c r="X9" s="125"/>
      <c r="Y9" s="125"/>
      <c r="Z9" s="126">
        <v>44348</v>
      </c>
    </row>
    <row r="10" spans="1:26" ht="17.25" hidden="1" customHeight="1">
      <c r="A10" s="120">
        <v>6</v>
      </c>
      <c r="B10" s="120" t="s">
        <v>758</v>
      </c>
      <c r="C10" s="120" t="s">
        <v>759</v>
      </c>
      <c r="D10" s="120" t="s">
        <v>760</v>
      </c>
      <c r="E10" s="120" t="s">
        <v>761</v>
      </c>
      <c r="F10" s="121">
        <v>2</v>
      </c>
      <c r="G10" s="121">
        <v>1</v>
      </c>
      <c r="H10" s="121">
        <v>17</v>
      </c>
      <c r="I10" s="121">
        <v>2</v>
      </c>
      <c r="J10" s="121">
        <v>202</v>
      </c>
      <c r="K10" s="122" t="s">
        <v>762</v>
      </c>
      <c r="L10" s="127">
        <v>88.23</v>
      </c>
      <c r="M10" s="120">
        <v>73.180000000000007</v>
      </c>
      <c r="N10" s="128" t="s">
        <v>773</v>
      </c>
      <c r="O10" s="120" t="s">
        <v>774</v>
      </c>
      <c r="P10" s="120" t="s">
        <v>775</v>
      </c>
      <c r="Q10" s="120" t="s">
        <v>766</v>
      </c>
      <c r="R10" s="120" t="s">
        <v>796</v>
      </c>
      <c r="S10" s="123">
        <v>43708</v>
      </c>
      <c r="T10" s="120" t="s">
        <v>797</v>
      </c>
      <c r="U10" s="124" t="s">
        <v>769</v>
      </c>
      <c r="V10" s="124" t="s">
        <v>798</v>
      </c>
      <c r="W10" s="120" t="s">
        <v>799</v>
      </c>
      <c r="X10" s="124" t="s">
        <v>769</v>
      </c>
      <c r="Y10" s="124" t="s">
        <v>800</v>
      </c>
      <c r="Z10" s="126">
        <v>44348</v>
      </c>
    </row>
    <row r="11" spans="1:26" ht="17.25" hidden="1" customHeight="1">
      <c r="A11" s="120">
        <v>7</v>
      </c>
      <c r="B11" s="120" t="s">
        <v>758</v>
      </c>
      <c r="C11" s="120" t="s">
        <v>759</v>
      </c>
      <c r="D11" s="120" t="s">
        <v>760</v>
      </c>
      <c r="E11" s="120" t="s">
        <v>761</v>
      </c>
      <c r="F11" s="121">
        <v>2</v>
      </c>
      <c r="G11" s="121">
        <v>1</v>
      </c>
      <c r="H11" s="121">
        <v>17</v>
      </c>
      <c r="I11" s="121">
        <v>2</v>
      </c>
      <c r="J11" s="121">
        <v>203</v>
      </c>
      <c r="K11" s="122" t="s">
        <v>762</v>
      </c>
      <c r="L11" s="127">
        <v>88.35</v>
      </c>
      <c r="M11" s="120">
        <v>73.28</v>
      </c>
      <c r="N11" s="128" t="s">
        <v>773</v>
      </c>
      <c r="O11" s="120" t="s">
        <v>774</v>
      </c>
      <c r="P11" s="120" t="s">
        <v>781</v>
      </c>
      <c r="Q11" s="120" t="s">
        <v>766</v>
      </c>
      <c r="R11" s="120" t="s">
        <v>801</v>
      </c>
      <c r="S11" s="123">
        <v>43648</v>
      </c>
      <c r="T11" s="120" t="s">
        <v>802</v>
      </c>
      <c r="U11" s="124" t="s">
        <v>769</v>
      </c>
      <c r="V11" s="124" t="s">
        <v>803</v>
      </c>
      <c r="W11" s="120"/>
      <c r="X11" s="124"/>
      <c r="Y11" s="124"/>
      <c r="Z11" s="126">
        <v>44348</v>
      </c>
    </row>
    <row r="12" spans="1:26" ht="17.25" customHeight="1">
      <c r="A12" s="120">
        <v>8</v>
      </c>
      <c r="B12" s="120" t="s">
        <v>758</v>
      </c>
      <c r="C12" s="120" t="s">
        <v>759</v>
      </c>
      <c r="D12" s="120" t="s">
        <v>760</v>
      </c>
      <c r="E12" s="120" t="s">
        <v>761</v>
      </c>
      <c r="F12" s="121">
        <v>2</v>
      </c>
      <c r="G12" s="121">
        <v>1</v>
      </c>
      <c r="H12" s="121">
        <v>17</v>
      </c>
      <c r="I12" s="121">
        <v>2</v>
      </c>
      <c r="J12" s="121">
        <v>204</v>
      </c>
      <c r="K12" s="122" t="s">
        <v>762</v>
      </c>
      <c r="L12" s="127">
        <v>88.7</v>
      </c>
      <c r="M12" s="120">
        <v>73.569999999999993</v>
      </c>
      <c r="N12" s="128" t="s">
        <v>773</v>
      </c>
      <c r="O12" s="120" t="s">
        <v>787</v>
      </c>
      <c r="P12" s="120" t="s">
        <v>788</v>
      </c>
      <c r="Q12" s="120" t="s">
        <v>766</v>
      </c>
      <c r="R12" s="120" t="s">
        <v>804</v>
      </c>
      <c r="S12" s="123">
        <v>43639</v>
      </c>
      <c r="T12" s="120" t="s">
        <v>805</v>
      </c>
      <c r="U12" s="124" t="s">
        <v>769</v>
      </c>
      <c r="V12" s="124" t="s">
        <v>806</v>
      </c>
      <c r="W12" s="120"/>
      <c r="X12" s="124"/>
      <c r="Y12" s="124"/>
      <c r="Z12" s="126">
        <v>44348</v>
      </c>
    </row>
    <row r="13" spans="1:26" ht="17.25" hidden="1" customHeight="1">
      <c r="A13" s="120">
        <v>9</v>
      </c>
      <c r="B13" s="120" t="s">
        <v>758</v>
      </c>
      <c r="C13" s="120" t="s">
        <v>759</v>
      </c>
      <c r="D13" s="120" t="s">
        <v>760</v>
      </c>
      <c r="E13" s="120" t="s">
        <v>761</v>
      </c>
      <c r="F13" s="121">
        <v>2</v>
      </c>
      <c r="G13" s="121">
        <v>1</v>
      </c>
      <c r="H13" s="121">
        <v>17</v>
      </c>
      <c r="I13" s="121">
        <v>3</v>
      </c>
      <c r="J13" s="121">
        <v>301</v>
      </c>
      <c r="K13" s="122" t="s">
        <v>762</v>
      </c>
      <c r="L13" s="127">
        <v>139.29</v>
      </c>
      <c r="M13" s="120">
        <v>115.53</v>
      </c>
      <c r="N13" s="117" t="s">
        <v>763</v>
      </c>
      <c r="O13" s="120" t="s">
        <v>764</v>
      </c>
      <c r="P13" s="120" t="s">
        <v>765</v>
      </c>
      <c r="Q13" s="120" t="s">
        <v>766</v>
      </c>
      <c r="R13" s="120" t="s">
        <v>807</v>
      </c>
      <c r="S13" s="123">
        <v>43830</v>
      </c>
      <c r="T13" s="120" t="s">
        <v>808</v>
      </c>
      <c r="U13" s="124" t="s">
        <v>769</v>
      </c>
      <c r="V13" s="125" t="s">
        <v>809</v>
      </c>
      <c r="W13" s="120" t="s">
        <v>810</v>
      </c>
      <c r="X13" s="125" t="s">
        <v>769</v>
      </c>
      <c r="Y13" s="125" t="s">
        <v>811</v>
      </c>
      <c r="Z13" s="126">
        <v>44348</v>
      </c>
    </row>
    <row r="14" spans="1:26" ht="17.25" hidden="1" customHeight="1">
      <c r="A14" s="120">
        <v>10</v>
      </c>
      <c r="B14" s="120" t="s">
        <v>758</v>
      </c>
      <c r="C14" s="120" t="s">
        <v>759</v>
      </c>
      <c r="D14" s="120" t="s">
        <v>760</v>
      </c>
      <c r="E14" s="120" t="s">
        <v>761</v>
      </c>
      <c r="F14" s="121">
        <v>2</v>
      </c>
      <c r="G14" s="121">
        <v>1</v>
      </c>
      <c r="H14" s="121">
        <v>17</v>
      </c>
      <c r="I14" s="121">
        <v>3</v>
      </c>
      <c r="J14" s="121">
        <v>302</v>
      </c>
      <c r="K14" s="122" t="s">
        <v>762</v>
      </c>
      <c r="L14" s="127">
        <v>88.23</v>
      </c>
      <c r="M14" s="120">
        <v>73.180000000000007</v>
      </c>
      <c r="N14" s="128" t="s">
        <v>773</v>
      </c>
      <c r="O14" s="120" t="s">
        <v>774</v>
      </c>
      <c r="P14" s="120" t="s">
        <v>775</v>
      </c>
      <c r="Q14" s="120" t="s">
        <v>766</v>
      </c>
      <c r="R14" s="120" t="s">
        <v>812</v>
      </c>
      <c r="S14" s="123">
        <v>43651</v>
      </c>
      <c r="T14" s="120" t="s">
        <v>813</v>
      </c>
      <c r="U14" s="124" t="s">
        <v>769</v>
      </c>
      <c r="V14" s="124" t="s">
        <v>814</v>
      </c>
      <c r="W14" s="120"/>
      <c r="X14" s="124"/>
      <c r="Y14" s="124"/>
      <c r="Z14" s="126">
        <v>44348</v>
      </c>
    </row>
    <row r="15" spans="1:26" ht="17.25" hidden="1" customHeight="1">
      <c r="A15" s="120">
        <v>11</v>
      </c>
      <c r="B15" s="120" t="s">
        <v>758</v>
      </c>
      <c r="C15" s="120" t="s">
        <v>759</v>
      </c>
      <c r="D15" s="120" t="s">
        <v>760</v>
      </c>
      <c r="E15" s="120" t="s">
        <v>761</v>
      </c>
      <c r="F15" s="121">
        <v>2</v>
      </c>
      <c r="G15" s="121">
        <v>1</v>
      </c>
      <c r="H15" s="121">
        <v>17</v>
      </c>
      <c r="I15" s="121">
        <v>3</v>
      </c>
      <c r="J15" s="121">
        <v>303</v>
      </c>
      <c r="K15" s="122" t="s">
        <v>762</v>
      </c>
      <c r="L15" s="127">
        <v>88.35</v>
      </c>
      <c r="M15" s="120">
        <v>73.28</v>
      </c>
      <c r="N15" s="128" t="s">
        <v>773</v>
      </c>
      <c r="O15" s="120" t="s">
        <v>774</v>
      </c>
      <c r="P15" s="120" t="s">
        <v>781</v>
      </c>
      <c r="Q15" s="120" t="s">
        <v>766</v>
      </c>
      <c r="R15" s="120" t="s">
        <v>815</v>
      </c>
      <c r="S15" s="123">
        <v>43649</v>
      </c>
      <c r="T15" s="120" t="s">
        <v>816</v>
      </c>
      <c r="U15" s="124" t="s">
        <v>769</v>
      </c>
      <c r="V15" s="124" t="s">
        <v>817</v>
      </c>
      <c r="W15" s="120" t="s">
        <v>818</v>
      </c>
      <c r="X15" s="124" t="s">
        <v>769</v>
      </c>
      <c r="Y15" s="124" t="s">
        <v>819</v>
      </c>
      <c r="Z15" s="126">
        <v>44348</v>
      </c>
    </row>
    <row r="16" spans="1:26" ht="17.25" customHeight="1">
      <c r="A16" s="120">
        <v>12</v>
      </c>
      <c r="B16" s="120" t="s">
        <v>758</v>
      </c>
      <c r="C16" s="120" t="s">
        <v>759</v>
      </c>
      <c r="D16" s="120" t="s">
        <v>760</v>
      </c>
      <c r="E16" s="120" t="s">
        <v>761</v>
      </c>
      <c r="F16" s="121">
        <v>2</v>
      </c>
      <c r="G16" s="121">
        <v>1</v>
      </c>
      <c r="H16" s="121">
        <v>17</v>
      </c>
      <c r="I16" s="121">
        <v>3</v>
      </c>
      <c r="J16" s="121">
        <v>304</v>
      </c>
      <c r="K16" s="122" t="s">
        <v>762</v>
      </c>
      <c r="L16" s="127">
        <v>88.7</v>
      </c>
      <c r="M16" s="120">
        <v>73.569999999999993</v>
      </c>
      <c r="N16" s="128" t="s">
        <v>773</v>
      </c>
      <c r="O16" s="120" t="s">
        <v>787</v>
      </c>
      <c r="P16" s="120" t="s">
        <v>788</v>
      </c>
      <c r="Q16" s="120" t="s">
        <v>766</v>
      </c>
      <c r="R16" s="120" t="s">
        <v>820</v>
      </c>
      <c r="S16" s="123">
        <v>43714</v>
      </c>
      <c r="T16" s="120" t="s">
        <v>821</v>
      </c>
      <c r="U16" s="124" t="s">
        <v>769</v>
      </c>
      <c r="V16" s="124" t="s">
        <v>822</v>
      </c>
      <c r="W16" s="120" t="s">
        <v>823</v>
      </c>
      <c r="X16" s="124" t="s">
        <v>769</v>
      </c>
      <c r="Y16" s="124" t="s">
        <v>824</v>
      </c>
      <c r="Z16" s="126">
        <v>44348</v>
      </c>
    </row>
    <row r="17" spans="1:26" ht="17.25" hidden="1" customHeight="1">
      <c r="A17" s="120">
        <v>13</v>
      </c>
      <c r="B17" s="120" t="s">
        <v>758</v>
      </c>
      <c r="C17" s="120" t="s">
        <v>759</v>
      </c>
      <c r="D17" s="120" t="s">
        <v>760</v>
      </c>
      <c r="E17" s="120" t="s">
        <v>761</v>
      </c>
      <c r="F17" s="121">
        <v>2</v>
      </c>
      <c r="G17" s="121">
        <v>1</v>
      </c>
      <c r="H17" s="121">
        <v>17</v>
      </c>
      <c r="I17" s="121">
        <v>4</v>
      </c>
      <c r="J17" s="121">
        <v>401</v>
      </c>
      <c r="K17" s="122" t="s">
        <v>762</v>
      </c>
      <c r="L17" s="127">
        <v>139.29</v>
      </c>
      <c r="M17" s="120">
        <v>115.53</v>
      </c>
      <c r="N17" s="117" t="s">
        <v>763</v>
      </c>
      <c r="O17" s="120" t="s">
        <v>764</v>
      </c>
      <c r="P17" s="120" t="s">
        <v>765</v>
      </c>
      <c r="Q17" s="120" t="s">
        <v>766</v>
      </c>
      <c r="R17" s="120" t="s">
        <v>825</v>
      </c>
      <c r="S17" s="123">
        <v>43825</v>
      </c>
      <c r="T17" s="120" t="s">
        <v>826</v>
      </c>
      <c r="U17" s="124" t="s">
        <v>769</v>
      </c>
      <c r="V17" s="125" t="s">
        <v>827</v>
      </c>
      <c r="W17" s="120"/>
      <c r="X17" s="125"/>
      <c r="Y17" s="125"/>
      <c r="Z17" s="126">
        <v>44348</v>
      </c>
    </row>
    <row r="18" spans="1:26" ht="17.25" hidden="1" customHeight="1">
      <c r="A18" s="120">
        <v>14</v>
      </c>
      <c r="B18" s="120" t="s">
        <v>758</v>
      </c>
      <c r="C18" s="120" t="s">
        <v>759</v>
      </c>
      <c r="D18" s="120" t="s">
        <v>760</v>
      </c>
      <c r="E18" s="120" t="s">
        <v>761</v>
      </c>
      <c r="F18" s="121">
        <v>2</v>
      </c>
      <c r="G18" s="121">
        <v>1</v>
      </c>
      <c r="H18" s="121">
        <v>17</v>
      </c>
      <c r="I18" s="121">
        <v>4</v>
      </c>
      <c r="J18" s="121">
        <v>402</v>
      </c>
      <c r="K18" s="122" t="s">
        <v>762</v>
      </c>
      <c r="L18" s="127">
        <v>88.23</v>
      </c>
      <c r="M18" s="120">
        <v>73.180000000000007</v>
      </c>
      <c r="N18" s="128" t="s">
        <v>773</v>
      </c>
      <c r="O18" s="120" t="s">
        <v>774</v>
      </c>
      <c r="P18" s="120" t="s">
        <v>775</v>
      </c>
      <c r="Q18" s="120" t="s">
        <v>766</v>
      </c>
      <c r="R18" s="120" t="s">
        <v>828</v>
      </c>
      <c r="S18" s="123">
        <v>43675</v>
      </c>
      <c r="T18" s="120" t="s">
        <v>829</v>
      </c>
      <c r="U18" s="124" t="s">
        <v>769</v>
      </c>
      <c r="V18" s="124" t="s">
        <v>830</v>
      </c>
      <c r="W18" s="120" t="s">
        <v>831</v>
      </c>
      <c r="X18" s="124" t="s">
        <v>769</v>
      </c>
      <c r="Y18" s="124" t="s">
        <v>832</v>
      </c>
      <c r="Z18" s="126">
        <v>44348</v>
      </c>
    </row>
    <row r="19" spans="1:26" ht="17.25" hidden="1" customHeight="1">
      <c r="A19" s="120">
        <v>15</v>
      </c>
      <c r="B19" s="120" t="s">
        <v>758</v>
      </c>
      <c r="C19" s="120" t="s">
        <v>759</v>
      </c>
      <c r="D19" s="120" t="s">
        <v>760</v>
      </c>
      <c r="E19" s="120" t="s">
        <v>761</v>
      </c>
      <c r="F19" s="121">
        <v>2</v>
      </c>
      <c r="G19" s="121">
        <v>1</v>
      </c>
      <c r="H19" s="121">
        <v>17</v>
      </c>
      <c r="I19" s="121">
        <v>4</v>
      </c>
      <c r="J19" s="121">
        <v>403</v>
      </c>
      <c r="K19" s="122" t="s">
        <v>762</v>
      </c>
      <c r="L19" s="127">
        <v>88.35</v>
      </c>
      <c r="M19" s="120">
        <v>73.28</v>
      </c>
      <c r="N19" s="128" t="s">
        <v>773</v>
      </c>
      <c r="O19" s="120" t="s">
        <v>774</v>
      </c>
      <c r="P19" s="120" t="s">
        <v>781</v>
      </c>
      <c r="Q19" s="120" t="s">
        <v>766</v>
      </c>
      <c r="R19" s="120" t="s">
        <v>833</v>
      </c>
      <c r="S19" s="123">
        <v>43716</v>
      </c>
      <c r="T19" s="120" t="s">
        <v>834</v>
      </c>
      <c r="U19" s="124" t="s">
        <v>769</v>
      </c>
      <c r="V19" s="124" t="s">
        <v>835</v>
      </c>
      <c r="W19" s="120" t="s">
        <v>836</v>
      </c>
      <c r="X19" s="124" t="s">
        <v>769</v>
      </c>
      <c r="Y19" s="124" t="s">
        <v>837</v>
      </c>
      <c r="Z19" s="126">
        <v>44348</v>
      </c>
    </row>
    <row r="20" spans="1:26" ht="17.25" customHeight="1">
      <c r="A20" s="120">
        <v>16</v>
      </c>
      <c r="B20" s="120" t="s">
        <v>758</v>
      </c>
      <c r="C20" s="120" t="s">
        <v>759</v>
      </c>
      <c r="D20" s="120" t="s">
        <v>760</v>
      </c>
      <c r="E20" s="120" t="s">
        <v>761</v>
      </c>
      <c r="F20" s="121">
        <v>2</v>
      </c>
      <c r="G20" s="121">
        <v>1</v>
      </c>
      <c r="H20" s="121">
        <v>17</v>
      </c>
      <c r="I20" s="121">
        <v>4</v>
      </c>
      <c r="J20" s="121">
        <v>404</v>
      </c>
      <c r="K20" s="122" t="s">
        <v>762</v>
      </c>
      <c r="L20" s="127">
        <v>88.7</v>
      </c>
      <c r="M20" s="120">
        <v>73.569999999999993</v>
      </c>
      <c r="N20" s="128" t="s">
        <v>773</v>
      </c>
      <c r="O20" s="120" t="s">
        <v>787</v>
      </c>
      <c r="P20" s="120" t="s">
        <v>788</v>
      </c>
      <c r="Q20" s="120" t="s">
        <v>766</v>
      </c>
      <c r="R20" s="120" t="s">
        <v>838</v>
      </c>
      <c r="S20" s="123">
        <v>43649</v>
      </c>
      <c r="T20" s="120" t="s">
        <v>839</v>
      </c>
      <c r="U20" s="124" t="s">
        <v>769</v>
      </c>
      <c r="V20" s="124" t="s">
        <v>840</v>
      </c>
      <c r="W20" s="120" t="s">
        <v>841</v>
      </c>
      <c r="X20" s="124" t="s">
        <v>769</v>
      </c>
      <c r="Y20" s="124" t="s">
        <v>842</v>
      </c>
      <c r="Z20" s="126">
        <v>44348</v>
      </c>
    </row>
    <row r="21" spans="1:26" ht="17.25" hidden="1" customHeight="1">
      <c r="A21" s="120">
        <v>17</v>
      </c>
      <c r="B21" s="120" t="s">
        <v>758</v>
      </c>
      <c r="C21" s="120" t="s">
        <v>759</v>
      </c>
      <c r="D21" s="120" t="s">
        <v>760</v>
      </c>
      <c r="E21" s="120" t="s">
        <v>761</v>
      </c>
      <c r="F21" s="121">
        <v>2</v>
      </c>
      <c r="G21" s="121">
        <v>1</v>
      </c>
      <c r="H21" s="121">
        <v>17</v>
      </c>
      <c r="I21" s="121">
        <v>5</v>
      </c>
      <c r="J21" s="121">
        <v>501</v>
      </c>
      <c r="K21" s="122" t="s">
        <v>762</v>
      </c>
      <c r="L21" s="127">
        <v>139.29</v>
      </c>
      <c r="M21" s="120">
        <v>115.53</v>
      </c>
      <c r="N21" s="117" t="s">
        <v>763</v>
      </c>
      <c r="O21" s="120" t="s">
        <v>764</v>
      </c>
      <c r="P21" s="120" t="s">
        <v>765</v>
      </c>
      <c r="Q21" s="120" t="s">
        <v>766</v>
      </c>
      <c r="R21" s="120" t="s">
        <v>843</v>
      </c>
      <c r="S21" s="123">
        <v>43827</v>
      </c>
      <c r="T21" s="120" t="s">
        <v>844</v>
      </c>
      <c r="U21" s="124" t="s">
        <v>769</v>
      </c>
      <c r="V21" s="125" t="s">
        <v>845</v>
      </c>
      <c r="W21" s="120" t="s">
        <v>846</v>
      </c>
      <c r="X21" s="125" t="s">
        <v>769</v>
      </c>
      <c r="Y21" s="125" t="s">
        <v>847</v>
      </c>
      <c r="Z21" s="126">
        <v>44348</v>
      </c>
    </row>
    <row r="22" spans="1:26" ht="17.25" hidden="1" customHeight="1">
      <c r="A22" s="120">
        <v>18</v>
      </c>
      <c r="B22" s="120" t="s">
        <v>758</v>
      </c>
      <c r="C22" s="120" t="s">
        <v>759</v>
      </c>
      <c r="D22" s="120" t="s">
        <v>760</v>
      </c>
      <c r="E22" s="120" t="s">
        <v>761</v>
      </c>
      <c r="F22" s="121">
        <v>2</v>
      </c>
      <c r="G22" s="121">
        <v>1</v>
      </c>
      <c r="H22" s="121">
        <v>17</v>
      </c>
      <c r="I22" s="121">
        <v>5</v>
      </c>
      <c r="J22" s="121">
        <v>502</v>
      </c>
      <c r="K22" s="122" t="s">
        <v>762</v>
      </c>
      <c r="L22" s="127">
        <v>88.23</v>
      </c>
      <c r="M22" s="120">
        <v>73.180000000000007</v>
      </c>
      <c r="N22" s="128" t="s">
        <v>773</v>
      </c>
      <c r="O22" s="120" t="s">
        <v>774</v>
      </c>
      <c r="P22" s="120" t="s">
        <v>775</v>
      </c>
      <c r="Q22" s="120" t="s">
        <v>766</v>
      </c>
      <c r="R22" s="120" t="s">
        <v>848</v>
      </c>
      <c r="S22" s="123">
        <v>43709</v>
      </c>
      <c r="T22" s="120" t="s">
        <v>849</v>
      </c>
      <c r="U22" s="124" t="s">
        <v>769</v>
      </c>
      <c r="V22" s="124" t="s">
        <v>850</v>
      </c>
      <c r="W22" s="120"/>
      <c r="X22" s="124"/>
      <c r="Y22" s="124"/>
      <c r="Z22" s="126">
        <v>44348</v>
      </c>
    </row>
    <row r="23" spans="1:26" ht="17.25" hidden="1" customHeight="1">
      <c r="A23" s="120">
        <v>19</v>
      </c>
      <c r="B23" s="120" t="s">
        <v>758</v>
      </c>
      <c r="C23" s="120" t="s">
        <v>759</v>
      </c>
      <c r="D23" s="120" t="s">
        <v>760</v>
      </c>
      <c r="E23" s="120" t="s">
        <v>761</v>
      </c>
      <c r="F23" s="121">
        <v>2</v>
      </c>
      <c r="G23" s="121">
        <v>1</v>
      </c>
      <c r="H23" s="121">
        <v>17</v>
      </c>
      <c r="I23" s="121">
        <v>5</v>
      </c>
      <c r="J23" s="121">
        <v>503</v>
      </c>
      <c r="K23" s="122" t="s">
        <v>762</v>
      </c>
      <c r="L23" s="127">
        <v>88.35</v>
      </c>
      <c r="M23" s="120">
        <v>73.28</v>
      </c>
      <c r="N23" s="128" t="s">
        <v>773</v>
      </c>
      <c r="O23" s="120" t="s">
        <v>774</v>
      </c>
      <c r="P23" s="120" t="s">
        <v>781</v>
      </c>
      <c r="Q23" s="120" t="s">
        <v>766</v>
      </c>
      <c r="R23" s="120" t="s">
        <v>851</v>
      </c>
      <c r="S23" s="123">
        <v>43648</v>
      </c>
      <c r="T23" s="120" t="s">
        <v>852</v>
      </c>
      <c r="U23" s="124" t="s">
        <v>769</v>
      </c>
      <c r="V23" s="124" t="s">
        <v>853</v>
      </c>
      <c r="W23" s="120" t="s">
        <v>854</v>
      </c>
      <c r="X23" s="124" t="s">
        <v>769</v>
      </c>
      <c r="Y23" s="124" t="s">
        <v>855</v>
      </c>
      <c r="Z23" s="126">
        <v>44348</v>
      </c>
    </row>
    <row r="24" spans="1:26" ht="17.25" customHeight="1">
      <c r="A24" s="120">
        <v>20</v>
      </c>
      <c r="B24" s="120" t="s">
        <v>758</v>
      </c>
      <c r="C24" s="120" t="s">
        <v>759</v>
      </c>
      <c r="D24" s="120" t="s">
        <v>760</v>
      </c>
      <c r="E24" s="120" t="s">
        <v>761</v>
      </c>
      <c r="F24" s="121">
        <v>2</v>
      </c>
      <c r="G24" s="121">
        <v>1</v>
      </c>
      <c r="H24" s="121">
        <v>17</v>
      </c>
      <c r="I24" s="121">
        <v>5</v>
      </c>
      <c r="J24" s="121">
        <v>504</v>
      </c>
      <c r="K24" s="122" t="s">
        <v>762</v>
      </c>
      <c r="L24" s="127">
        <v>88.7</v>
      </c>
      <c r="M24" s="120">
        <v>73.569999999999993</v>
      </c>
      <c r="N24" s="128" t="s">
        <v>773</v>
      </c>
      <c r="O24" s="120" t="s">
        <v>787</v>
      </c>
      <c r="P24" s="120" t="s">
        <v>788</v>
      </c>
      <c r="Q24" s="120" t="s">
        <v>766</v>
      </c>
      <c r="R24" s="120" t="s">
        <v>856</v>
      </c>
      <c r="S24" s="123">
        <v>43711</v>
      </c>
      <c r="T24" s="120" t="s">
        <v>857</v>
      </c>
      <c r="U24" s="124" t="s">
        <v>769</v>
      </c>
      <c r="V24" s="124" t="s">
        <v>858</v>
      </c>
      <c r="W24" s="120" t="s">
        <v>859</v>
      </c>
      <c r="X24" s="124" t="s">
        <v>769</v>
      </c>
      <c r="Y24" s="124" t="s">
        <v>860</v>
      </c>
      <c r="Z24" s="126">
        <v>44348</v>
      </c>
    </row>
    <row r="25" spans="1:26" ht="17.25" hidden="1" customHeight="1">
      <c r="A25" s="120">
        <v>21</v>
      </c>
      <c r="B25" s="120" t="s">
        <v>758</v>
      </c>
      <c r="C25" s="120" t="s">
        <v>759</v>
      </c>
      <c r="D25" s="120" t="s">
        <v>760</v>
      </c>
      <c r="E25" s="120" t="s">
        <v>761</v>
      </c>
      <c r="F25" s="121">
        <v>2</v>
      </c>
      <c r="G25" s="121">
        <v>1</v>
      </c>
      <c r="H25" s="121">
        <v>17</v>
      </c>
      <c r="I25" s="121">
        <v>6</v>
      </c>
      <c r="J25" s="121">
        <v>601</v>
      </c>
      <c r="K25" s="122" t="s">
        <v>762</v>
      </c>
      <c r="L25" s="127">
        <v>139.29</v>
      </c>
      <c r="M25" s="120">
        <v>115.53</v>
      </c>
      <c r="N25" s="117" t="s">
        <v>763</v>
      </c>
      <c r="O25" s="120" t="s">
        <v>764</v>
      </c>
      <c r="P25" s="120" t="s">
        <v>765</v>
      </c>
      <c r="Q25" s="120" t="s">
        <v>766</v>
      </c>
      <c r="R25" s="120" t="s">
        <v>861</v>
      </c>
      <c r="S25" s="123">
        <v>43825</v>
      </c>
      <c r="T25" s="120" t="s">
        <v>862</v>
      </c>
      <c r="U25" s="124" t="s">
        <v>769</v>
      </c>
      <c r="V25" s="125" t="s">
        <v>863</v>
      </c>
      <c r="W25" s="120" t="s">
        <v>864</v>
      </c>
      <c r="X25" s="125" t="s">
        <v>769</v>
      </c>
      <c r="Y25" s="125" t="s">
        <v>865</v>
      </c>
      <c r="Z25" s="126">
        <v>44348</v>
      </c>
    </row>
    <row r="26" spans="1:26" ht="17.25" hidden="1" customHeight="1">
      <c r="A26" s="120">
        <v>22</v>
      </c>
      <c r="B26" s="120" t="s">
        <v>758</v>
      </c>
      <c r="C26" s="120" t="s">
        <v>759</v>
      </c>
      <c r="D26" s="120" t="s">
        <v>760</v>
      </c>
      <c r="E26" s="120" t="s">
        <v>761</v>
      </c>
      <c r="F26" s="121">
        <v>2</v>
      </c>
      <c r="G26" s="121">
        <v>1</v>
      </c>
      <c r="H26" s="121">
        <v>17</v>
      </c>
      <c r="I26" s="121">
        <v>6</v>
      </c>
      <c r="J26" s="121">
        <v>602</v>
      </c>
      <c r="K26" s="122" t="s">
        <v>762</v>
      </c>
      <c r="L26" s="127">
        <v>88.23</v>
      </c>
      <c r="M26" s="120">
        <v>73.180000000000007</v>
      </c>
      <c r="N26" s="128" t="s">
        <v>773</v>
      </c>
      <c r="O26" s="120" t="s">
        <v>774</v>
      </c>
      <c r="P26" s="120" t="s">
        <v>775</v>
      </c>
      <c r="Q26" s="120" t="s">
        <v>766</v>
      </c>
      <c r="R26" s="120" t="s">
        <v>866</v>
      </c>
      <c r="S26" s="123">
        <v>43675</v>
      </c>
      <c r="T26" s="120" t="s">
        <v>867</v>
      </c>
      <c r="U26" s="124" t="s">
        <v>769</v>
      </c>
      <c r="V26" s="124" t="s">
        <v>868</v>
      </c>
      <c r="W26" s="120" t="s">
        <v>869</v>
      </c>
      <c r="X26" s="124" t="s">
        <v>769</v>
      </c>
      <c r="Y26" s="124" t="s">
        <v>870</v>
      </c>
      <c r="Z26" s="126">
        <v>44348</v>
      </c>
    </row>
    <row r="27" spans="1:26" ht="17.25" hidden="1" customHeight="1">
      <c r="A27" s="120">
        <v>23</v>
      </c>
      <c r="B27" s="120" t="s">
        <v>758</v>
      </c>
      <c r="C27" s="120" t="s">
        <v>759</v>
      </c>
      <c r="D27" s="120" t="s">
        <v>760</v>
      </c>
      <c r="E27" s="120" t="s">
        <v>761</v>
      </c>
      <c r="F27" s="121">
        <v>2</v>
      </c>
      <c r="G27" s="121">
        <v>1</v>
      </c>
      <c r="H27" s="121">
        <v>17</v>
      </c>
      <c r="I27" s="121">
        <v>6</v>
      </c>
      <c r="J27" s="121">
        <v>603</v>
      </c>
      <c r="K27" s="122" t="s">
        <v>762</v>
      </c>
      <c r="L27" s="127">
        <v>88.35</v>
      </c>
      <c r="M27" s="120">
        <v>73.28</v>
      </c>
      <c r="N27" s="128" t="s">
        <v>773</v>
      </c>
      <c r="O27" s="120" t="s">
        <v>774</v>
      </c>
      <c r="P27" s="120" t="s">
        <v>781</v>
      </c>
      <c r="Q27" s="120" t="s">
        <v>766</v>
      </c>
      <c r="R27" s="120" t="s">
        <v>871</v>
      </c>
      <c r="S27" s="123">
        <v>43580</v>
      </c>
      <c r="T27" s="120" t="s">
        <v>872</v>
      </c>
      <c r="U27" s="124" t="s">
        <v>769</v>
      </c>
      <c r="V27" s="124" t="s">
        <v>873</v>
      </c>
      <c r="W27" s="120" t="s">
        <v>874</v>
      </c>
      <c r="X27" s="124" t="s">
        <v>769</v>
      </c>
      <c r="Y27" s="124" t="s">
        <v>875</v>
      </c>
      <c r="Z27" s="126">
        <v>44348</v>
      </c>
    </row>
    <row r="28" spans="1:26" ht="17.25" customHeight="1">
      <c r="A28" s="120">
        <v>24</v>
      </c>
      <c r="B28" s="120" t="s">
        <v>758</v>
      </c>
      <c r="C28" s="120" t="s">
        <v>759</v>
      </c>
      <c r="D28" s="120" t="s">
        <v>760</v>
      </c>
      <c r="E28" s="120" t="s">
        <v>761</v>
      </c>
      <c r="F28" s="121">
        <v>2</v>
      </c>
      <c r="G28" s="121">
        <v>1</v>
      </c>
      <c r="H28" s="121">
        <v>17</v>
      </c>
      <c r="I28" s="121">
        <v>6</v>
      </c>
      <c r="J28" s="121">
        <v>604</v>
      </c>
      <c r="K28" s="122" t="s">
        <v>762</v>
      </c>
      <c r="L28" s="127">
        <v>88.7</v>
      </c>
      <c r="M28" s="120">
        <v>73.569999999999993</v>
      </c>
      <c r="N28" s="128" t="s">
        <v>773</v>
      </c>
      <c r="O28" s="120" t="s">
        <v>787</v>
      </c>
      <c r="P28" s="120" t="s">
        <v>788</v>
      </c>
      <c r="Q28" s="120" t="s">
        <v>766</v>
      </c>
      <c r="R28" s="120" t="s">
        <v>876</v>
      </c>
      <c r="S28" s="123">
        <v>43649</v>
      </c>
      <c r="T28" s="120" t="s">
        <v>877</v>
      </c>
      <c r="U28" s="124" t="s">
        <v>769</v>
      </c>
      <c r="V28" s="124" t="s">
        <v>878</v>
      </c>
      <c r="W28" s="120" t="s">
        <v>879</v>
      </c>
      <c r="X28" s="124" t="s">
        <v>769</v>
      </c>
      <c r="Y28" s="124" t="s">
        <v>880</v>
      </c>
      <c r="Z28" s="126">
        <v>44348</v>
      </c>
    </row>
    <row r="29" spans="1:26" ht="17.25" hidden="1" customHeight="1">
      <c r="A29" s="120">
        <v>25</v>
      </c>
      <c r="B29" s="120" t="s">
        <v>758</v>
      </c>
      <c r="C29" s="120" t="s">
        <v>759</v>
      </c>
      <c r="D29" s="120" t="s">
        <v>760</v>
      </c>
      <c r="E29" s="120" t="s">
        <v>761</v>
      </c>
      <c r="F29" s="121">
        <v>2</v>
      </c>
      <c r="G29" s="121">
        <v>1</v>
      </c>
      <c r="H29" s="121">
        <v>17</v>
      </c>
      <c r="I29" s="121">
        <v>7</v>
      </c>
      <c r="J29" s="121">
        <v>701</v>
      </c>
      <c r="K29" s="122" t="s">
        <v>762</v>
      </c>
      <c r="L29" s="127">
        <v>139.29</v>
      </c>
      <c r="M29" s="120">
        <v>115.53</v>
      </c>
      <c r="N29" s="117" t="s">
        <v>763</v>
      </c>
      <c r="O29" s="120" t="s">
        <v>764</v>
      </c>
      <c r="P29" s="120" t="s">
        <v>765</v>
      </c>
      <c r="Q29" s="120" t="s">
        <v>766</v>
      </c>
      <c r="R29" s="120" t="s">
        <v>881</v>
      </c>
      <c r="S29" s="123">
        <v>43827</v>
      </c>
      <c r="T29" s="120" t="s">
        <v>882</v>
      </c>
      <c r="U29" s="124" t="s">
        <v>769</v>
      </c>
      <c r="V29" s="125" t="s">
        <v>883</v>
      </c>
      <c r="W29" s="120" t="s">
        <v>884</v>
      </c>
      <c r="X29" s="125" t="s">
        <v>769</v>
      </c>
      <c r="Y29" s="125" t="s">
        <v>885</v>
      </c>
      <c r="Z29" s="126">
        <v>44348</v>
      </c>
    </row>
    <row r="30" spans="1:26" ht="17.25" hidden="1" customHeight="1">
      <c r="A30" s="120">
        <v>26</v>
      </c>
      <c r="B30" s="120" t="s">
        <v>758</v>
      </c>
      <c r="C30" s="120" t="s">
        <v>759</v>
      </c>
      <c r="D30" s="120" t="s">
        <v>760</v>
      </c>
      <c r="E30" s="120" t="s">
        <v>761</v>
      </c>
      <c r="F30" s="121">
        <v>2</v>
      </c>
      <c r="G30" s="121">
        <v>1</v>
      </c>
      <c r="H30" s="121">
        <v>17</v>
      </c>
      <c r="I30" s="121">
        <v>7</v>
      </c>
      <c r="J30" s="121">
        <v>702</v>
      </c>
      <c r="K30" s="122" t="s">
        <v>762</v>
      </c>
      <c r="L30" s="127">
        <v>88.23</v>
      </c>
      <c r="M30" s="120">
        <v>73.180000000000007</v>
      </c>
      <c r="N30" s="128" t="s">
        <v>773</v>
      </c>
      <c r="O30" s="120" t="s">
        <v>774</v>
      </c>
      <c r="P30" s="120" t="s">
        <v>775</v>
      </c>
      <c r="Q30" s="120" t="s">
        <v>766</v>
      </c>
      <c r="R30" s="120" t="s">
        <v>886</v>
      </c>
      <c r="S30" s="123">
        <v>43627</v>
      </c>
      <c r="T30" s="120" t="s">
        <v>887</v>
      </c>
      <c r="U30" s="124" t="s">
        <v>769</v>
      </c>
      <c r="V30" s="124" t="s">
        <v>888</v>
      </c>
      <c r="W30" s="120" t="s">
        <v>889</v>
      </c>
      <c r="X30" s="124" t="s">
        <v>769</v>
      </c>
      <c r="Y30" s="124" t="s">
        <v>890</v>
      </c>
      <c r="Z30" s="126">
        <v>44348</v>
      </c>
    </row>
    <row r="31" spans="1:26" ht="17.25" hidden="1" customHeight="1">
      <c r="A31" s="120">
        <v>27</v>
      </c>
      <c r="B31" s="120" t="s">
        <v>758</v>
      </c>
      <c r="C31" s="120" t="s">
        <v>759</v>
      </c>
      <c r="D31" s="120" t="s">
        <v>760</v>
      </c>
      <c r="E31" s="120" t="s">
        <v>761</v>
      </c>
      <c r="F31" s="121">
        <v>2</v>
      </c>
      <c r="G31" s="121">
        <v>1</v>
      </c>
      <c r="H31" s="121">
        <v>17</v>
      </c>
      <c r="I31" s="121">
        <v>7</v>
      </c>
      <c r="J31" s="121">
        <v>703</v>
      </c>
      <c r="K31" s="122" t="s">
        <v>762</v>
      </c>
      <c r="L31" s="127">
        <v>88.35</v>
      </c>
      <c r="M31" s="120">
        <v>73.28</v>
      </c>
      <c r="N31" s="128" t="s">
        <v>773</v>
      </c>
      <c r="O31" s="120" t="s">
        <v>774</v>
      </c>
      <c r="P31" s="120" t="s">
        <v>781</v>
      </c>
      <c r="Q31" s="120" t="s">
        <v>766</v>
      </c>
      <c r="R31" s="120" t="s">
        <v>891</v>
      </c>
      <c r="S31" s="123" t="s">
        <v>892</v>
      </c>
      <c r="T31" s="120" t="s">
        <v>893</v>
      </c>
      <c r="U31" s="124" t="s">
        <v>769</v>
      </c>
      <c r="V31" s="129" t="s">
        <v>894</v>
      </c>
      <c r="W31" s="120" t="s">
        <v>895</v>
      </c>
      <c r="X31" s="130" t="s">
        <v>896</v>
      </c>
      <c r="Y31" s="129" t="s">
        <v>897</v>
      </c>
      <c r="Z31" s="126">
        <v>44348</v>
      </c>
    </row>
    <row r="32" spans="1:26" ht="17.25" customHeight="1">
      <c r="A32" s="120">
        <v>28</v>
      </c>
      <c r="B32" s="120" t="s">
        <v>758</v>
      </c>
      <c r="C32" s="120" t="s">
        <v>759</v>
      </c>
      <c r="D32" s="120" t="s">
        <v>760</v>
      </c>
      <c r="E32" s="120" t="s">
        <v>761</v>
      </c>
      <c r="F32" s="121">
        <v>2</v>
      </c>
      <c r="G32" s="121">
        <v>1</v>
      </c>
      <c r="H32" s="121">
        <v>17</v>
      </c>
      <c r="I32" s="121">
        <v>7</v>
      </c>
      <c r="J32" s="121">
        <v>704</v>
      </c>
      <c r="K32" s="122" t="s">
        <v>762</v>
      </c>
      <c r="L32" s="127">
        <v>88.7</v>
      </c>
      <c r="M32" s="120">
        <v>73.569999999999993</v>
      </c>
      <c r="N32" s="128" t="s">
        <v>773</v>
      </c>
      <c r="O32" s="120" t="s">
        <v>787</v>
      </c>
      <c r="P32" s="120" t="s">
        <v>788</v>
      </c>
      <c r="Q32" s="120" t="s">
        <v>766</v>
      </c>
      <c r="R32" s="120" t="s">
        <v>898</v>
      </c>
      <c r="S32" s="123">
        <v>43722</v>
      </c>
      <c r="T32" s="120" t="s">
        <v>899</v>
      </c>
      <c r="U32" s="124" t="s">
        <v>769</v>
      </c>
      <c r="V32" s="131" t="s">
        <v>900</v>
      </c>
      <c r="W32" s="120" t="s">
        <v>901</v>
      </c>
      <c r="X32" s="124" t="s">
        <v>769</v>
      </c>
      <c r="Y32" s="131" t="s">
        <v>902</v>
      </c>
      <c r="Z32" s="126">
        <v>44348</v>
      </c>
    </row>
    <row r="33" spans="1:26" ht="17.25" hidden="1" customHeight="1">
      <c r="A33" s="120">
        <v>29</v>
      </c>
      <c r="B33" s="120" t="s">
        <v>758</v>
      </c>
      <c r="C33" s="120" t="s">
        <v>759</v>
      </c>
      <c r="D33" s="120" t="s">
        <v>760</v>
      </c>
      <c r="E33" s="120" t="s">
        <v>761</v>
      </c>
      <c r="F33" s="121">
        <v>2</v>
      </c>
      <c r="G33" s="121">
        <v>1</v>
      </c>
      <c r="H33" s="121">
        <v>17</v>
      </c>
      <c r="I33" s="121">
        <v>8</v>
      </c>
      <c r="J33" s="121">
        <v>801</v>
      </c>
      <c r="K33" s="122" t="s">
        <v>762</v>
      </c>
      <c r="L33" s="127">
        <v>139.29</v>
      </c>
      <c r="M33" s="120">
        <v>115.53</v>
      </c>
      <c r="N33" s="117" t="s">
        <v>763</v>
      </c>
      <c r="O33" s="120" t="s">
        <v>764</v>
      </c>
      <c r="P33" s="120" t="s">
        <v>765</v>
      </c>
      <c r="Q33" s="120" t="s">
        <v>766</v>
      </c>
      <c r="R33" s="120" t="s">
        <v>903</v>
      </c>
      <c r="S33" s="123">
        <v>43828</v>
      </c>
      <c r="T33" s="120" t="s">
        <v>904</v>
      </c>
      <c r="U33" s="124" t="s">
        <v>769</v>
      </c>
      <c r="V33" s="125" t="s">
        <v>905</v>
      </c>
      <c r="W33" s="120"/>
      <c r="X33" s="125"/>
      <c r="Y33" s="125"/>
      <c r="Z33" s="126">
        <v>44348</v>
      </c>
    </row>
    <row r="34" spans="1:26" ht="17.25" hidden="1" customHeight="1">
      <c r="A34" s="120">
        <v>30</v>
      </c>
      <c r="B34" s="120" t="s">
        <v>758</v>
      </c>
      <c r="C34" s="120" t="s">
        <v>759</v>
      </c>
      <c r="D34" s="120" t="s">
        <v>760</v>
      </c>
      <c r="E34" s="120" t="s">
        <v>761</v>
      </c>
      <c r="F34" s="121">
        <v>2</v>
      </c>
      <c r="G34" s="121">
        <v>1</v>
      </c>
      <c r="H34" s="121">
        <v>17</v>
      </c>
      <c r="I34" s="121">
        <v>8</v>
      </c>
      <c r="J34" s="121">
        <v>802</v>
      </c>
      <c r="K34" s="122" t="s">
        <v>762</v>
      </c>
      <c r="L34" s="127">
        <v>88.23</v>
      </c>
      <c r="M34" s="120">
        <v>73.180000000000007</v>
      </c>
      <c r="N34" s="128" t="s">
        <v>773</v>
      </c>
      <c r="O34" s="120" t="s">
        <v>774</v>
      </c>
      <c r="P34" s="120" t="s">
        <v>775</v>
      </c>
      <c r="Q34" s="120" t="s">
        <v>766</v>
      </c>
      <c r="R34" s="120" t="s">
        <v>906</v>
      </c>
      <c r="S34" s="123">
        <v>43675</v>
      </c>
      <c r="T34" s="120" t="s">
        <v>907</v>
      </c>
      <c r="U34" s="124" t="s">
        <v>769</v>
      </c>
      <c r="V34" s="124" t="s">
        <v>908</v>
      </c>
      <c r="W34" s="120" t="s">
        <v>909</v>
      </c>
      <c r="X34" s="124" t="s">
        <v>769</v>
      </c>
      <c r="Y34" s="124" t="s">
        <v>910</v>
      </c>
      <c r="Z34" s="126">
        <v>44348</v>
      </c>
    </row>
    <row r="35" spans="1:26" ht="17.25" hidden="1" customHeight="1">
      <c r="A35" s="120">
        <v>31</v>
      </c>
      <c r="B35" s="120" t="s">
        <v>758</v>
      </c>
      <c r="C35" s="120" t="s">
        <v>759</v>
      </c>
      <c r="D35" s="120" t="s">
        <v>760</v>
      </c>
      <c r="E35" s="120" t="s">
        <v>761</v>
      </c>
      <c r="F35" s="121">
        <v>2</v>
      </c>
      <c r="G35" s="121">
        <v>1</v>
      </c>
      <c r="H35" s="121">
        <v>17</v>
      </c>
      <c r="I35" s="121">
        <v>8</v>
      </c>
      <c r="J35" s="121">
        <v>803</v>
      </c>
      <c r="K35" s="122" t="s">
        <v>762</v>
      </c>
      <c r="L35" s="127">
        <v>88.35</v>
      </c>
      <c r="M35" s="120">
        <v>73.28</v>
      </c>
      <c r="N35" s="128" t="s">
        <v>773</v>
      </c>
      <c r="O35" s="120" t="s">
        <v>774</v>
      </c>
      <c r="P35" s="120" t="s">
        <v>781</v>
      </c>
      <c r="Q35" s="120" t="s">
        <v>766</v>
      </c>
      <c r="R35" s="120" t="s">
        <v>911</v>
      </c>
      <c r="S35" s="123">
        <v>43708</v>
      </c>
      <c r="T35" s="120" t="s">
        <v>912</v>
      </c>
      <c r="U35" s="124" t="s">
        <v>769</v>
      </c>
      <c r="V35" s="132" t="s">
        <v>913</v>
      </c>
      <c r="W35" s="120"/>
      <c r="X35" s="132"/>
      <c r="Y35" s="132"/>
      <c r="Z35" s="126">
        <v>44348</v>
      </c>
    </row>
    <row r="36" spans="1:26" ht="17.25" customHeight="1">
      <c r="A36" s="120">
        <v>32</v>
      </c>
      <c r="B36" s="120" t="s">
        <v>758</v>
      </c>
      <c r="C36" s="120" t="s">
        <v>759</v>
      </c>
      <c r="D36" s="120" t="s">
        <v>760</v>
      </c>
      <c r="E36" s="120" t="s">
        <v>761</v>
      </c>
      <c r="F36" s="121">
        <v>2</v>
      </c>
      <c r="G36" s="121">
        <v>1</v>
      </c>
      <c r="H36" s="121">
        <v>17</v>
      </c>
      <c r="I36" s="121">
        <v>8</v>
      </c>
      <c r="J36" s="121">
        <v>804</v>
      </c>
      <c r="K36" s="122" t="s">
        <v>762</v>
      </c>
      <c r="L36" s="127">
        <v>88.7</v>
      </c>
      <c r="M36" s="120">
        <v>73.569999999999993</v>
      </c>
      <c r="N36" s="128" t="s">
        <v>773</v>
      </c>
      <c r="O36" s="120" t="s">
        <v>787</v>
      </c>
      <c r="P36" s="120" t="s">
        <v>788</v>
      </c>
      <c r="Q36" s="120" t="s">
        <v>766</v>
      </c>
      <c r="R36" s="120" t="s">
        <v>914</v>
      </c>
      <c r="S36" s="123">
        <v>43580</v>
      </c>
      <c r="T36" s="120" t="s">
        <v>915</v>
      </c>
      <c r="U36" s="124" t="s">
        <v>769</v>
      </c>
      <c r="V36" s="131" t="s">
        <v>916</v>
      </c>
      <c r="W36" s="120" t="s">
        <v>917</v>
      </c>
      <c r="X36" s="124" t="s">
        <v>769</v>
      </c>
      <c r="Y36" s="131" t="s">
        <v>918</v>
      </c>
      <c r="Z36" s="126">
        <v>44348</v>
      </c>
    </row>
    <row r="37" spans="1:26" ht="17.25" hidden="1" customHeight="1">
      <c r="A37" s="120">
        <v>33</v>
      </c>
      <c r="B37" s="120" t="s">
        <v>758</v>
      </c>
      <c r="C37" s="120" t="s">
        <v>759</v>
      </c>
      <c r="D37" s="120" t="s">
        <v>760</v>
      </c>
      <c r="E37" s="120" t="s">
        <v>761</v>
      </c>
      <c r="F37" s="121">
        <v>2</v>
      </c>
      <c r="G37" s="121">
        <v>1</v>
      </c>
      <c r="H37" s="121">
        <v>17</v>
      </c>
      <c r="I37" s="121">
        <v>9</v>
      </c>
      <c r="J37" s="121">
        <v>901</v>
      </c>
      <c r="K37" s="122" t="s">
        <v>762</v>
      </c>
      <c r="L37" s="127">
        <v>139.29</v>
      </c>
      <c r="M37" s="120">
        <v>115.53</v>
      </c>
      <c r="N37" s="117" t="s">
        <v>763</v>
      </c>
      <c r="O37" s="120" t="s">
        <v>764</v>
      </c>
      <c r="P37" s="120" t="s">
        <v>765</v>
      </c>
      <c r="Q37" s="120" t="s">
        <v>766</v>
      </c>
      <c r="R37" s="120" t="s">
        <v>919</v>
      </c>
      <c r="S37" s="123">
        <v>43826</v>
      </c>
      <c r="T37" s="120" t="s">
        <v>920</v>
      </c>
      <c r="U37" s="124" t="s">
        <v>769</v>
      </c>
      <c r="V37" s="125" t="s">
        <v>921</v>
      </c>
      <c r="W37" s="120" t="s">
        <v>922</v>
      </c>
      <c r="X37" s="125" t="s">
        <v>769</v>
      </c>
      <c r="Y37" s="125" t="s">
        <v>923</v>
      </c>
      <c r="Z37" s="126">
        <v>44348</v>
      </c>
    </row>
    <row r="38" spans="1:26" ht="17.25" hidden="1" customHeight="1">
      <c r="A38" s="120">
        <v>34</v>
      </c>
      <c r="B38" s="120" t="s">
        <v>758</v>
      </c>
      <c r="C38" s="120" t="s">
        <v>759</v>
      </c>
      <c r="D38" s="120" t="s">
        <v>760</v>
      </c>
      <c r="E38" s="120" t="s">
        <v>761</v>
      </c>
      <c r="F38" s="121">
        <v>2</v>
      </c>
      <c r="G38" s="121">
        <v>1</v>
      </c>
      <c r="H38" s="121">
        <v>17</v>
      </c>
      <c r="I38" s="121">
        <v>9</v>
      </c>
      <c r="J38" s="121">
        <v>902</v>
      </c>
      <c r="K38" s="122" t="s">
        <v>762</v>
      </c>
      <c r="L38" s="127">
        <v>88.23</v>
      </c>
      <c r="M38" s="120">
        <v>73.180000000000007</v>
      </c>
      <c r="N38" s="128" t="s">
        <v>773</v>
      </c>
      <c r="O38" s="120" t="s">
        <v>774</v>
      </c>
      <c r="P38" s="120" t="s">
        <v>775</v>
      </c>
      <c r="Q38" s="120" t="s">
        <v>766</v>
      </c>
      <c r="R38" s="120" t="s">
        <v>924</v>
      </c>
      <c r="S38" s="123">
        <v>43669</v>
      </c>
      <c r="T38" s="120" t="s">
        <v>925</v>
      </c>
      <c r="U38" s="124" t="s">
        <v>769</v>
      </c>
      <c r="V38" s="131" t="s">
        <v>926</v>
      </c>
      <c r="W38" s="120" t="s">
        <v>927</v>
      </c>
      <c r="X38" s="124" t="s">
        <v>769</v>
      </c>
      <c r="Y38" s="131" t="s">
        <v>928</v>
      </c>
      <c r="Z38" s="126">
        <v>44348</v>
      </c>
    </row>
    <row r="39" spans="1:26" ht="17.25" hidden="1" customHeight="1">
      <c r="A39" s="120">
        <v>35</v>
      </c>
      <c r="B39" s="120" t="s">
        <v>758</v>
      </c>
      <c r="C39" s="120" t="s">
        <v>759</v>
      </c>
      <c r="D39" s="120" t="s">
        <v>760</v>
      </c>
      <c r="E39" s="120" t="s">
        <v>761</v>
      </c>
      <c r="F39" s="121">
        <v>2</v>
      </c>
      <c r="G39" s="121">
        <v>1</v>
      </c>
      <c r="H39" s="121">
        <v>17</v>
      </c>
      <c r="I39" s="121">
        <v>9</v>
      </c>
      <c r="J39" s="121">
        <v>903</v>
      </c>
      <c r="K39" s="122" t="s">
        <v>762</v>
      </c>
      <c r="L39" s="127">
        <v>88.35</v>
      </c>
      <c r="M39" s="120">
        <v>73.28</v>
      </c>
      <c r="N39" s="128" t="s">
        <v>773</v>
      </c>
      <c r="O39" s="120" t="s">
        <v>774</v>
      </c>
      <c r="P39" s="120" t="s">
        <v>781</v>
      </c>
      <c r="Q39" s="120" t="s">
        <v>766</v>
      </c>
      <c r="R39" s="120" t="s">
        <v>929</v>
      </c>
      <c r="S39" s="123">
        <v>43708</v>
      </c>
      <c r="T39" s="120" t="s">
        <v>930</v>
      </c>
      <c r="U39" s="124" t="s">
        <v>769</v>
      </c>
      <c r="V39" s="131" t="s">
        <v>931</v>
      </c>
      <c r="W39" s="120" t="s">
        <v>932</v>
      </c>
      <c r="X39" s="124" t="s">
        <v>769</v>
      </c>
      <c r="Y39" s="131" t="s">
        <v>933</v>
      </c>
      <c r="Z39" s="126">
        <v>44348</v>
      </c>
    </row>
    <row r="40" spans="1:26" ht="17.25" customHeight="1">
      <c r="A40" s="120">
        <v>36</v>
      </c>
      <c r="B40" s="120" t="s">
        <v>758</v>
      </c>
      <c r="C40" s="120" t="s">
        <v>759</v>
      </c>
      <c r="D40" s="120" t="s">
        <v>760</v>
      </c>
      <c r="E40" s="120" t="s">
        <v>761</v>
      </c>
      <c r="F40" s="121">
        <v>2</v>
      </c>
      <c r="G40" s="121">
        <v>1</v>
      </c>
      <c r="H40" s="121">
        <v>17</v>
      </c>
      <c r="I40" s="121">
        <v>9</v>
      </c>
      <c r="J40" s="121">
        <v>904</v>
      </c>
      <c r="K40" s="122" t="s">
        <v>762</v>
      </c>
      <c r="L40" s="127">
        <v>88.7</v>
      </c>
      <c r="M40" s="120">
        <v>73.569999999999993</v>
      </c>
      <c r="N40" s="128" t="s">
        <v>773</v>
      </c>
      <c r="O40" s="120" t="s">
        <v>787</v>
      </c>
      <c r="P40" s="120" t="s">
        <v>788</v>
      </c>
      <c r="Q40" s="120" t="s">
        <v>766</v>
      </c>
      <c r="R40" s="120" t="s">
        <v>934</v>
      </c>
      <c r="S40" s="123">
        <v>43585</v>
      </c>
      <c r="T40" s="120" t="s">
        <v>935</v>
      </c>
      <c r="U40" s="124" t="s">
        <v>769</v>
      </c>
      <c r="V40" s="131" t="s">
        <v>936</v>
      </c>
      <c r="W40" s="120" t="s">
        <v>937</v>
      </c>
      <c r="X40" s="124" t="s">
        <v>769</v>
      </c>
      <c r="Y40" s="131" t="s">
        <v>938</v>
      </c>
      <c r="Z40" s="126">
        <v>44348</v>
      </c>
    </row>
    <row r="41" spans="1:26" ht="17.25" hidden="1" customHeight="1">
      <c r="A41" s="120">
        <v>37</v>
      </c>
      <c r="B41" s="120" t="s">
        <v>758</v>
      </c>
      <c r="C41" s="120" t="s">
        <v>759</v>
      </c>
      <c r="D41" s="120" t="s">
        <v>760</v>
      </c>
      <c r="E41" s="120" t="s">
        <v>761</v>
      </c>
      <c r="F41" s="121">
        <v>2</v>
      </c>
      <c r="G41" s="121">
        <v>1</v>
      </c>
      <c r="H41" s="121">
        <v>17</v>
      </c>
      <c r="I41" s="121">
        <v>10</v>
      </c>
      <c r="J41" s="121">
        <v>1001</v>
      </c>
      <c r="K41" s="122" t="s">
        <v>762</v>
      </c>
      <c r="L41" s="127">
        <v>139.29</v>
      </c>
      <c r="M41" s="120">
        <v>115.53</v>
      </c>
      <c r="N41" s="117" t="s">
        <v>763</v>
      </c>
      <c r="O41" s="120" t="s">
        <v>764</v>
      </c>
      <c r="P41" s="120" t="s">
        <v>765</v>
      </c>
      <c r="Q41" s="120" t="s">
        <v>766</v>
      </c>
      <c r="R41" s="120" t="s">
        <v>939</v>
      </c>
      <c r="S41" s="123">
        <v>43827</v>
      </c>
      <c r="T41" s="120" t="s">
        <v>940</v>
      </c>
      <c r="U41" s="124" t="s">
        <v>769</v>
      </c>
      <c r="V41" s="125" t="s">
        <v>941</v>
      </c>
      <c r="W41" s="120"/>
      <c r="X41" s="125"/>
      <c r="Y41" s="125"/>
      <c r="Z41" s="126">
        <v>44348</v>
      </c>
    </row>
    <row r="42" spans="1:26" ht="17.25" hidden="1" customHeight="1">
      <c r="A42" s="120">
        <v>38</v>
      </c>
      <c r="B42" s="120" t="s">
        <v>758</v>
      </c>
      <c r="C42" s="120" t="s">
        <v>759</v>
      </c>
      <c r="D42" s="120" t="s">
        <v>760</v>
      </c>
      <c r="E42" s="120" t="s">
        <v>761</v>
      </c>
      <c r="F42" s="121">
        <v>2</v>
      </c>
      <c r="G42" s="121">
        <v>1</v>
      </c>
      <c r="H42" s="121">
        <v>17</v>
      </c>
      <c r="I42" s="121">
        <v>10</v>
      </c>
      <c r="J42" s="121">
        <v>1002</v>
      </c>
      <c r="K42" s="122" t="s">
        <v>762</v>
      </c>
      <c r="L42" s="127">
        <v>88.23</v>
      </c>
      <c r="M42" s="120">
        <v>73.180000000000007</v>
      </c>
      <c r="N42" s="128" t="s">
        <v>773</v>
      </c>
      <c r="O42" s="120" t="s">
        <v>774</v>
      </c>
      <c r="P42" s="120" t="s">
        <v>775</v>
      </c>
      <c r="Q42" s="120" t="s">
        <v>766</v>
      </c>
      <c r="R42" s="120" t="s">
        <v>942</v>
      </c>
      <c r="S42" s="123">
        <v>43709</v>
      </c>
      <c r="T42" s="120" t="s">
        <v>943</v>
      </c>
      <c r="U42" s="124" t="s">
        <v>769</v>
      </c>
      <c r="V42" s="131" t="s">
        <v>944</v>
      </c>
      <c r="W42" s="120" t="s">
        <v>945</v>
      </c>
      <c r="X42" s="124" t="s">
        <v>769</v>
      </c>
      <c r="Y42" s="131" t="s">
        <v>946</v>
      </c>
      <c r="Z42" s="126">
        <v>44348</v>
      </c>
    </row>
    <row r="43" spans="1:26" ht="17.25" hidden="1" customHeight="1">
      <c r="A43" s="120">
        <v>39</v>
      </c>
      <c r="B43" s="120" t="s">
        <v>758</v>
      </c>
      <c r="C43" s="120" t="s">
        <v>759</v>
      </c>
      <c r="D43" s="120" t="s">
        <v>760</v>
      </c>
      <c r="E43" s="120" t="s">
        <v>761</v>
      </c>
      <c r="F43" s="121">
        <v>2</v>
      </c>
      <c r="G43" s="121">
        <v>1</v>
      </c>
      <c r="H43" s="121">
        <v>17</v>
      </c>
      <c r="I43" s="121">
        <v>10</v>
      </c>
      <c r="J43" s="121">
        <v>1003</v>
      </c>
      <c r="K43" s="122" t="s">
        <v>762</v>
      </c>
      <c r="L43" s="127">
        <v>88.35</v>
      </c>
      <c r="M43" s="120">
        <v>73.28</v>
      </c>
      <c r="N43" s="128" t="s">
        <v>773</v>
      </c>
      <c r="O43" s="120" t="s">
        <v>774</v>
      </c>
      <c r="P43" s="120" t="s">
        <v>781</v>
      </c>
      <c r="Q43" s="120" t="s">
        <v>766</v>
      </c>
      <c r="R43" s="120" t="s">
        <v>947</v>
      </c>
      <c r="S43" s="123">
        <v>43580</v>
      </c>
      <c r="T43" s="120" t="s">
        <v>948</v>
      </c>
      <c r="U43" s="124" t="s">
        <v>769</v>
      </c>
      <c r="V43" s="131" t="s">
        <v>949</v>
      </c>
      <c r="W43" s="120" t="s">
        <v>950</v>
      </c>
      <c r="X43" s="124" t="s">
        <v>769</v>
      </c>
      <c r="Y43" s="131" t="s">
        <v>951</v>
      </c>
      <c r="Z43" s="126">
        <v>44348</v>
      </c>
    </row>
    <row r="44" spans="1:26" ht="17.25" customHeight="1">
      <c r="A44" s="120">
        <v>40</v>
      </c>
      <c r="B44" s="120" t="s">
        <v>758</v>
      </c>
      <c r="C44" s="120" t="s">
        <v>759</v>
      </c>
      <c r="D44" s="120" t="s">
        <v>760</v>
      </c>
      <c r="E44" s="120" t="s">
        <v>761</v>
      </c>
      <c r="F44" s="121">
        <v>2</v>
      </c>
      <c r="G44" s="121">
        <v>1</v>
      </c>
      <c r="H44" s="121">
        <v>17</v>
      </c>
      <c r="I44" s="121">
        <v>10</v>
      </c>
      <c r="J44" s="121">
        <v>1004</v>
      </c>
      <c r="K44" s="122" t="s">
        <v>762</v>
      </c>
      <c r="L44" s="127">
        <v>88.7</v>
      </c>
      <c r="M44" s="120">
        <v>73.569999999999993</v>
      </c>
      <c r="N44" s="128" t="s">
        <v>773</v>
      </c>
      <c r="O44" s="120" t="s">
        <v>787</v>
      </c>
      <c r="P44" s="120" t="s">
        <v>788</v>
      </c>
      <c r="Q44" s="120" t="s">
        <v>766</v>
      </c>
      <c r="R44" s="120" t="s">
        <v>952</v>
      </c>
      <c r="S44" s="123">
        <v>43709</v>
      </c>
      <c r="T44" s="120" t="s">
        <v>953</v>
      </c>
      <c r="U44" s="124" t="s">
        <v>769</v>
      </c>
      <c r="V44" s="131" t="s">
        <v>954</v>
      </c>
      <c r="W44" s="120" t="s">
        <v>955</v>
      </c>
      <c r="X44" s="124" t="s">
        <v>769</v>
      </c>
      <c r="Y44" s="131" t="s">
        <v>956</v>
      </c>
      <c r="Z44" s="126">
        <v>44348</v>
      </c>
    </row>
    <row r="45" spans="1:26" ht="17.25" hidden="1" customHeight="1">
      <c r="A45" s="120">
        <v>41</v>
      </c>
      <c r="B45" s="120" t="s">
        <v>758</v>
      </c>
      <c r="C45" s="120" t="s">
        <v>759</v>
      </c>
      <c r="D45" s="120" t="s">
        <v>760</v>
      </c>
      <c r="E45" s="120" t="s">
        <v>761</v>
      </c>
      <c r="F45" s="121">
        <v>2</v>
      </c>
      <c r="G45" s="121">
        <v>1</v>
      </c>
      <c r="H45" s="121">
        <v>17</v>
      </c>
      <c r="I45" s="121">
        <v>11</v>
      </c>
      <c r="J45" s="121">
        <v>1101</v>
      </c>
      <c r="K45" s="122" t="s">
        <v>762</v>
      </c>
      <c r="L45" s="127">
        <v>139.29</v>
      </c>
      <c r="M45" s="120">
        <v>115.53</v>
      </c>
      <c r="N45" s="117" t="s">
        <v>763</v>
      </c>
      <c r="O45" s="120" t="s">
        <v>764</v>
      </c>
      <c r="P45" s="120" t="s">
        <v>765</v>
      </c>
      <c r="Q45" s="120" t="s">
        <v>766</v>
      </c>
      <c r="R45" s="120" t="s">
        <v>957</v>
      </c>
      <c r="S45" s="123">
        <v>43827</v>
      </c>
      <c r="T45" s="120" t="s">
        <v>958</v>
      </c>
      <c r="U45" s="124" t="s">
        <v>769</v>
      </c>
      <c r="V45" s="125" t="s">
        <v>959</v>
      </c>
      <c r="W45" s="120" t="s">
        <v>960</v>
      </c>
      <c r="X45" s="125" t="s">
        <v>769</v>
      </c>
      <c r="Y45" s="125" t="s">
        <v>961</v>
      </c>
      <c r="Z45" s="126">
        <v>44348</v>
      </c>
    </row>
    <row r="46" spans="1:26" ht="17.25" hidden="1" customHeight="1">
      <c r="A46" s="120">
        <v>42</v>
      </c>
      <c r="B46" s="120" t="s">
        <v>758</v>
      </c>
      <c r="C46" s="120" t="s">
        <v>759</v>
      </c>
      <c r="D46" s="120" t="s">
        <v>760</v>
      </c>
      <c r="E46" s="120" t="s">
        <v>761</v>
      </c>
      <c r="F46" s="121">
        <v>2</v>
      </c>
      <c r="G46" s="121">
        <v>1</v>
      </c>
      <c r="H46" s="121">
        <v>17</v>
      </c>
      <c r="I46" s="121">
        <v>11</v>
      </c>
      <c r="J46" s="121">
        <v>1102</v>
      </c>
      <c r="K46" s="122" t="s">
        <v>762</v>
      </c>
      <c r="L46" s="127">
        <v>88.23</v>
      </c>
      <c r="M46" s="120">
        <v>73.180000000000007</v>
      </c>
      <c r="N46" s="128" t="s">
        <v>773</v>
      </c>
      <c r="O46" s="120" t="s">
        <v>774</v>
      </c>
      <c r="P46" s="120" t="s">
        <v>775</v>
      </c>
      <c r="Q46" s="120" t="s">
        <v>766</v>
      </c>
      <c r="R46" s="120" t="s">
        <v>962</v>
      </c>
      <c r="S46" s="123">
        <v>43716</v>
      </c>
      <c r="T46" s="120" t="s">
        <v>963</v>
      </c>
      <c r="U46" s="124" t="s">
        <v>769</v>
      </c>
      <c r="V46" s="131" t="s">
        <v>964</v>
      </c>
      <c r="W46" s="120" t="s">
        <v>965</v>
      </c>
      <c r="X46" s="124" t="s">
        <v>769</v>
      </c>
      <c r="Y46" s="131" t="s">
        <v>966</v>
      </c>
      <c r="Z46" s="126">
        <v>44348</v>
      </c>
    </row>
    <row r="47" spans="1:26" ht="17.25" hidden="1" customHeight="1">
      <c r="A47" s="120">
        <v>43</v>
      </c>
      <c r="B47" s="120" t="s">
        <v>758</v>
      </c>
      <c r="C47" s="120" t="s">
        <v>759</v>
      </c>
      <c r="D47" s="120" t="s">
        <v>760</v>
      </c>
      <c r="E47" s="120" t="s">
        <v>761</v>
      </c>
      <c r="F47" s="121">
        <v>2</v>
      </c>
      <c r="G47" s="121">
        <v>1</v>
      </c>
      <c r="H47" s="121">
        <v>17</v>
      </c>
      <c r="I47" s="121">
        <v>11</v>
      </c>
      <c r="J47" s="121">
        <v>1103</v>
      </c>
      <c r="K47" s="122" t="s">
        <v>762</v>
      </c>
      <c r="L47" s="127">
        <v>88.35</v>
      </c>
      <c r="M47" s="120">
        <v>73.28</v>
      </c>
      <c r="N47" s="128" t="s">
        <v>773</v>
      </c>
      <c r="O47" s="120" t="s">
        <v>774</v>
      </c>
      <c r="P47" s="120" t="s">
        <v>781</v>
      </c>
      <c r="Q47" s="120" t="s">
        <v>766</v>
      </c>
      <c r="R47" s="120" t="s">
        <v>967</v>
      </c>
      <c r="S47" s="123">
        <v>43708</v>
      </c>
      <c r="T47" s="120" t="s">
        <v>968</v>
      </c>
      <c r="U47" s="124" t="s">
        <v>769</v>
      </c>
      <c r="V47" s="131" t="s">
        <v>969</v>
      </c>
      <c r="W47" s="120"/>
      <c r="X47" s="124"/>
      <c r="Y47" s="131"/>
      <c r="Z47" s="126">
        <v>44348</v>
      </c>
    </row>
    <row r="48" spans="1:26" ht="17.25" customHeight="1">
      <c r="A48" s="120">
        <v>44</v>
      </c>
      <c r="B48" s="120" t="s">
        <v>758</v>
      </c>
      <c r="C48" s="120" t="s">
        <v>759</v>
      </c>
      <c r="D48" s="120" t="s">
        <v>760</v>
      </c>
      <c r="E48" s="120" t="s">
        <v>761</v>
      </c>
      <c r="F48" s="121">
        <v>2</v>
      </c>
      <c r="G48" s="121">
        <v>1</v>
      </c>
      <c r="H48" s="121">
        <v>17</v>
      </c>
      <c r="I48" s="121">
        <v>11</v>
      </c>
      <c r="J48" s="121">
        <v>1104</v>
      </c>
      <c r="K48" s="122" t="s">
        <v>762</v>
      </c>
      <c r="L48" s="127">
        <v>88.7</v>
      </c>
      <c r="M48" s="120">
        <v>73.569999999999993</v>
      </c>
      <c r="N48" s="128" t="s">
        <v>773</v>
      </c>
      <c r="O48" s="120" t="s">
        <v>787</v>
      </c>
      <c r="P48" s="120" t="s">
        <v>788</v>
      </c>
      <c r="Q48" s="120" t="s">
        <v>766</v>
      </c>
      <c r="R48" s="120" t="s">
        <v>970</v>
      </c>
      <c r="S48" s="123">
        <v>43580</v>
      </c>
      <c r="T48" s="120" t="s">
        <v>971</v>
      </c>
      <c r="U48" s="124" t="s">
        <v>769</v>
      </c>
      <c r="V48" s="131" t="s">
        <v>972</v>
      </c>
      <c r="W48" s="120" t="s">
        <v>973</v>
      </c>
      <c r="X48" s="124" t="s">
        <v>769</v>
      </c>
      <c r="Y48" s="131" t="s">
        <v>974</v>
      </c>
      <c r="Z48" s="126">
        <v>44348</v>
      </c>
    </row>
    <row r="49" spans="1:26" ht="17.25" hidden="1" customHeight="1">
      <c r="A49" s="120">
        <v>45</v>
      </c>
      <c r="B49" s="120" t="s">
        <v>758</v>
      </c>
      <c r="C49" s="120" t="s">
        <v>759</v>
      </c>
      <c r="D49" s="120" t="s">
        <v>760</v>
      </c>
      <c r="E49" s="120" t="s">
        <v>761</v>
      </c>
      <c r="F49" s="121">
        <v>2</v>
      </c>
      <c r="G49" s="121">
        <v>1</v>
      </c>
      <c r="H49" s="121">
        <v>17</v>
      </c>
      <c r="I49" s="121">
        <v>12</v>
      </c>
      <c r="J49" s="121">
        <v>1201</v>
      </c>
      <c r="K49" s="122" t="s">
        <v>762</v>
      </c>
      <c r="L49" s="127">
        <v>139.29</v>
      </c>
      <c r="M49" s="120">
        <v>115.53</v>
      </c>
      <c r="N49" s="117" t="s">
        <v>763</v>
      </c>
      <c r="O49" s="120" t="s">
        <v>764</v>
      </c>
      <c r="P49" s="120" t="s">
        <v>765</v>
      </c>
      <c r="Q49" s="120" t="s">
        <v>766</v>
      </c>
      <c r="R49" s="120" t="s">
        <v>975</v>
      </c>
      <c r="S49" s="123">
        <v>43828</v>
      </c>
      <c r="T49" s="120" t="s">
        <v>976</v>
      </c>
      <c r="U49" s="124" t="s">
        <v>769</v>
      </c>
      <c r="V49" s="125" t="s">
        <v>977</v>
      </c>
      <c r="W49" s="120"/>
      <c r="X49" s="125"/>
      <c r="Y49" s="125"/>
      <c r="Z49" s="126">
        <v>44348</v>
      </c>
    </row>
    <row r="50" spans="1:26" ht="17.25" hidden="1" customHeight="1">
      <c r="A50" s="120">
        <v>46</v>
      </c>
      <c r="B50" s="120" t="s">
        <v>758</v>
      </c>
      <c r="C50" s="120" t="s">
        <v>759</v>
      </c>
      <c r="D50" s="120" t="s">
        <v>760</v>
      </c>
      <c r="E50" s="120" t="s">
        <v>761</v>
      </c>
      <c r="F50" s="121">
        <v>2</v>
      </c>
      <c r="G50" s="121">
        <v>1</v>
      </c>
      <c r="H50" s="121">
        <v>17</v>
      </c>
      <c r="I50" s="121">
        <v>12</v>
      </c>
      <c r="J50" s="121">
        <v>1202</v>
      </c>
      <c r="K50" s="122" t="s">
        <v>762</v>
      </c>
      <c r="L50" s="127">
        <v>88.23</v>
      </c>
      <c r="M50" s="120">
        <v>73.180000000000007</v>
      </c>
      <c r="N50" s="128" t="s">
        <v>773</v>
      </c>
      <c r="O50" s="120" t="s">
        <v>774</v>
      </c>
      <c r="P50" s="120" t="s">
        <v>775</v>
      </c>
      <c r="Q50" s="120" t="s">
        <v>766</v>
      </c>
      <c r="R50" s="120" t="s">
        <v>978</v>
      </c>
      <c r="S50" s="123">
        <v>43708</v>
      </c>
      <c r="T50" s="120" t="s">
        <v>979</v>
      </c>
      <c r="U50" s="124" t="s">
        <v>769</v>
      </c>
      <c r="V50" s="131" t="s">
        <v>980</v>
      </c>
      <c r="W50" s="120" t="s">
        <v>981</v>
      </c>
      <c r="X50" s="124" t="s">
        <v>769</v>
      </c>
      <c r="Y50" s="131" t="s">
        <v>982</v>
      </c>
      <c r="Z50" s="126">
        <v>44348</v>
      </c>
    </row>
    <row r="51" spans="1:26" ht="17.25" hidden="1" customHeight="1">
      <c r="A51" s="120">
        <v>47</v>
      </c>
      <c r="B51" s="120" t="s">
        <v>758</v>
      </c>
      <c r="C51" s="120" t="s">
        <v>759</v>
      </c>
      <c r="D51" s="120" t="s">
        <v>760</v>
      </c>
      <c r="E51" s="120" t="s">
        <v>761</v>
      </c>
      <c r="F51" s="121">
        <v>2</v>
      </c>
      <c r="G51" s="121">
        <v>1</v>
      </c>
      <c r="H51" s="121">
        <v>17</v>
      </c>
      <c r="I51" s="121">
        <v>12</v>
      </c>
      <c r="J51" s="121">
        <v>1203</v>
      </c>
      <c r="K51" s="122" t="s">
        <v>762</v>
      </c>
      <c r="L51" s="127">
        <v>88.35</v>
      </c>
      <c r="M51" s="120">
        <v>73.28</v>
      </c>
      <c r="N51" s="128" t="s">
        <v>773</v>
      </c>
      <c r="O51" s="120" t="s">
        <v>774</v>
      </c>
      <c r="P51" s="120" t="s">
        <v>781</v>
      </c>
      <c r="Q51" s="120" t="s">
        <v>766</v>
      </c>
      <c r="R51" s="120" t="s">
        <v>983</v>
      </c>
      <c r="S51" s="123">
        <v>43721</v>
      </c>
      <c r="T51" s="120" t="s">
        <v>984</v>
      </c>
      <c r="U51" s="124" t="s">
        <v>769</v>
      </c>
      <c r="V51" s="131" t="s">
        <v>985</v>
      </c>
      <c r="W51" s="120" t="s">
        <v>986</v>
      </c>
      <c r="X51" s="124" t="s">
        <v>769</v>
      </c>
      <c r="Y51" s="131" t="s">
        <v>987</v>
      </c>
      <c r="Z51" s="126">
        <v>44348</v>
      </c>
    </row>
    <row r="52" spans="1:26" ht="17.25" customHeight="1">
      <c r="A52" s="120">
        <v>48</v>
      </c>
      <c r="B52" s="120" t="s">
        <v>758</v>
      </c>
      <c r="C52" s="120" t="s">
        <v>759</v>
      </c>
      <c r="D52" s="120" t="s">
        <v>760</v>
      </c>
      <c r="E52" s="120" t="s">
        <v>761</v>
      </c>
      <c r="F52" s="121">
        <v>2</v>
      </c>
      <c r="G52" s="121">
        <v>1</v>
      </c>
      <c r="H52" s="121">
        <v>17</v>
      </c>
      <c r="I52" s="121">
        <v>12</v>
      </c>
      <c r="J52" s="121">
        <v>1204</v>
      </c>
      <c r="K52" s="122" t="s">
        <v>762</v>
      </c>
      <c r="L52" s="127">
        <v>88.7</v>
      </c>
      <c r="M52" s="120">
        <v>73.569999999999993</v>
      </c>
      <c r="N52" s="128" t="s">
        <v>773</v>
      </c>
      <c r="O52" s="120" t="s">
        <v>787</v>
      </c>
      <c r="P52" s="120" t="s">
        <v>788</v>
      </c>
      <c r="Q52" s="120" t="s">
        <v>766</v>
      </c>
      <c r="R52" s="120" t="s">
        <v>988</v>
      </c>
      <c r="S52" s="123">
        <v>43585</v>
      </c>
      <c r="T52" s="120" t="s">
        <v>989</v>
      </c>
      <c r="U52" s="124" t="s">
        <v>769</v>
      </c>
      <c r="V52" s="131" t="s">
        <v>990</v>
      </c>
      <c r="W52" s="120" t="s">
        <v>991</v>
      </c>
      <c r="X52" s="124" t="s">
        <v>769</v>
      </c>
      <c r="Y52" s="131" t="s">
        <v>992</v>
      </c>
      <c r="Z52" s="126">
        <v>44348</v>
      </c>
    </row>
    <row r="53" spans="1:26" ht="17.25" hidden="1" customHeight="1">
      <c r="A53" s="120">
        <v>49</v>
      </c>
      <c r="B53" s="120" t="s">
        <v>758</v>
      </c>
      <c r="C53" s="120" t="s">
        <v>759</v>
      </c>
      <c r="D53" s="120" t="s">
        <v>760</v>
      </c>
      <c r="E53" s="120" t="s">
        <v>761</v>
      </c>
      <c r="F53" s="121">
        <v>2</v>
      </c>
      <c r="G53" s="121">
        <v>1</v>
      </c>
      <c r="H53" s="121">
        <v>17</v>
      </c>
      <c r="I53" s="121">
        <v>13</v>
      </c>
      <c r="J53" s="121">
        <v>1301</v>
      </c>
      <c r="K53" s="122" t="s">
        <v>762</v>
      </c>
      <c r="L53" s="127">
        <v>139.29</v>
      </c>
      <c r="M53" s="120">
        <v>115.53</v>
      </c>
      <c r="N53" s="117" t="s">
        <v>763</v>
      </c>
      <c r="O53" s="120" t="s">
        <v>764</v>
      </c>
      <c r="P53" s="120" t="s">
        <v>765</v>
      </c>
      <c r="Q53" s="120" t="s">
        <v>766</v>
      </c>
      <c r="R53" s="120" t="s">
        <v>993</v>
      </c>
      <c r="S53" s="123">
        <v>43828</v>
      </c>
      <c r="T53" s="120" t="s">
        <v>994</v>
      </c>
      <c r="U53" s="124" t="s">
        <v>769</v>
      </c>
      <c r="V53" s="125" t="s">
        <v>995</v>
      </c>
      <c r="W53" s="120" t="s">
        <v>996</v>
      </c>
      <c r="X53" s="125" t="s">
        <v>769</v>
      </c>
      <c r="Y53" s="125" t="s">
        <v>997</v>
      </c>
      <c r="Z53" s="126">
        <v>44348</v>
      </c>
    </row>
    <row r="54" spans="1:26" ht="17.25" hidden="1" customHeight="1">
      <c r="A54" s="120">
        <v>50</v>
      </c>
      <c r="B54" s="120" t="s">
        <v>758</v>
      </c>
      <c r="C54" s="120" t="s">
        <v>759</v>
      </c>
      <c r="D54" s="120" t="s">
        <v>760</v>
      </c>
      <c r="E54" s="120" t="s">
        <v>761</v>
      </c>
      <c r="F54" s="121">
        <v>2</v>
      </c>
      <c r="G54" s="121">
        <v>1</v>
      </c>
      <c r="H54" s="121">
        <v>17</v>
      </c>
      <c r="I54" s="121">
        <v>13</v>
      </c>
      <c r="J54" s="121">
        <v>1302</v>
      </c>
      <c r="K54" s="122" t="s">
        <v>762</v>
      </c>
      <c r="L54" s="127">
        <v>88.23</v>
      </c>
      <c r="M54" s="120">
        <v>73.180000000000007</v>
      </c>
      <c r="N54" s="128" t="s">
        <v>773</v>
      </c>
      <c r="O54" s="120" t="s">
        <v>774</v>
      </c>
      <c r="P54" s="120" t="s">
        <v>775</v>
      </c>
      <c r="Q54" s="120" t="s">
        <v>766</v>
      </c>
      <c r="R54" s="120" t="s">
        <v>998</v>
      </c>
      <c r="S54" s="123">
        <v>43838</v>
      </c>
      <c r="T54" s="120" t="s">
        <v>999</v>
      </c>
      <c r="U54" s="124" t="s">
        <v>769</v>
      </c>
      <c r="V54" s="131" t="s">
        <v>1000</v>
      </c>
      <c r="W54" s="120" t="s">
        <v>1001</v>
      </c>
      <c r="X54" s="124" t="s">
        <v>769</v>
      </c>
      <c r="Y54" s="131" t="s">
        <v>1002</v>
      </c>
      <c r="Z54" s="126">
        <v>44348</v>
      </c>
    </row>
    <row r="55" spans="1:26" ht="17.25" hidden="1" customHeight="1">
      <c r="A55" s="120">
        <v>51</v>
      </c>
      <c r="B55" s="120" t="s">
        <v>758</v>
      </c>
      <c r="C55" s="120" t="s">
        <v>759</v>
      </c>
      <c r="D55" s="120" t="s">
        <v>760</v>
      </c>
      <c r="E55" s="120" t="s">
        <v>761</v>
      </c>
      <c r="F55" s="121">
        <v>2</v>
      </c>
      <c r="G55" s="121">
        <v>1</v>
      </c>
      <c r="H55" s="121">
        <v>17</v>
      </c>
      <c r="I55" s="121">
        <v>13</v>
      </c>
      <c r="J55" s="121">
        <v>1303</v>
      </c>
      <c r="K55" s="122" t="s">
        <v>762</v>
      </c>
      <c r="L55" s="127">
        <v>88.35</v>
      </c>
      <c r="M55" s="120">
        <v>73.28</v>
      </c>
      <c r="N55" s="128" t="s">
        <v>773</v>
      </c>
      <c r="O55" s="120" t="s">
        <v>774</v>
      </c>
      <c r="P55" s="120" t="s">
        <v>781</v>
      </c>
      <c r="Q55" s="120" t="s">
        <v>766</v>
      </c>
      <c r="R55" s="120" t="s">
        <v>1003</v>
      </c>
      <c r="S55" s="123">
        <v>43707</v>
      </c>
      <c r="T55" s="120" t="s">
        <v>1004</v>
      </c>
      <c r="U55" s="124" t="s">
        <v>769</v>
      </c>
      <c r="V55" s="131" t="s">
        <v>1005</v>
      </c>
      <c r="W55" s="120"/>
      <c r="X55" s="124"/>
      <c r="Y55" s="131"/>
      <c r="Z55" s="126">
        <v>44348</v>
      </c>
    </row>
    <row r="56" spans="1:26" ht="17.25" customHeight="1">
      <c r="A56" s="120">
        <v>52</v>
      </c>
      <c r="B56" s="120" t="s">
        <v>758</v>
      </c>
      <c r="C56" s="120" t="s">
        <v>759</v>
      </c>
      <c r="D56" s="120" t="s">
        <v>760</v>
      </c>
      <c r="E56" s="120" t="s">
        <v>761</v>
      </c>
      <c r="F56" s="121">
        <v>2</v>
      </c>
      <c r="G56" s="121">
        <v>1</v>
      </c>
      <c r="H56" s="121">
        <v>17</v>
      </c>
      <c r="I56" s="121">
        <v>13</v>
      </c>
      <c r="J56" s="121">
        <v>1304</v>
      </c>
      <c r="K56" s="122" t="s">
        <v>762</v>
      </c>
      <c r="L56" s="127">
        <v>88.7</v>
      </c>
      <c r="M56" s="120">
        <v>73.569999999999993</v>
      </c>
      <c r="N56" s="128" t="s">
        <v>773</v>
      </c>
      <c r="O56" s="120" t="s">
        <v>787</v>
      </c>
      <c r="P56" s="120" t="s">
        <v>788</v>
      </c>
      <c r="Q56" s="120" t="s">
        <v>766</v>
      </c>
      <c r="R56" s="120" t="s">
        <v>1006</v>
      </c>
      <c r="S56" s="123">
        <v>43820</v>
      </c>
      <c r="T56" s="120" t="s">
        <v>1007</v>
      </c>
      <c r="U56" s="124" t="s">
        <v>769</v>
      </c>
      <c r="V56" s="131" t="s">
        <v>1008</v>
      </c>
      <c r="W56" s="120"/>
      <c r="X56" s="124"/>
      <c r="Y56" s="131"/>
      <c r="Z56" s="126">
        <v>44348</v>
      </c>
    </row>
    <row r="57" spans="1:26" ht="17.25" hidden="1" customHeight="1">
      <c r="A57" s="120">
        <v>53</v>
      </c>
      <c r="B57" s="120" t="s">
        <v>758</v>
      </c>
      <c r="C57" s="120" t="s">
        <v>759</v>
      </c>
      <c r="D57" s="120" t="s">
        <v>760</v>
      </c>
      <c r="E57" s="120" t="s">
        <v>761</v>
      </c>
      <c r="F57" s="121">
        <v>2</v>
      </c>
      <c r="G57" s="121">
        <v>1</v>
      </c>
      <c r="H57" s="121">
        <v>17</v>
      </c>
      <c r="I57" s="121">
        <v>14</v>
      </c>
      <c r="J57" s="121">
        <v>1401</v>
      </c>
      <c r="K57" s="122" t="s">
        <v>762</v>
      </c>
      <c r="L57" s="127">
        <v>139.29</v>
      </c>
      <c r="M57" s="120">
        <v>115.53</v>
      </c>
      <c r="N57" s="117" t="s">
        <v>763</v>
      </c>
      <c r="O57" s="120" t="s">
        <v>764</v>
      </c>
      <c r="P57" s="120" t="s">
        <v>765</v>
      </c>
      <c r="Q57" s="120" t="s">
        <v>766</v>
      </c>
      <c r="R57" s="120" t="s">
        <v>1009</v>
      </c>
      <c r="S57" s="123">
        <v>43828</v>
      </c>
      <c r="T57" s="120" t="s">
        <v>1010</v>
      </c>
      <c r="U57" s="124" t="s">
        <v>769</v>
      </c>
      <c r="V57" s="125" t="s">
        <v>1011</v>
      </c>
      <c r="W57" s="120" t="s">
        <v>1012</v>
      </c>
      <c r="X57" s="125" t="s">
        <v>769</v>
      </c>
      <c r="Y57" s="125" t="s">
        <v>1013</v>
      </c>
      <c r="Z57" s="126">
        <v>44348</v>
      </c>
    </row>
    <row r="58" spans="1:26" ht="17.25" hidden="1" customHeight="1">
      <c r="A58" s="120">
        <v>54</v>
      </c>
      <c r="B58" s="120" t="s">
        <v>758</v>
      </c>
      <c r="C58" s="120" t="s">
        <v>759</v>
      </c>
      <c r="D58" s="120" t="s">
        <v>760</v>
      </c>
      <c r="E58" s="120" t="s">
        <v>761</v>
      </c>
      <c r="F58" s="121">
        <v>2</v>
      </c>
      <c r="G58" s="121">
        <v>1</v>
      </c>
      <c r="H58" s="121">
        <v>17</v>
      </c>
      <c r="I58" s="121">
        <v>14</v>
      </c>
      <c r="J58" s="121">
        <v>1402</v>
      </c>
      <c r="K58" s="122" t="s">
        <v>762</v>
      </c>
      <c r="L58" s="127">
        <v>88.23</v>
      </c>
      <c r="M58" s="120">
        <v>73.180000000000007</v>
      </c>
      <c r="N58" s="128" t="s">
        <v>773</v>
      </c>
      <c r="O58" s="120" t="s">
        <v>774</v>
      </c>
      <c r="P58" s="120" t="s">
        <v>775</v>
      </c>
      <c r="Q58" s="120" t="s">
        <v>766</v>
      </c>
      <c r="R58" s="120" t="s">
        <v>1014</v>
      </c>
      <c r="S58" s="123">
        <v>43708</v>
      </c>
      <c r="T58" s="120" t="s">
        <v>1015</v>
      </c>
      <c r="U58" s="124" t="s">
        <v>769</v>
      </c>
      <c r="V58" s="131" t="s">
        <v>1016</v>
      </c>
      <c r="W58" s="120" t="s">
        <v>1017</v>
      </c>
      <c r="X58" s="124" t="s">
        <v>769</v>
      </c>
      <c r="Y58" s="131" t="s">
        <v>1018</v>
      </c>
      <c r="Z58" s="126">
        <v>44348</v>
      </c>
    </row>
    <row r="59" spans="1:26" ht="17.25" hidden="1" customHeight="1">
      <c r="A59" s="120">
        <v>55</v>
      </c>
      <c r="B59" s="120" t="s">
        <v>758</v>
      </c>
      <c r="C59" s="120" t="s">
        <v>759</v>
      </c>
      <c r="D59" s="120" t="s">
        <v>760</v>
      </c>
      <c r="E59" s="120" t="s">
        <v>761</v>
      </c>
      <c r="F59" s="121">
        <v>2</v>
      </c>
      <c r="G59" s="121">
        <v>1</v>
      </c>
      <c r="H59" s="121">
        <v>17</v>
      </c>
      <c r="I59" s="121">
        <v>14</v>
      </c>
      <c r="J59" s="121">
        <v>1403</v>
      </c>
      <c r="K59" s="122" t="s">
        <v>762</v>
      </c>
      <c r="L59" s="127">
        <v>88.35</v>
      </c>
      <c r="M59" s="120">
        <v>73.28</v>
      </c>
      <c r="N59" s="128" t="s">
        <v>773</v>
      </c>
      <c r="O59" s="120" t="s">
        <v>774</v>
      </c>
      <c r="P59" s="120" t="s">
        <v>781</v>
      </c>
      <c r="Q59" s="120" t="s">
        <v>766</v>
      </c>
      <c r="R59" s="120" t="s">
        <v>1019</v>
      </c>
      <c r="S59" s="123">
        <v>43649</v>
      </c>
      <c r="T59" s="120" t="s">
        <v>1020</v>
      </c>
      <c r="U59" s="124" t="s">
        <v>769</v>
      </c>
      <c r="V59" s="124" t="s">
        <v>1021</v>
      </c>
      <c r="W59" s="120" t="s">
        <v>1022</v>
      </c>
      <c r="X59" s="124" t="s">
        <v>769</v>
      </c>
      <c r="Y59" s="124" t="s">
        <v>1023</v>
      </c>
      <c r="Z59" s="126">
        <v>44348</v>
      </c>
    </row>
    <row r="60" spans="1:26" ht="17.25" customHeight="1">
      <c r="A60" s="120">
        <v>56</v>
      </c>
      <c r="B60" s="120" t="s">
        <v>758</v>
      </c>
      <c r="C60" s="120" t="s">
        <v>759</v>
      </c>
      <c r="D60" s="120" t="s">
        <v>760</v>
      </c>
      <c r="E60" s="120" t="s">
        <v>761</v>
      </c>
      <c r="F60" s="121">
        <v>2</v>
      </c>
      <c r="G60" s="121">
        <v>1</v>
      </c>
      <c r="H60" s="121">
        <v>17</v>
      </c>
      <c r="I60" s="121">
        <v>14</v>
      </c>
      <c r="J60" s="121">
        <v>1404</v>
      </c>
      <c r="K60" s="122" t="s">
        <v>762</v>
      </c>
      <c r="L60" s="127">
        <v>88.7</v>
      </c>
      <c r="M60" s="120">
        <v>73.569999999999993</v>
      </c>
      <c r="N60" s="128" t="s">
        <v>773</v>
      </c>
      <c r="O60" s="120" t="s">
        <v>787</v>
      </c>
      <c r="P60" s="120" t="s">
        <v>788</v>
      </c>
      <c r="Q60" s="120" t="s">
        <v>766</v>
      </c>
      <c r="R60" s="120" t="s">
        <v>1024</v>
      </c>
      <c r="S60" s="123">
        <v>43709</v>
      </c>
      <c r="T60" s="120" t="s">
        <v>1025</v>
      </c>
      <c r="U60" s="124" t="s">
        <v>769</v>
      </c>
      <c r="V60" s="131" t="s">
        <v>1026</v>
      </c>
      <c r="W60" s="120" t="s">
        <v>1027</v>
      </c>
      <c r="X60" s="124" t="s">
        <v>769</v>
      </c>
      <c r="Y60" s="131" t="s">
        <v>1028</v>
      </c>
      <c r="Z60" s="126">
        <v>44348</v>
      </c>
    </row>
    <row r="61" spans="1:26" ht="17.25" hidden="1" customHeight="1">
      <c r="A61" s="120">
        <v>57</v>
      </c>
      <c r="B61" s="120" t="s">
        <v>758</v>
      </c>
      <c r="C61" s="120" t="s">
        <v>759</v>
      </c>
      <c r="D61" s="120" t="s">
        <v>760</v>
      </c>
      <c r="E61" s="120" t="s">
        <v>761</v>
      </c>
      <c r="F61" s="121">
        <v>2</v>
      </c>
      <c r="G61" s="121">
        <v>1</v>
      </c>
      <c r="H61" s="121">
        <v>17</v>
      </c>
      <c r="I61" s="121">
        <v>15</v>
      </c>
      <c r="J61" s="121">
        <v>1501</v>
      </c>
      <c r="K61" s="122" t="s">
        <v>762</v>
      </c>
      <c r="L61" s="127">
        <v>139.29</v>
      </c>
      <c r="M61" s="120">
        <v>115.53</v>
      </c>
      <c r="N61" s="117" t="s">
        <v>763</v>
      </c>
      <c r="O61" s="120" t="s">
        <v>764</v>
      </c>
      <c r="P61" s="120" t="s">
        <v>765</v>
      </c>
      <c r="Q61" s="120" t="s">
        <v>766</v>
      </c>
      <c r="R61" s="120" t="s">
        <v>1029</v>
      </c>
      <c r="S61" s="123">
        <v>43707</v>
      </c>
      <c r="T61" s="120" t="s">
        <v>1030</v>
      </c>
      <c r="U61" s="124" t="s">
        <v>769</v>
      </c>
      <c r="V61" s="125" t="s">
        <v>1031</v>
      </c>
      <c r="W61" s="120" t="s">
        <v>1032</v>
      </c>
      <c r="X61" s="125" t="s">
        <v>769</v>
      </c>
      <c r="Y61" s="125" t="s">
        <v>1033</v>
      </c>
      <c r="Z61" s="126">
        <v>44348</v>
      </c>
    </row>
    <row r="62" spans="1:26" ht="17.25" hidden="1" customHeight="1">
      <c r="A62" s="120">
        <v>58</v>
      </c>
      <c r="B62" s="120" t="s">
        <v>758</v>
      </c>
      <c r="C62" s="120" t="s">
        <v>759</v>
      </c>
      <c r="D62" s="120" t="s">
        <v>760</v>
      </c>
      <c r="E62" s="120" t="s">
        <v>761</v>
      </c>
      <c r="F62" s="121">
        <v>2</v>
      </c>
      <c r="G62" s="121">
        <v>1</v>
      </c>
      <c r="H62" s="121">
        <v>17</v>
      </c>
      <c r="I62" s="121">
        <v>15</v>
      </c>
      <c r="J62" s="121">
        <v>1502</v>
      </c>
      <c r="K62" s="122" t="s">
        <v>762</v>
      </c>
      <c r="L62" s="127">
        <v>88.23</v>
      </c>
      <c r="M62" s="120">
        <v>73.180000000000007</v>
      </c>
      <c r="N62" s="128" t="s">
        <v>773</v>
      </c>
      <c r="O62" s="120" t="s">
        <v>774</v>
      </c>
      <c r="P62" s="120" t="s">
        <v>775</v>
      </c>
      <c r="Q62" s="120" t="s">
        <v>766</v>
      </c>
      <c r="R62" s="120" t="s">
        <v>1034</v>
      </c>
      <c r="S62" s="123">
        <v>43708</v>
      </c>
      <c r="T62" s="120" t="s">
        <v>1035</v>
      </c>
      <c r="U62" s="124" t="s">
        <v>769</v>
      </c>
      <c r="V62" s="131" t="s">
        <v>1036</v>
      </c>
      <c r="W62" s="120" t="s">
        <v>1037</v>
      </c>
      <c r="X62" s="124" t="s">
        <v>769</v>
      </c>
      <c r="Y62" s="131" t="s">
        <v>1038</v>
      </c>
      <c r="Z62" s="126">
        <v>44348</v>
      </c>
    </row>
    <row r="63" spans="1:26" ht="17.25" hidden="1" customHeight="1">
      <c r="A63" s="120">
        <v>59</v>
      </c>
      <c r="B63" s="120" t="s">
        <v>758</v>
      </c>
      <c r="C63" s="120" t="s">
        <v>759</v>
      </c>
      <c r="D63" s="120" t="s">
        <v>760</v>
      </c>
      <c r="E63" s="120" t="s">
        <v>761</v>
      </c>
      <c r="F63" s="121">
        <v>2</v>
      </c>
      <c r="G63" s="121">
        <v>1</v>
      </c>
      <c r="H63" s="121">
        <v>17</v>
      </c>
      <c r="I63" s="121">
        <v>15</v>
      </c>
      <c r="J63" s="121">
        <v>1503</v>
      </c>
      <c r="K63" s="122" t="s">
        <v>762</v>
      </c>
      <c r="L63" s="127">
        <v>88.35</v>
      </c>
      <c r="M63" s="120">
        <v>73.28</v>
      </c>
      <c r="N63" s="128" t="s">
        <v>773</v>
      </c>
      <c r="O63" s="120" t="s">
        <v>774</v>
      </c>
      <c r="P63" s="120" t="s">
        <v>781</v>
      </c>
      <c r="Q63" s="120" t="s">
        <v>766</v>
      </c>
      <c r="R63" s="120" t="s">
        <v>1039</v>
      </c>
      <c r="S63" s="123">
        <v>43650</v>
      </c>
      <c r="T63" s="120" t="s">
        <v>1040</v>
      </c>
      <c r="U63" s="124" t="s">
        <v>769</v>
      </c>
      <c r="V63" s="131" t="s">
        <v>1041</v>
      </c>
      <c r="W63" s="120" t="s">
        <v>1042</v>
      </c>
      <c r="X63" s="124" t="s">
        <v>769</v>
      </c>
      <c r="Y63" s="131" t="s">
        <v>1043</v>
      </c>
      <c r="Z63" s="126">
        <v>44348</v>
      </c>
    </row>
    <row r="64" spans="1:26" ht="17.25" customHeight="1">
      <c r="A64" s="120">
        <v>60</v>
      </c>
      <c r="B64" s="120" t="s">
        <v>758</v>
      </c>
      <c r="C64" s="120" t="s">
        <v>759</v>
      </c>
      <c r="D64" s="120" t="s">
        <v>760</v>
      </c>
      <c r="E64" s="120" t="s">
        <v>761</v>
      </c>
      <c r="F64" s="121">
        <v>2</v>
      </c>
      <c r="G64" s="121">
        <v>1</v>
      </c>
      <c r="H64" s="121">
        <v>17</v>
      </c>
      <c r="I64" s="121">
        <v>15</v>
      </c>
      <c r="J64" s="121">
        <v>1504</v>
      </c>
      <c r="K64" s="122" t="s">
        <v>762</v>
      </c>
      <c r="L64" s="127">
        <v>88.7</v>
      </c>
      <c r="M64" s="120">
        <v>73.569999999999993</v>
      </c>
      <c r="N64" s="128" t="s">
        <v>773</v>
      </c>
      <c r="O64" s="120" t="s">
        <v>787</v>
      </c>
      <c r="P64" s="120" t="s">
        <v>788</v>
      </c>
      <c r="Q64" s="120" t="s">
        <v>766</v>
      </c>
      <c r="R64" s="120" t="s">
        <v>1044</v>
      </c>
      <c r="S64" s="123">
        <v>43711</v>
      </c>
      <c r="T64" s="120" t="s">
        <v>1045</v>
      </c>
      <c r="U64" s="124" t="s">
        <v>769</v>
      </c>
      <c r="V64" s="131" t="s">
        <v>1046</v>
      </c>
      <c r="W64" s="120" t="s">
        <v>1047</v>
      </c>
      <c r="X64" s="124" t="s">
        <v>769</v>
      </c>
      <c r="Y64" s="131" t="s">
        <v>1048</v>
      </c>
      <c r="Z64" s="126">
        <v>44348</v>
      </c>
    </row>
    <row r="65" spans="1:26" ht="17.25" hidden="1" customHeight="1">
      <c r="A65" s="120">
        <v>61</v>
      </c>
      <c r="B65" s="120" t="s">
        <v>758</v>
      </c>
      <c r="C65" s="120" t="s">
        <v>759</v>
      </c>
      <c r="D65" s="120" t="s">
        <v>760</v>
      </c>
      <c r="E65" s="120" t="s">
        <v>761</v>
      </c>
      <c r="F65" s="121">
        <v>2</v>
      </c>
      <c r="G65" s="121">
        <v>1</v>
      </c>
      <c r="H65" s="121">
        <v>17</v>
      </c>
      <c r="I65" s="121">
        <v>16</v>
      </c>
      <c r="J65" s="121">
        <v>1601</v>
      </c>
      <c r="K65" s="122" t="s">
        <v>762</v>
      </c>
      <c r="L65" s="127">
        <v>139.29</v>
      </c>
      <c r="M65" s="120">
        <v>115.53</v>
      </c>
      <c r="N65" s="117" t="s">
        <v>763</v>
      </c>
      <c r="O65" s="120" t="s">
        <v>764</v>
      </c>
      <c r="P65" s="120" t="s">
        <v>765</v>
      </c>
      <c r="Q65" s="120" t="s">
        <v>766</v>
      </c>
      <c r="R65" s="120" t="s">
        <v>1049</v>
      </c>
      <c r="S65" s="123">
        <v>43712</v>
      </c>
      <c r="T65" s="120" t="s">
        <v>1050</v>
      </c>
      <c r="U65" s="124" t="s">
        <v>769</v>
      </c>
      <c r="V65" s="125" t="s">
        <v>1051</v>
      </c>
      <c r="W65" s="120" t="s">
        <v>1052</v>
      </c>
      <c r="X65" s="125" t="s">
        <v>769</v>
      </c>
      <c r="Y65" s="125" t="s">
        <v>1053</v>
      </c>
      <c r="Z65" s="126">
        <v>44348</v>
      </c>
    </row>
    <row r="66" spans="1:26" ht="17.25" hidden="1" customHeight="1">
      <c r="A66" s="120">
        <v>62</v>
      </c>
      <c r="B66" s="120" t="s">
        <v>758</v>
      </c>
      <c r="C66" s="120" t="s">
        <v>759</v>
      </c>
      <c r="D66" s="120" t="s">
        <v>760</v>
      </c>
      <c r="E66" s="120" t="s">
        <v>761</v>
      </c>
      <c r="F66" s="121">
        <v>2</v>
      </c>
      <c r="G66" s="121">
        <v>1</v>
      </c>
      <c r="H66" s="121">
        <v>17</v>
      </c>
      <c r="I66" s="121">
        <v>16</v>
      </c>
      <c r="J66" s="121">
        <v>1602</v>
      </c>
      <c r="K66" s="122" t="s">
        <v>762</v>
      </c>
      <c r="L66" s="127">
        <v>88.23</v>
      </c>
      <c r="M66" s="120">
        <v>73.180000000000007</v>
      </c>
      <c r="N66" s="128" t="s">
        <v>773</v>
      </c>
      <c r="O66" s="120" t="s">
        <v>774</v>
      </c>
      <c r="P66" s="120" t="s">
        <v>775</v>
      </c>
      <c r="Q66" s="120" t="s">
        <v>766</v>
      </c>
      <c r="R66" s="120" t="s">
        <v>1054</v>
      </c>
      <c r="S66" s="123">
        <v>43709</v>
      </c>
      <c r="T66" s="120" t="s">
        <v>1055</v>
      </c>
      <c r="U66" s="124" t="s">
        <v>769</v>
      </c>
      <c r="V66" s="133" t="s">
        <v>1056</v>
      </c>
      <c r="W66" s="120" t="s">
        <v>1057</v>
      </c>
      <c r="X66" s="132" t="s">
        <v>769</v>
      </c>
      <c r="Y66" s="133" t="s">
        <v>1058</v>
      </c>
      <c r="Z66" s="126">
        <v>44348</v>
      </c>
    </row>
    <row r="67" spans="1:26" ht="17.25" hidden="1" customHeight="1">
      <c r="A67" s="120">
        <v>63</v>
      </c>
      <c r="B67" s="120" t="s">
        <v>758</v>
      </c>
      <c r="C67" s="120" t="s">
        <v>759</v>
      </c>
      <c r="D67" s="120" t="s">
        <v>760</v>
      </c>
      <c r="E67" s="120" t="s">
        <v>761</v>
      </c>
      <c r="F67" s="121">
        <v>2</v>
      </c>
      <c r="G67" s="121">
        <v>1</v>
      </c>
      <c r="H67" s="121">
        <v>17</v>
      </c>
      <c r="I67" s="121">
        <v>16</v>
      </c>
      <c r="J67" s="121">
        <v>1603</v>
      </c>
      <c r="K67" s="122" t="s">
        <v>762</v>
      </c>
      <c r="L67" s="127">
        <v>88.35</v>
      </c>
      <c r="M67" s="120">
        <v>73.28</v>
      </c>
      <c r="N67" s="128" t="s">
        <v>773</v>
      </c>
      <c r="O67" s="120" t="s">
        <v>774</v>
      </c>
      <c r="P67" s="120" t="s">
        <v>781</v>
      </c>
      <c r="Q67" s="120" t="s">
        <v>766</v>
      </c>
      <c r="R67" s="120" t="s">
        <v>1059</v>
      </c>
      <c r="S67" s="123">
        <v>43580</v>
      </c>
      <c r="T67" s="120" t="s">
        <v>1060</v>
      </c>
      <c r="U67" s="124" t="s">
        <v>769</v>
      </c>
      <c r="V67" s="131" t="s">
        <v>1061</v>
      </c>
      <c r="W67" s="120" t="s">
        <v>1062</v>
      </c>
      <c r="X67" s="124" t="s">
        <v>769</v>
      </c>
      <c r="Y67" s="131" t="s">
        <v>1063</v>
      </c>
      <c r="Z67" s="126">
        <v>44348</v>
      </c>
    </row>
    <row r="68" spans="1:26" ht="17.25" customHeight="1">
      <c r="A68" s="120">
        <v>64</v>
      </c>
      <c r="B68" s="120" t="s">
        <v>758</v>
      </c>
      <c r="C68" s="120" t="s">
        <v>759</v>
      </c>
      <c r="D68" s="120" t="s">
        <v>760</v>
      </c>
      <c r="E68" s="120" t="s">
        <v>761</v>
      </c>
      <c r="F68" s="121">
        <v>2</v>
      </c>
      <c r="G68" s="121">
        <v>1</v>
      </c>
      <c r="H68" s="121">
        <v>17</v>
      </c>
      <c r="I68" s="121">
        <v>16</v>
      </c>
      <c r="J68" s="121">
        <v>1604</v>
      </c>
      <c r="K68" s="122" t="s">
        <v>762</v>
      </c>
      <c r="L68" s="127">
        <v>88.7</v>
      </c>
      <c r="M68" s="120">
        <v>73.569999999999993</v>
      </c>
      <c r="N68" s="128" t="s">
        <v>773</v>
      </c>
      <c r="O68" s="120" t="s">
        <v>787</v>
      </c>
      <c r="P68" s="120" t="s">
        <v>788</v>
      </c>
      <c r="Q68" s="120" t="s">
        <v>766</v>
      </c>
      <c r="R68" s="120" t="s">
        <v>1064</v>
      </c>
      <c r="S68" s="123">
        <v>43580</v>
      </c>
      <c r="T68" s="120" t="s">
        <v>1065</v>
      </c>
      <c r="U68" s="124" t="s">
        <v>769</v>
      </c>
      <c r="V68" s="131" t="s">
        <v>1066</v>
      </c>
      <c r="W68" s="120" t="s">
        <v>1067</v>
      </c>
      <c r="X68" s="124" t="s">
        <v>769</v>
      </c>
      <c r="Y68" s="131" t="s">
        <v>1068</v>
      </c>
      <c r="Z68" s="126">
        <v>44348</v>
      </c>
    </row>
    <row r="69" spans="1:26" ht="17.25" hidden="1" customHeight="1">
      <c r="A69" s="120">
        <v>65</v>
      </c>
      <c r="B69" s="120" t="s">
        <v>758</v>
      </c>
      <c r="C69" s="120" t="s">
        <v>759</v>
      </c>
      <c r="D69" s="120" t="s">
        <v>760</v>
      </c>
      <c r="E69" s="120" t="s">
        <v>761</v>
      </c>
      <c r="F69" s="121">
        <v>2</v>
      </c>
      <c r="G69" s="121">
        <v>1</v>
      </c>
      <c r="H69" s="121">
        <v>17</v>
      </c>
      <c r="I69" s="121">
        <v>17</v>
      </c>
      <c r="J69" s="121">
        <v>1701</v>
      </c>
      <c r="K69" s="122" t="s">
        <v>762</v>
      </c>
      <c r="L69" s="127">
        <v>139.29</v>
      </c>
      <c r="M69" s="120">
        <v>115.53</v>
      </c>
      <c r="N69" s="117" t="s">
        <v>763</v>
      </c>
      <c r="O69" s="120" t="s">
        <v>764</v>
      </c>
      <c r="P69" s="120" t="s">
        <v>765</v>
      </c>
      <c r="Q69" s="120" t="s">
        <v>766</v>
      </c>
      <c r="R69" s="120" t="s">
        <v>1069</v>
      </c>
      <c r="S69" s="123">
        <v>43825</v>
      </c>
      <c r="T69" s="120" t="s">
        <v>1070</v>
      </c>
      <c r="U69" s="124" t="s">
        <v>769</v>
      </c>
      <c r="V69" s="125" t="s">
        <v>1071</v>
      </c>
      <c r="W69" s="120" t="s">
        <v>1072</v>
      </c>
      <c r="X69" s="125" t="s">
        <v>769</v>
      </c>
      <c r="Y69" s="125" t="s">
        <v>1073</v>
      </c>
      <c r="Z69" s="126">
        <v>44348</v>
      </c>
    </row>
    <row r="70" spans="1:26" ht="17.25" hidden="1" customHeight="1">
      <c r="A70" s="120">
        <v>66</v>
      </c>
      <c r="B70" s="120" t="s">
        <v>758</v>
      </c>
      <c r="C70" s="120" t="s">
        <v>759</v>
      </c>
      <c r="D70" s="120" t="s">
        <v>760</v>
      </c>
      <c r="E70" s="120" t="s">
        <v>761</v>
      </c>
      <c r="F70" s="121">
        <v>2</v>
      </c>
      <c r="G70" s="121">
        <v>1</v>
      </c>
      <c r="H70" s="121">
        <v>17</v>
      </c>
      <c r="I70" s="121">
        <v>17</v>
      </c>
      <c r="J70" s="121">
        <v>1702</v>
      </c>
      <c r="K70" s="122" t="s">
        <v>762</v>
      </c>
      <c r="L70" s="127">
        <v>88.23</v>
      </c>
      <c r="M70" s="120">
        <v>73.180000000000007</v>
      </c>
      <c r="N70" s="128" t="s">
        <v>773</v>
      </c>
      <c r="O70" s="120" t="s">
        <v>774</v>
      </c>
      <c r="P70" s="120" t="s">
        <v>775</v>
      </c>
      <c r="Q70" s="120" t="s">
        <v>766</v>
      </c>
      <c r="R70" s="120" t="s">
        <v>1074</v>
      </c>
      <c r="S70" s="123">
        <v>43585</v>
      </c>
      <c r="T70" s="120" t="s">
        <v>1075</v>
      </c>
      <c r="U70" s="124" t="s">
        <v>769</v>
      </c>
      <c r="V70" s="124" t="s">
        <v>1076</v>
      </c>
      <c r="W70" s="120" t="s">
        <v>1077</v>
      </c>
      <c r="X70" s="124" t="s">
        <v>769</v>
      </c>
      <c r="Y70" s="124" t="s">
        <v>1078</v>
      </c>
      <c r="Z70" s="126">
        <v>44348</v>
      </c>
    </row>
    <row r="71" spans="1:26" ht="17.25" hidden="1" customHeight="1">
      <c r="A71" s="120">
        <v>67</v>
      </c>
      <c r="B71" s="120" t="s">
        <v>758</v>
      </c>
      <c r="C71" s="120" t="s">
        <v>759</v>
      </c>
      <c r="D71" s="120" t="s">
        <v>760</v>
      </c>
      <c r="E71" s="120" t="s">
        <v>761</v>
      </c>
      <c r="F71" s="121">
        <v>2</v>
      </c>
      <c r="G71" s="121">
        <v>1</v>
      </c>
      <c r="H71" s="121">
        <v>17</v>
      </c>
      <c r="I71" s="121">
        <v>17</v>
      </c>
      <c r="J71" s="121">
        <v>1703</v>
      </c>
      <c r="K71" s="122" t="s">
        <v>762</v>
      </c>
      <c r="L71" s="127">
        <v>88.35</v>
      </c>
      <c r="M71" s="120">
        <v>73.28</v>
      </c>
      <c r="N71" s="128" t="s">
        <v>773</v>
      </c>
      <c r="O71" s="120" t="s">
        <v>774</v>
      </c>
      <c r="P71" s="120" t="s">
        <v>781</v>
      </c>
      <c r="Q71" s="120" t="s">
        <v>766</v>
      </c>
      <c r="R71" s="120" t="s">
        <v>1079</v>
      </c>
      <c r="S71" s="123">
        <v>43649</v>
      </c>
      <c r="T71" s="120" t="s">
        <v>1080</v>
      </c>
      <c r="U71" s="124" t="s">
        <v>769</v>
      </c>
      <c r="V71" s="124" t="s">
        <v>1081</v>
      </c>
      <c r="W71" s="120" t="s">
        <v>1082</v>
      </c>
      <c r="X71" s="124" t="s">
        <v>769</v>
      </c>
      <c r="Y71" s="124" t="s">
        <v>1083</v>
      </c>
      <c r="Z71" s="126">
        <v>44348</v>
      </c>
    </row>
    <row r="72" spans="1:26" ht="17.25" customHeight="1">
      <c r="A72" s="120">
        <v>68</v>
      </c>
      <c r="B72" s="120" t="s">
        <v>758</v>
      </c>
      <c r="C72" s="120" t="s">
        <v>759</v>
      </c>
      <c r="D72" s="120" t="s">
        <v>760</v>
      </c>
      <c r="E72" s="120" t="s">
        <v>761</v>
      </c>
      <c r="F72" s="121">
        <v>2</v>
      </c>
      <c r="G72" s="121">
        <v>1</v>
      </c>
      <c r="H72" s="121">
        <v>17</v>
      </c>
      <c r="I72" s="121">
        <v>17</v>
      </c>
      <c r="J72" s="121">
        <v>1704</v>
      </c>
      <c r="K72" s="122" t="s">
        <v>762</v>
      </c>
      <c r="L72" s="127">
        <v>88.7</v>
      </c>
      <c r="M72" s="120">
        <v>73.569999999999993</v>
      </c>
      <c r="N72" s="128" t="s">
        <v>773</v>
      </c>
      <c r="O72" s="120" t="s">
        <v>787</v>
      </c>
      <c r="P72" s="120" t="s">
        <v>788</v>
      </c>
      <c r="Q72" s="120" t="s">
        <v>766</v>
      </c>
      <c r="R72" s="120" t="s">
        <v>1084</v>
      </c>
      <c r="S72" s="123">
        <v>43696</v>
      </c>
      <c r="T72" s="120" t="s">
        <v>1085</v>
      </c>
      <c r="U72" s="124" t="s">
        <v>769</v>
      </c>
      <c r="V72" s="124" t="s">
        <v>1086</v>
      </c>
      <c r="W72" s="120" t="s">
        <v>1087</v>
      </c>
      <c r="X72" s="124" t="s">
        <v>769</v>
      </c>
      <c r="Y72" s="124" t="s">
        <v>1088</v>
      </c>
      <c r="Z72" s="126">
        <v>44348</v>
      </c>
    </row>
    <row r="73" spans="1:26" ht="17.25" hidden="1" customHeight="1">
      <c r="A73" s="120">
        <v>69</v>
      </c>
      <c r="B73" s="120" t="s">
        <v>758</v>
      </c>
      <c r="C73" s="120" t="s">
        <v>759</v>
      </c>
      <c r="D73" s="120" t="s">
        <v>760</v>
      </c>
      <c r="E73" s="120" t="s">
        <v>761</v>
      </c>
      <c r="F73" s="121">
        <v>2</v>
      </c>
      <c r="G73" s="121">
        <v>2</v>
      </c>
      <c r="H73" s="121">
        <v>17</v>
      </c>
      <c r="I73" s="121">
        <v>1</v>
      </c>
      <c r="J73" s="121">
        <v>101</v>
      </c>
      <c r="K73" s="122" t="s">
        <v>762</v>
      </c>
      <c r="L73" s="127">
        <v>88.68</v>
      </c>
      <c r="M73" s="120">
        <v>73.55</v>
      </c>
      <c r="N73" s="128" t="s">
        <v>773</v>
      </c>
      <c r="O73" s="120" t="s">
        <v>787</v>
      </c>
      <c r="P73" s="120" t="s">
        <v>1089</v>
      </c>
      <c r="Q73" s="120" t="s">
        <v>766</v>
      </c>
      <c r="R73" s="120" t="s">
        <v>1090</v>
      </c>
      <c r="S73" s="123">
        <v>43827</v>
      </c>
      <c r="T73" s="120" t="s">
        <v>1091</v>
      </c>
      <c r="U73" s="124" t="s">
        <v>769</v>
      </c>
      <c r="V73" s="125" t="s">
        <v>1092</v>
      </c>
      <c r="W73" s="120" t="s">
        <v>1093</v>
      </c>
      <c r="X73" s="125" t="s">
        <v>769</v>
      </c>
      <c r="Y73" s="125" t="s">
        <v>1094</v>
      </c>
      <c r="Z73" s="126">
        <v>44348</v>
      </c>
    </row>
    <row r="74" spans="1:26" ht="17.25" hidden="1" customHeight="1">
      <c r="A74" s="120">
        <v>70</v>
      </c>
      <c r="B74" s="120" t="s">
        <v>758</v>
      </c>
      <c r="C74" s="120" t="s">
        <v>759</v>
      </c>
      <c r="D74" s="120" t="s">
        <v>760</v>
      </c>
      <c r="E74" s="120" t="s">
        <v>761</v>
      </c>
      <c r="F74" s="121">
        <v>2</v>
      </c>
      <c r="G74" s="121">
        <v>2</v>
      </c>
      <c r="H74" s="121">
        <v>17</v>
      </c>
      <c r="I74" s="121">
        <v>1</v>
      </c>
      <c r="J74" s="121">
        <v>102</v>
      </c>
      <c r="K74" s="122" t="s">
        <v>762</v>
      </c>
      <c r="L74" s="127">
        <v>88.35</v>
      </c>
      <c r="M74" s="120">
        <v>73.28</v>
      </c>
      <c r="N74" s="128" t="s">
        <v>773</v>
      </c>
      <c r="O74" s="120" t="s">
        <v>774</v>
      </c>
      <c r="P74" s="120" t="s">
        <v>1095</v>
      </c>
      <c r="Q74" s="120" t="s">
        <v>766</v>
      </c>
      <c r="R74" s="120" t="s">
        <v>1096</v>
      </c>
      <c r="S74" s="123">
        <v>43834</v>
      </c>
      <c r="T74" s="120" t="s">
        <v>1097</v>
      </c>
      <c r="U74" s="124" t="s">
        <v>769</v>
      </c>
      <c r="V74" s="125" t="s">
        <v>1098</v>
      </c>
      <c r="W74" s="120" t="s">
        <v>1099</v>
      </c>
      <c r="X74" s="125" t="s">
        <v>769</v>
      </c>
      <c r="Y74" s="125" t="s">
        <v>1100</v>
      </c>
      <c r="Z74" s="126">
        <v>44348</v>
      </c>
    </row>
    <row r="75" spans="1:26" ht="17.25" hidden="1" customHeight="1">
      <c r="A75" s="120">
        <v>71</v>
      </c>
      <c r="B75" s="120" t="s">
        <v>758</v>
      </c>
      <c r="C75" s="120" t="s">
        <v>759</v>
      </c>
      <c r="D75" s="120" t="s">
        <v>760</v>
      </c>
      <c r="E75" s="120" t="s">
        <v>761</v>
      </c>
      <c r="F75" s="121">
        <v>2</v>
      </c>
      <c r="G75" s="121">
        <v>2</v>
      </c>
      <c r="H75" s="121">
        <v>17</v>
      </c>
      <c r="I75" s="121">
        <v>1</v>
      </c>
      <c r="J75" s="121">
        <v>103</v>
      </c>
      <c r="K75" s="122" t="s">
        <v>762</v>
      </c>
      <c r="L75" s="127">
        <v>88.23</v>
      </c>
      <c r="M75" s="120">
        <v>73.180000000000007</v>
      </c>
      <c r="N75" s="128" t="s">
        <v>773</v>
      </c>
      <c r="O75" s="120" t="s">
        <v>774</v>
      </c>
      <c r="P75" s="120" t="s">
        <v>1101</v>
      </c>
      <c r="Q75" s="120" t="s">
        <v>766</v>
      </c>
      <c r="R75" s="120" t="s">
        <v>1102</v>
      </c>
      <c r="S75" s="123">
        <v>43934</v>
      </c>
      <c r="T75" s="120" t="s">
        <v>1103</v>
      </c>
      <c r="U75" s="124" t="s">
        <v>769</v>
      </c>
      <c r="V75" s="125" t="s">
        <v>1104</v>
      </c>
      <c r="W75" s="120"/>
      <c r="X75" s="125"/>
      <c r="Y75" s="125"/>
      <c r="Z75" s="126">
        <v>44348</v>
      </c>
    </row>
    <row r="76" spans="1:26" ht="17.25" hidden="1" customHeight="1">
      <c r="A76" s="120">
        <v>72</v>
      </c>
      <c r="B76" s="120" t="s">
        <v>758</v>
      </c>
      <c r="C76" s="120" t="s">
        <v>759</v>
      </c>
      <c r="D76" s="120" t="s">
        <v>760</v>
      </c>
      <c r="E76" s="120" t="s">
        <v>761</v>
      </c>
      <c r="F76" s="121">
        <v>2</v>
      </c>
      <c r="G76" s="121">
        <v>2</v>
      </c>
      <c r="H76" s="121">
        <v>17</v>
      </c>
      <c r="I76" s="121">
        <v>1</v>
      </c>
      <c r="J76" s="121">
        <v>104</v>
      </c>
      <c r="K76" s="122" t="s">
        <v>762</v>
      </c>
      <c r="L76" s="127">
        <v>89.65</v>
      </c>
      <c r="M76" s="120">
        <v>74.36</v>
      </c>
      <c r="N76" s="128" t="s">
        <v>773</v>
      </c>
      <c r="O76" s="120" t="s">
        <v>787</v>
      </c>
      <c r="P76" s="120" t="s">
        <v>1105</v>
      </c>
      <c r="Q76" s="120" t="s">
        <v>766</v>
      </c>
      <c r="R76" s="120" t="s">
        <v>1106</v>
      </c>
      <c r="S76" s="123">
        <v>43828</v>
      </c>
      <c r="T76" s="120" t="s">
        <v>1107</v>
      </c>
      <c r="U76" s="124" t="s">
        <v>769</v>
      </c>
      <c r="V76" s="125" t="s">
        <v>1108</v>
      </c>
      <c r="W76" s="120" t="s">
        <v>1109</v>
      </c>
      <c r="X76" s="125" t="s">
        <v>769</v>
      </c>
      <c r="Y76" s="125" t="s">
        <v>1110</v>
      </c>
      <c r="Z76" s="126">
        <v>44348</v>
      </c>
    </row>
    <row r="77" spans="1:26" ht="17.25" hidden="1" customHeight="1">
      <c r="A77" s="120">
        <v>73</v>
      </c>
      <c r="B77" s="120" t="s">
        <v>758</v>
      </c>
      <c r="C77" s="120" t="s">
        <v>759</v>
      </c>
      <c r="D77" s="120" t="s">
        <v>760</v>
      </c>
      <c r="E77" s="120" t="s">
        <v>761</v>
      </c>
      <c r="F77" s="121">
        <v>2</v>
      </c>
      <c r="G77" s="121">
        <v>2</v>
      </c>
      <c r="H77" s="121">
        <v>17</v>
      </c>
      <c r="I77" s="121">
        <v>2</v>
      </c>
      <c r="J77" s="121">
        <v>201</v>
      </c>
      <c r="K77" s="122" t="s">
        <v>762</v>
      </c>
      <c r="L77" s="127">
        <v>88.7</v>
      </c>
      <c r="M77" s="120">
        <v>73.569999999999993</v>
      </c>
      <c r="N77" s="128" t="s">
        <v>773</v>
      </c>
      <c r="O77" s="120" t="s">
        <v>787</v>
      </c>
      <c r="P77" s="120" t="s">
        <v>1089</v>
      </c>
      <c r="Q77" s="120" t="s">
        <v>766</v>
      </c>
      <c r="R77" s="120" t="s">
        <v>1111</v>
      </c>
      <c r="S77" s="123">
        <v>43826</v>
      </c>
      <c r="T77" s="120" t="s">
        <v>1112</v>
      </c>
      <c r="U77" s="124" t="s">
        <v>769</v>
      </c>
      <c r="V77" s="125" t="s">
        <v>1113</v>
      </c>
      <c r="W77" s="120"/>
      <c r="X77" s="125"/>
      <c r="Y77" s="125"/>
      <c r="Z77" s="126">
        <v>44348</v>
      </c>
    </row>
    <row r="78" spans="1:26" ht="17.25" hidden="1" customHeight="1">
      <c r="A78" s="120">
        <v>74</v>
      </c>
      <c r="B78" s="120" t="s">
        <v>758</v>
      </c>
      <c r="C78" s="120" t="s">
        <v>759</v>
      </c>
      <c r="D78" s="120" t="s">
        <v>760</v>
      </c>
      <c r="E78" s="120" t="s">
        <v>761</v>
      </c>
      <c r="F78" s="121">
        <v>2</v>
      </c>
      <c r="G78" s="121">
        <v>2</v>
      </c>
      <c r="H78" s="121">
        <v>17</v>
      </c>
      <c r="I78" s="121">
        <v>2</v>
      </c>
      <c r="J78" s="121">
        <v>202</v>
      </c>
      <c r="K78" s="122" t="s">
        <v>762</v>
      </c>
      <c r="L78" s="127">
        <v>88.35</v>
      </c>
      <c r="M78" s="120">
        <v>73.28</v>
      </c>
      <c r="N78" s="128" t="s">
        <v>773</v>
      </c>
      <c r="O78" s="120" t="s">
        <v>774</v>
      </c>
      <c r="P78" s="120" t="s">
        <v>1095</v>
      </c>
      <c r="Q78" s="120" t="s">
        <v>766</v>
      </c>
      <c r="R78" s="120" t="s">
        <v>1114</v>
      </c>
      <c r="S78" s="123">
        <v>43827</v>
      </c>
      <c r="T78" s="120" t="s">
        <v>1115</v>
      </c>
      <c r="U78" s="124" t="s">
        <v>769</v>
      </c>
      <c r="V78" s="125" t="s">
        <v>1116</v>
      </c>
      <c r="W78" s="120"/>
      <c r="X78" s="125"/>
      <c r="Y78" s="125"/>
      <c r="Z78" s="126">
        <v>44348</v>
      </c>
    </row>
    <row r="79" spans="1:26" ht="17.25" hidden="1" customHeight="1">
      <c r="A79" s="120">
        <v>75</v>
      </c>
      <c r="B79" s="120" t="s">
        <v>758</v>
      </c>
      <c r="C79" s="120" t="s">
        <v>759</v>
      </c>
      <c r="D79" s="120" t="s">
        <v>760</v>
      </c>
      <c r="E79" s="120" t="s">
        <v>761</v>
      </c>
      <c r="F79" s="121">
        <v>2</v>
      </c>
      <c r="G79" s="121">
        <v>2</v>
      </c>
      <c r="H79" s="121">
        <v>17</v>
      </c>
      <c r="I79" s="121">
        <v>2</v>
      </c>
      <c r="J79" s="121">
        <v>203</v>
      </c>
      <c r="K79" s="122" t="s">
        <v>762</v>
      </c>
      <c r="L79" s="127">
        <v>88.23</v>
      </c>
      <c r="M79" s="120">
        <v>73.180000000000007</v>
      </c>
      <c r="N79" s="128" t="s">
        <v>773</v>
      </c>
      <c r="O79" s="120" t="s">
        <v>774</v>
      </c>
      <c r="P79" s="120" t="s">
        <v>1101</v>
      </c>
      <c r="Q79" s="120" t="s">
        <v>766</v>
      </c>
      <c r="R79" s="120" t="s">
        <v>1117</v>
      </c>
      <c r="S79" s="123">
        <v>43826</v>
      </c>
      <c r="T79" s="120" t="s">
        <v>1118</v>
      </c>
      <c r="U79" s="124" t="s">
        <v>769</v>
      </c>
      <c r="V79" s="125" t="s">
        <v>1119</v>
      </c>
      <c r="W79" s="120" t="s">
        <v>1120</v>
      </c>
      <c r="X79" s="125" t="s">
        <v>1121</v>
      </c>
      <c r="Y79" s="134" t="s">
        <v>1122</v>
      </c>
      <c r="Z79" s="126">
        <v>44348</v>
      </c>
    </row>
    <row r="80" spans="1:26" ht="17.25" hidden="1" customHeight="1">
      <c r="A80" s="120">
        <v>76</v>
      </c>
      <c r="B80" s="120" t="s">
        <v>758</v>
      </c>
      <c r="C80" s="120" t="s">
        <v>759</v>
      </c>
      <c r="D80" s="120" t="s">
        <v>760</v>
      </c>
      <c r="E80" s="120" t="s">
        <v>761</v>
      </c>
      <c r="F80" s="121">
        <v>2</v>
      </c>
      <c r="G80" s="121">
        <v>2</v>
      </c>
      <c r="H80" s="121">
        <v>17</v>
      </c>
      <c r="I80" s="121">
        <v>2</v>
      </c>
      <c r="J80" s="121">
        <v>204</v>
      </c>
      <c r="K80" s="122" t="s">
        <v>762</v>
      </c>
      <c r="L80" s="127">
        <v>89.69</v>
      </c>
      <c r="M80" s="120">
        <v>74.39</v>
      </c>
      <c r="N80" s="128" t="s">
        <v>773</v>
      </c>
      <c r="O80" s="120" t="s">
        <v>787</v>
      </c>
      <c r="P80" s="120" t="s">
        <v>1105</v>
      </c>
      <c r="Q80" s="120" t="s">
        <v>766</v>
      </c>
      <c r="R80" s="120" t="s">
        <v>1123</v>
      </c>
      <c r="S80" s="123">
        <v>43827</v>
      </c>
      <c r="T80" s="120" t="s">
        <v>1124</v>
      </c>
      <c r="U80" s="124" t="s">
        <v>769</v>
      </c>
      <c r="V80" s="125" t="s">
        <v>1125</v>
      </c>
      <c r="W80" s="120" t="s">
        <v>1126</v>
      </c>
      <c r="X80" s="125" t="s">
        <v>769</v>
      </c>
      <c r="Y80" s="125" t="s">
        <v>1127</v>
      </c>
      <c r="Z80" s="126">
        <v>44348</v>
      </c>
    </row>
    <row r="81" spans="1:26" ht="17.25" hidden="1" customHeight="1">
      <c r="A81" s="120">
        <v>77</v>
      </c>
      <c r="B81" s="120" t="s">
        <v>758</v>
      </c>
      <c r="C81" s="120" t="s">
        <v>759</v>
      </c>
      <c r="D81" s="120" t="s">
        <v>760</v>
      </c>
      <c r="E81" s="120" t="s">
        <v>761</v>
      </c>
      <c r="F81" s="121">
        <v>2</v>
      </c>
      <c r="G81" s="121">
        <v>2</v>
      </c>
      <c r="H81" s="121">
        <v>17</v>
      </c>
      <c r="I81" s="121">
        <v>3</v>
      </c>
      <c r="J81" s="121">
        <v>301</v>
      </c>
      <c r="K81" s="122" t="s">
        <v>762</v>
      </c>
      <c r="L81" s="127">
        <v>88.7</v>
      </c>
      <c r="M81" s="120">
        <v>73.569999999999993</v>
      </c>
      <c r="N81" s="128" t="s">
        <v>773</v>
      </c>
      <c r="O81" s="120" t="s">
        <v>787</v>
      </c>
      <c r="P81" s="120" t="s">
        <v>1089</v>
      </c>
      <c r="Q81" s="120" t="s">
        <v>766</v>
      </c>
      <c r="R81" s="120" t="s">
        <v>1128</v>
      </c>
      <c r="S81" s="123">
        <v>43828</v>
      </c>
      <c r="T81" s="120" t="s">
        <v>1129</v>
      </c>
      <c r="U81" s="124" t="s">
        <v>769</v>
      </c>
      <c r="V81" s="125" t="s">
        <v>1130</v>
      </c>
      <c r="W81" s="120" t="s">
        <v>1131</v>
      </c>
      <c r="X81" s="125" t="s">
        <v>769</v>
      </c>
      <c r="Y81" s="125" t="s">
        <v>1132</v>
      </c>
      <c r="Z81" s="126">
        <v>44348</v>
      </c>
    </row>
    <row r="82" spans="1:26" ht="17.25" hidden="1" customHeight="1">
      <c r="A82" s="120">
        <v>78</v>
      </c>
      <c r="B82" s="120" t="s">
        <v>758</v>
      </c>
      <c r="C82" s="120" t="s">
        <v>759</v>
      </c>
      <c r="D82" s="120" t="s">
        <v>760</v>
      </c>
      <c r="E82" s="120" t="s">
        <v>761</v>
      </c>
      <c r="F82" s="121">
        <v>2</v>
      </c>
      <c r="G82" s="121">
        <v>2</v>
      </c>
      <c r="H82" s="121">
        <v>17</v>
      </c>
      <c r="I82" s="121">
        <v>3</v>
      </c>
      <c r="J82" s="121">
        <v>302</v>
      </c>
      <c r="K82" s="122" t="s">
        <v>762</v>
      </c>
      <c r="L82" s="127">
        <v>88.35</v>
      </c>
      <c r="M82" s="120">
        <v>73.28</v>
      </c>
      <c r="N82" s="128" t="s">
        <v>773</v>
      </c>
      <c r="O82" s="120" t="s">
        <v>774</v>
      </c>
      <c r="P82" s="120" t="s">
        <v>1095</v>
      </c>
      <c r="Q82" s="120" t="s">
        <v>766</v>
      </c>
      <c r="R82" s="120" t="s">
        <v>1133</v>
      </c>
      <c r="S82" s="123">
        <v>43829</v>
      </c>
      <c r="T82" s="120" t="s">
        <v>1134</v>
      </c>
      <c r="U82" s="124" t="s">
        <v>769</v>
      </c>
      <c r="V82" s="125" t="s">
        <v>1135</v>
      </c>
      <c r="W82" s="120" t="s">
        <v>1136</v>
      </c>
      <c r="X82" s="125" t="s">
        <v>769</v>
      </c>
      <c r="Y82" s="125" t="s">
        <v>1137</v>
      </c>
      <c r="Z82" s="126">
        <v>44348</v>
      </c>
    </row>
    <row r="83" spans="1:26" ht="17.25" hidden="1" customHeight="1">
      <c r="A83" s="120">
        <v>79</v>
      </c>
      <c r="B83" s="120" t="s">
        <v>758</v>
      </c>
      <c r="C83" s="120" t="s">
        <v>759</v>
      </c>
      <c r="D83" s="120" t="s">
        <v>760</v>
      </c>
      <c r="E83" s="120" t="s">
        <v>761</v>
      </c>
      <c r="F83" s="121">
        <v>2</v>
      </c>
      <c r="G83" s="121">
        <v>2</v>
      </c>
      <c r="H83" s="121">
        <v>17</v>
      </c>
      <c r="I83" s="121">
        <v>3</v>
      </c>
      <c r="J83" s="121">
        <v>303</v>
      </c>
      <c r="K83" s="122" t="s">
        <v>762</v>
      </c>
      <c r="L83" s="127">
        <v>88.23</v>
      </c>
      <c r="M83" s="120">
        <v>73.180000000000007</v>
      </c>
      <c r="N83" s="128" t="s">
        <v>773</v>
      </c>
      <c r="O83" s="120" t="s">
        <v>774</v>
      </c>
      <c r="P83" s="120" t="s">
        <v>1101</v>
      </c>
      <c r="Q83" s="120" t="s">
        <v>766</v>
      </c>
      <c r="R83" s="120" t="s">
        <v>1138</v>
      </c>
      <c r="S83" s="123">
        <v>43827</v>
      </c>
      <c r="T83" s="120" t="s">
        <v>1139</v>
      </c>
      <c r="U83" s="124" t="s">
        <v>769</v>
      </c>
      <c r="V83" s="125" t="s">
        <v>1140</v>
      </c>
      <c r="W83" s="120" t="s">
        <v>1141</v>
      </c>
      <c r="X83" s="125" t="s">
        <v>769</v>
      </c>
      <c r="Y83" s="125" t="s">
        <v>1142</v>
      </c>
      <c r="Z83" s="126">
        <v>44348</v>
      </c>
    </row>
    <row r="84" spans="1:26" ht="17.25" hidden="1" customHeight="1">
      <c r="A84" s="120">
        <v>80</v>
      </c>
      <c r="B84" s="120" t="s">
        <v>758</v>
      </c>
      <c r="C84" s="120" t="s">
        <v>759</v>
      </c>
      <c r="D84" s="120" t="s">
        <v>760</v>
      </c>
      <c r="E84" s="120" t="s">
        <v>761</v>
      </c>
      <c r="F84" s="121">
        <v>2</v>
      </c>
      <c r="G84" s="121">
        <v>2</v>
      </c>
      <c r="H84" s="121">
        <v>17</v>
      </c>
      <c r="I84" s="121">
        <v>3</v>
      </c>
      <c r="J84" s="121">
        <v>304</v>
      </c>
      <c r="K84" s="122" t="s">
        <v>762</v>
      </c>
      <c r="L84" s="127">
        <v>89.69</v>
      </c>
      <c r="M84" s="120">
        <v>74.39</v>
      </c>
      <c r="N84" s="128" t="s">
        <v>773</v>
      </c>
      <c r="O84" s="120" t="s">
        <v>787</v>
      </c>
      <c r="P84" s="120" t="s">
        <v>1105</v>
      </c>
      <c r="Q84" s="120" t="s">
        <v>766</v>
      </c>
      <c r="R84" s="120" t="s">
        <v>1143</v>
      </c>
      <c r="S84" s="123">
        <v>43827</v>
      </c>
      <c r="T84" s="120" t="s">
        <v>1144</v>
      </c>
      <c r="U84" s="124" t="s">
        <v>769</v>
      </c>
      <c r="V84" s="125" t="s">
        <v>1145</v>
      </c>
      <c r="W84" s="120"/>
      <c r="X84" s="125"/>
      <c r="Y84" s="125"/>
      <c r="Z84" s="126">
        <v>44348</v>
      </c>
    </row>
    <row r="85" spans="1:26" ht="17.25" hidden="1" customHeight="1">
      <c r="A85" s="120">
        <v>81</v>
      </c>
      <c r="B85" s="120" t="s">
        <v>758</v>
      </c>
      <c r="C85" s="120" t="s">
        <v>759</v>
      </c>
      <c r="D85" s="120" t="s">
        <v>760</v>
      </c>
      <c r="E85" s="120" t="s">
        <v>761</v>
      </c>
      <c r="F85" s="121">
        <v>2</v>
      </c>
      <c r="G85" s="121">
        <v>2</v>
      </c>
      <c r="H85" s="121">
        <v>17</v>
      </c>
      <c r="I85" s="121">
        <v>4</v>
      </c>
      <c r="J85" s="121">
        <v>401</v>
      </c>
      <c r="K85" s="122" t="s">
        <v>762</v>
      </c>
      <c r="L85" s="127">
        <v>88.7</v>
      </c>
      <c r="M85" s="120">
        <v>73.569999999999993</v>
      </c>
      <c r="N85" s="128" t="s">
        <v>773</v>
      </c>
      <c r="O85" s="120" t="s">
        <v>787</v>
      </c>
      <c r="P85" s="120" t="s">
        <v>1089</v>
      </c>
      <c r="Q85" s="120" t="s">
        <v>766</v>
      </c>
      <c r="R85" s="120" t="s">
        <v>1146</v>
      </c>
      <c r="S85" s="123">
        <v>43830</v>
      </c>
      <c r="T85" s="120" t="s">
        <v>1147</v>
      </c>
      <c r="U85" s="124" t="s">
        <v>769</v>
      </c>
      <c r="V85" s="125" t="s">
        <v>1148</v>
      </c>
      <c r="W85" s="120"/>
      <c r="X85" s="125"/>
      <c r="Y85" s="125"/>
      <c r="Z85" s="126">
        <v>44348</v>
      </c>
    </row>
    <row r="86" spans="1:26" ht="17.25" hidden="1" customHeight="1">
      <c r="A86" s="120">
        <v>82</v>
      </c>
      <c r="B86" s="120" t="s">
        <v>758</v>
      </c>
      <c r="C86" s="120" t="s">
        <v>759</v>
      </c>
      <c r="D86" s="120" t="s">
        <v>760</v>
      </c>
      <c r="E86" s="120" t="s">
        <v>761</v>
      </c>
      <c r="F86" s="121">
        <v>2</v>
      </c>
      <c r="G86" s="121">
        <v>2</v>
      </c>
      <c r="H86" s="121">
        <v>17</v>
      </c>
      <c r="I86" s="121">
        <v>4</v>
      </c>
      <c r="J86" s="121">
        <v>402</v>
      </c>
      <c r="K86" s="122" t="s">
        <v>762</v>
      </c>
      <c r="L86" s="127">
        <v>88.35</v>
      </c>
      <c r="M86" s="120">
        <v>73.28</v>
      </c>
      <c r="N86" s="128" t="s">
        <v>773</v>
      </c>
      <c r="O86" s="120" t="s">
        <v>774</v>
      </c>
      <c r="P86" s="120" t="s">
        <v>1095</v>
      </c>
      <c r="Q86" s="120" t="s">
        <v>766</v>
      </c>
      <c r="R86" s="120" t="s">
        <v>1149</v>
      </c>
      <c r="S86" s="123">
        <v>43825</v>
      </c>
      <c r="T86" s="120" t="s">
        <v>1150</v>
      </c>
      <c r="U86" s="124" t="s">
        <v>769</v>
      </c>
      <c r="V86" s="125" t="s">
        <v>1151</v>
      </c>
      <c r="W86" s="120" t="s">
        <v>1152</v>
      </c>
      <c r="X86" s="125" t="s">
        <v>769</v>
      </c>
      <c r="Y86" s="125" t="s">
        <v>1153</v>
      </c>
      <c r="Z86" s="126">
        <v>44348</v>
      </c>
    </row>
    <row r="87" spans="1:26" ht="17.25" hidden="1" customHeight="1">
      <c r="A87" s="120">
        <v>83</v>
      </c>
      <c r="B87" s="120" t="s">
        <v>758</v>
      </c>
      <c r="C87" s="120" t="s">
        <v>759</v>
      </c>
      <c r="D87" s="120" t="s">
        <v>760</v>
      </c>
      <c r="E87" s="120" t="s">
        <v>761</v>
      </c>
      <c r="F87" s="121">
        <v>2</v>
      </c>
      <c r="G87" s="121">
        <v>2</v>
      </c>
      <c r="H87" s="121">
        <v>17</v>
      </c>
      <c r="I87" s="121">
        <v>4</v>
      </c>
      <c r="J87" s="121">
        <v>403</v>
      </c>
      <c r="K87" s="122" t="s">
        <v>762</v>
      </c>
      <c r="L87" s="127">
        <v>88.23</v>
      </c>
      <c r="M87" s="120">
        <v>73.180000000000007</v>
      </c>
      <c r="N87" s="128" t="s">
        <v>773</v>
      </c>
      <c r="O87" s="120" t="s">
        <v>774</v>
      </c>
      <c r="P87" s="120" t="s">
        <v>1101</v>
      </c>
      <c r="Q87" s="120" t="s">
        <v>766</v>
      </c>
      <c r="R87" s="120" t="s">
        <v>1154</v>
      </c>
      <c r="S87" s="123">
        <v>43829</v>
      </c>
      <c r="T87" s="120" t="s">
        <v>1155</v>
      </c>
      <c r="U87" s="124" t="s">
        <v>769</v>
      </c>
      <c r="V87" s="125" t="s">
        <v>1156</v>
      </c>
      <c r="W87" s="120"/>
      <c r="X87" s="125"/>
      <c r="Y87" s="125"/>
      <c r="Z87" s="126">
        <v>44348</v>
      </c>
    </row>
    <row r="88" spans="1:26" ht="17.25" hidden="1" customHeight="1">
      <c r="A88" s="120">
        <v>84</v>
      </c>
      <c r="B88" s="120" t="s">
        <v>758</v>
      </c>
      <c r="C88" s="120" t="s">
        <v>759</v>
      </c>
      <c r="D88" s="120" t="s">
        <v>760</v>
      </c>
      <c r="E88" s="120" t="s">
        <v>761</v>
      </c>
      <c r="F88" s="121">
        <v>2</v>
      </c>
      <c r="G88" s="121">
        <v>2</v>
      </c>
      <c r="H88" s="121">
        <v>17</v>
      </c>
      <c r="I88" s="121">
        <v>4</v>
      </c>
      <c r="J88" s="121">
        <v>404</v>
      </c>
      <c r="K88" s="122" t="s">
        <v>762</v>
      </c>
      <c r="L88" s="127">
        <v>89.69</v>
      </c>
      <c r="M88" s="120">
        <v>74.39</v>
      </c>
      <c r="N88" s="128" t="s">
        <v>773</v>
      </c>
      <c r="O88" s="120" t="s">
        <v>787</v>
      </c>
      <c r="P88" s="120" t="s">
        <v>1105</v>
      </c>
      <c r="Q88" s="120" t="s">
        <v>766</v>
      </c>
      <c r="R88" s="120" t="s">
        <v>1157</v>
      </c>
      <c r="S88" s="123">
        <v>43833</v>
      </c>
      <c r="T88" s="120" t="s">
        <v>1158</v>
      </c>
      <c r="U88" s="124" t="s">
        <v>769</v>
      </c>
      <c r="V88" s="125" t="s">
        <v>1159</v>
      </c>
      <c r="W88" s="120" t="s">
        <v>1160</v>
      </c>
      <c r="X88" s="125" t="s">
        <v>769</v>
      </c>
      <c r="Y88" s="125" t="s">
        <v>1161</v>
      </c>
      <c r="Z88" s="126">
        <v>44348</v>
      </c>
    </row>
    <row r="89" spans="1:26" ht="17.25" hidden="1" customHeight="1">
      <c r="A89" s="120">
        <v>85</v>
      </c>
      <c r="B89" s="120" t="s">
        <v>758</v>
      </c>
      <c r="C89" s="120" t="s">
        <v>759</v>
      </c>
      <c r="D89" s="120" t="s">
        <v>760</v>
      </c>
      <c r="E89" s="120" t="s">
        <v>761</v>
      </c>
      <c r="F89" s="121">
        <v>2</v>
      </c>
      <c r="G89" s="121">
        <v>2</v>
      </c>
      <c r="H89" s="121">
        <v>17</v>
      </c>
      <c r="I89" s="121">
        <v>5</v>
      </c>
      <c r="J89" s="121">
        <v>501</v>
      </c>
      <c r="K89" s="122" t="s">
        <v>762</v>
      </c>
      <c r="L89" s="127">
        <v>88.7</v>
      </c>
      <c r="M89" s="120">
        <v>73.569999999999993</v>
      </c>
      <c r="N89" s="128" t="s">
        <v>773</v>
      </c>
      <c r="O89" s="120" t="s">
        <v>787</v>
      </c>
      <c r="P89" s="120" t="s">
        <v>1089</v>
      </c>
      <c r="Q89" s="120" t="s">
        <v>766</v>
      </c>
      <c r="R89" s="120" t="s">
        <v>1162</v>
      </c>
      <c r="S89" s="123">
        <v>43834</v>
      </c>
      <c r="T89" s="120" t="s">
        <v>1163</v>
      </c>
      <c r="U89" s="124" t="s">
        <v>769</v>
      </c>
      <c r="V89" s="125" t="s">
        <v>1164</v>
      </c>
      <c r="W89" s="120" t="s">
        <v>1165</v>
      </c>
      <c r="X89" s="125" t="s">
        <v>769</v>
      </c>
      <c r="Y89" s="125" t="s">
        <v>1166</v>
      </c>
      <c r="Z89" s="126">
        <v>44348</v>
      </c>
    </row>
    <row r="90" spans="1:26" ht="17.25" hidden="1" customHeight="1">
      <c r="A90" s="120">
        <v>86</v>
      </c>
      <c r="B90" s="120" t="s">
        <v>758</v>
      </c>
      <c r="C90" s="120" t="s">
        <v>759</v>
      </c>
      <c r="D90" s="120" t="s">
        <v>760</v>
      </c>
      <c r="E90" s="120" t="s">
        <v>761</v>
      </c>
      <c r="F90" s="121">
        <v>2</v>
      </c>
      <c r="G90" s="121">
        <v>2</v>
      </c>
      <c r="H90" s="121">
        <v>17</v>
      </c>
      <c r="I90" s="121">
        <v>5</v>
      </c>
      <c r="J90" s="121">
        <v>502</v>
      </c>
      <c r="K90" s="122" t="s">
        <v>762</v>
      </c>
      <c r="L90" s="127">
        <v>88.35</v>
      </c>
      <c r="M90" s="120">
        <v>73.28</v>
      </c>
      <c r="N90" s="128" t="s">
        <v>773</v>
      </c>
      <c r="O90" s="120" t="s">
        <v>774</v>
      </c>
      <c r="P90" s="120" t="s">
        <v>1095</v>
      </c>
      <c r="Q90" s="120" t="s">
        <v>766</v>
      </c>
      <c r="R90" s="120" t="s">
        <v>1167</v>
      </c>
      <c r="S90" s="123">
        <v>43825</v>
      </c>
      <c r="T90" s="120" t="s">
        <v>1168</v>
      </c>
      <c r="U90" s="124" t="s">
        <v>769</v>
      </c>
      <c r="V90" s="125" t="s">
        <v>1169</v>
      </c>
      <c r="W90" s="120" t="s">
        <v>1170</v>
      </c>
      <c r="X90" s="125" t="s">
        <v>769</v>
      </c>
      <c r="Y90" s="125" t="s">
        <v>1171</v>
      </c>
      <c r="Z90" s="126">
        <v>44348</v>
      </c>
    </row>
    <row r="91" spans="1:26" ht="17.25" hidden="1" customHeight="1">
      <c r="A91" s="120">
        <v>87</v>
      </c>
      <c r="B91" s="120" t="s">
        <v>758</v>
      </c>
      <c r="C91" s="120" t="s">
        <v>759</v>
      </c>
      <c r="D91" s="120" t="s">
        <v>760</v>
      </c>
      <c r="E91" s="120" t="s">
        <v>761</v>
      </c>
      <c r="F91" s="121">
        <v>2</v>
      </c>
      <c r="G91" s="121">
        <v>2</v>
      </c>
      <c r="H91" s="121">
        <v>17</v>
      </c>
      <c r="I91" s="121">
        <v>5</v>
      </c>
      <c r="J91" s="121">
        <v>503</v>
      </c>
      <c r="K91" s="122" t="s">
        <v>762</v>
      </c>
      <c r="L91" s="127">
        <v>88.23</v>
      </c>
      <c r="M91" s="120">
        <v>73.180000000000007</v>
      </c>
      <c r="N91" s="128" t="s">
        <v>773</v>
      </c>
      <c r="O91" s="120" t="s">
        <v>774</v>
      </c>
      <c r="P91" s="120" t="s">
        <v>1101</v>
      </c>
      <c r="Q91" s="120" t="s">
        <v>766</v>
      </c>
      <c r="R91" s="120" t="s">
        <v>1172</v>
      </c>
      <c r="S91" s="123">
        <v>43827</v>
      </c>
      <c r="T91" s="120" t="s">
        <v>1173</v>
      </c>
      <c r="U91" s="124" t="s">
        <v>769</v>
      </c>
      <c r="V91" s="125" t="s">
        <v>1174</v>
      </c>
      <c r="W91" s="120" t="s">
        <v>1175</v>
      </c>
      <c r="X91" s="125" t="s">
        <v>769</v>
      </c>
      <c r="Y91" s="125" t="s">
        <v>1176</v>
      </c>
      <c r="Z91" s="126">
        <v>44348</v>
      </c>
    </row>
    <row r="92" spans="1:26" ht="17.25" hidden="1" customHeight="1">
      <c r="A92" s="120">
        <v>88</v>
      </c>
      <c r="B92" s="120" t="s">
        <v>758</v>
      </c>
      <c r="C92" s="120" t="s">
        <v>759</v>
      </c>
      <c r="D92" s="120" t="s">
        <v>760</v>
      </c>
      <c r="E92" s="120" t="s">
        <v>761</v>
      </c>
      <c r="F92" s="121">
        <v>2</v>
      </c>
      <c r="G92" s="121">
        <v>2</v>
      </c>
      <c r="H92" s="121">
        <v>17</v>
      </c>
      <c r="I92" s="121">
        <v>5</v>
      </c>
      <c r="J92" s="121">
        <v>504</v>
      </c>
      <c r="K92" s="122" t="s">
        <v>762</v>
      </c>
      <c r="L92" s="127">
        <v>89.69</v>
      </c>
      <c r="M92" s="120">
        <v>74.39</v>
      </c>
      <c r="N92" s="128" t="s">
        <v>773</v>
      </c>
      <c r="O92" s="120" t="s">
        <v>787</v>
      </c>
      <c r="P92" s="120" t="s">
        <v>1105</v>
      </c>
      <c r="Q92" s="120" t="s">
        <v>766</v>
      </c>
      <c r="R92" s="120" t="s">
        <v>1177</v>
      </c>
      <c r="S92" s="123">
        <v>43827</v>
      </c>
      <c r="T92" s="120" t="s">
        <v>1178</v>
      </c>
      <c r="U92" s="124" t="s">
        <v>769</v>
      </c>
      <c r="V92" s="125" t="s">
        <v>1179</v>
      </c>
      <c r="W92" s="120" t="s">
        <v>1180</v>
      </c>
      <c r="X92" s="125" t="s">
        <v>769</v>
      </c>
      <c r="Y92" s="125" t="s">
        <v>1181</v>
      </c>
      <c r="Z92" s="126">
        <v>44348</v>
      </c>
    </row>
    <row r="93" spans="1:26" ht="17.25" hidden="1" customHeight="1">
      <c r="A93" s="120">
        <v>89</v>
      </c>
      <c r="B93" s="120" t="s">
        <v>758</v>
      </c>
      <c r="C93" s="120" t="s">
        <v>759</v>
      </c>
      <c r="D93" s="120" t="s">
        <v>760</v>
      </c>
      <c r="E93" s="120" t="s">
        <v>761</v>
      </c>
      <c r="F93" s="121">
        <v>2</v>
      </c>
      <c r="G93" s="121">
        <v>2</v>
      </c>
      <c r="H93" s="121">
        <v>17</v>
      </c>
      <c r="I93" s="121">
        <v>6</v>
      </c>
      <c r="J93" s="121">
        <v>601</v>
      </c>
      <c r="K93" s="122" t="s">
        <v>762</v>
      </c>
      <c r="L93" s="127">
        <v>88.7</v>
      </c>
      <c r="M93" s="120">
        <v>73.569999999999993</v>
      </c>
      <c r="N93" s="128" t="s">
        <v>773</v>
      </c>
      <c r="O93" s="120" t="s">
        <v>787</v>
      </c>
      <c r="P93" s="120" t="s">
        <v>1089</v>
      </c>
      <c r="Q93" s="120" t="s">
        <v>766</v>
      </c>
      <c r="R93" s="120" t="s">
        <v>1182</v>
      </c>
      <c r="S93" s="123">
        <v>43828</v>
      </c>
      <c r="T93" s="120" t="s">
        <v>1183</v>
      </c>
      <c r="U93" s="124" t="s">
        <v>769</v>
      </c>
      <c r="V93" s="125" t="s">
        <v>1184</v>
      </c>
      <c r="W93" s="120" t="s">
        <v>1185</v>
      </c>
      <c r="X93" s="125" t="s">
        <v>769</v>
      </c>
      <c r="Y93" s="125" t="s">
        <v>1186</v>
      </c>
      <c r="Z93" s="126">
        <v>44348</v>
      </c>
    </row>
    <row r="94" spans="1:26" ht="17.25" hidden="1" customHeight="1">
      <c r="A94" s="120">
        <v>90</v>
      </c>
      <c r="B94" s="120" t="s">
        <v>758</v>
      </c>
      <c r="C94" s="120" t="s">
        <v>759</v>
      </c>
      <c r="D94" s="120" t="s">
        <v>760</v>
      </c>
      <c r="E94" s="120" t="s">
        <v>761</v>
      </c>
      <c r="F94" s="121">
        <v>2</v>
      </c>
      <c r="G94" s="121">
        <v>2</v>
      </c>
      <c r="H94" s="121">
        <v>17</v>
      </c>
      <c r="I94" s="121">
        <v>6</v>
      </c>
      <c r="J94" s="121">
        <v>602</v>
      </c>
      <c r="K94" s="122" t="s">
        <v>762</v>
      </c>
      <c r="L94" s="127">
        <v>88.35</v>
      </c>
      <c r="M94" s="120">
        <v>73.28</v>
      </c>
      <c r="N94" s="128" t="s">
        <v>773</v>
      </c>
      <c r="O94" s="120" t="s">
        <v>774</v>
      </c>
      <c r="P94" s="120" t="s">
        <v>1095</v>
      </c>
      <c r="Q94" s="120" t="s">
        <v>766</v>
      </c>
      <c r="R94" s="120" t="s">
        <v>1187</v>
      </c>
      <c r="S94" s="123">
        <v>43827</v>
      </c>
      <c r="T94" s="120" t="s">
        <v>1188</v>
      </c>
      <c r="U94" s="124" t="s">
        <v>769</v>
      </c>
      <c r="V94" s="125" t="s">
        <v>1189</v>
      </c>
      <c r="W94" s="120"/>
      <c r="X94" s="125"/>
      <c r="Y94" s="125"/>
      <c r="Z94" s="126">
        <v>44348</v>
      </c>
    </row>
    <row r="95" spans="1:26" ht="17.25" hidden="1" customHeight="1">
      <c r="A95" s="120">
        <v>91</v>
      </c>
      <c r="B95" s="120" t="s">
        <v>758</v>
      </c>
      <c r="C95" s="120" t="s">
        <v>759</v>
      </c>
      <c r="D95" s="120" t="s">
        <v>760</v>
      </c>
      <c r="E95" s="120" t="s">
        <v>761</v>
      </c>
      <c r="F95" s="121">
        <v>2</v>
      </c>
      <c r="G95" s="121">
        <v>2</v>
      </c>
      <c r="H95" s="121">
        <v>17</v>
      </c>
      <c r="I95" s="121">
        <v>6</v>
      </c>
      <c r="J95" s="121">
        <v>603</v>
      </c>
      <c r="K95" s="122" t="s">
        <v>762</v>
      </c>
      <c r="L95" s="127">
        <v>88.23</v>
      </c>
      <c r="M95" s="120">
        <v>73.180000000000007</v>
      </c>
      <c r="N95" s="128" t="s">
        <v>773</v>
      </c>
      <c r="O95" s="120" t="s">
        <v>774</v>
      </c>
      <c r="P95" s="120" t="s">
        <v>1101</v>
      </c>
      <c r="Q95" s="120" t="s">
        <v>766</v>
      </c>
      <c r="R95" s="120" t="s">
        <v>1190</v>
      </c>
      <c r="S95" s="123">
        <v>43827</v>
      </c>
      <c r="T95" s="120" t="s">
        <v>1191</v>
      </c>
      <c r="U95" s="124" t="s">
        <v>769</v>
      </c>
      <c r="V95" s="125" t="s">
        <v>1192</v>
      </c>
      <c r="W95" s="120" t="s">
        <v>1193</v>
      </c>
      <c r="X95" s="125" t="s">
        <v>769</v>
      </c>
      <c r="Y95" s="125" t="s">
        <v>1194</v>
      </c>
      <c r="Z95" s="126">
        <v>44348</v>
      </c>
    </row>
    <row r="96" spans="1:26" ht="17.25" hidden="1" customHeight="1">
      <c r="A96" s="120">
        <v>92</v>
      </c>
      <c r="B96" s="120" t="s">
        <v>758</v>
      </c>
      <c r="C96" s="120" t="s">
        <v>759</v>
      </c>
      <c r="D96" s="120" t="s">
        <v>760</v>
      </c>
      <c r="E96" s="120" t="s">
        <v>761</v>
      </c>
      <c r="F96" s="121">
        <v>2</v>
      </c>
      <c r="G96" s="121">
        <v>2</v>
      </c>
      <c r="H96" s="121">
        <v>17</v>
      </c>
      <c r="I96" s="121">
        <v>6</v>
      </c>
      <c r="J96" s="121">
        <v>604</v>
      </c>
      <c r="K96" s="122" t="s">
        <v>762</v>
      </c>
      <c r="L96" s="127">
        <v>89.69</v>
      </c>
      <c r="M96" s="120">
        <v>74.39</v>
      </c>
      <c r="N96" s="128" t="s">
        <v>773</v>
      </c>
      <c r="O96" s="120" t="s">
        <v>787</v>
      </c>
      <c r="P96" s="120" t="s">
        <v>1105</v>
      </c>
      <c r="Q96" s="120" t="s">
        <v>766</v>
      </c>
      <c r="R96" s="120" t="s">
        <v>1195</v>
      </c>
      <c r="S96" s="123">
        <v>43827</v>
      </c>
      <c r="T96" s="120" t="s">
        <v>1196</v>
      </c>
      <c r="U96" s="124" t="s">
        <v>769</v>
      </c>
      <c r="V96" s="125" t="s">
        <v>1197</v>
      </c>
      <c r="W96" s="120" t="s">
        <v>1198</v>
      </c>
      <c r="X96" s="125" t="s">
        <v>769</v>
      </c>
      <c r="Y96" s="125" t="s">
        <v>1199</v>
      </c>
      <c r="Z96" s="126">
        <v>44348</v>
      </c>
    </row>
    <row r="97" spans="1:26" ht="17.25" hidden="1" customHeight="1">
      <c r="A97" s="120">
        <v>93</v>
      </c>
      <c r="B97" s="120" t="s">
        <v>758</v>
      </c>
      <c r="C97" s="120" t="s">
        <v>759</v>
      </c>
      <c r="D97" s="120" t="s">
        <v>760</v>
      </c>
      <c r="E97" s="120" t="s">
        <v>761</v>
      </c>
      <c r="F97" s="121">
        <v>2</v>
      </c>
      <c r="G97" s="121">
        <v>2</v>
      </c>
      <c r="H97" s="121">
        <v>17</v>
      </c>
      <c r="I97" s="121">
        <v>7</v>
      </c>
      <c r="J97" s="121">
        <v>701</v>
      </c>
      <c r="K97" s="122" t="s">
        <v>762</v>
      </c>
      <c r="L97" s="127">
        <v>88.7</v>
      </c>
      <c r="M97" s="120">
        <v>73.569999999999993</v>
      </c>
      <c r="N97" s="128" t="s">
        <v>773</v>
      </c>
      <c r="O97" s="120" t="s">
        <v>787</v>
      </c>
      <c r="P97" s="120" t="s">
        <v>1089</v>
      </c>
      <c r="Q97" s="120" t="s">
        <v>766</v>
      </c>
      <c r="R97" s="120" t="s">
        <v>1200</v>
      </c>
      <c r="S97" s="123">
        <v>43883</v>
      </c>
      <c r="T97" s="120" t="s">
        <v>1201</v>
      </c>
      <c r="U97" s="124" t="s">
        <v>769</v>
      </c>
      <c r="V97" s="125" t="s">
        <v>1202</v>
      </c>
      <c r="W97" s="120"/>
      <c r="X97" s="125"/>
      <c r="Y97" s="125"/>
      <c r="Z97" s="126">
        <v>44348</v>
      </c>
    </row>
    <row r="98" spans="1:26" ht="17.25" hidden="1" customHeight="1">
      <c r="A98" s="120">
        <v>94</v>
      </c>
      <c r="B98" s="120" t="s">
        <v>758</v>
      </c>
      <c r="C98" s="120" t="s">
        <v>759</v>
      </c>
      <c r="D98" s="120" t="s">
        <v>760</v>
      </c>
      <c r="E98" s="120" t="s">
        <v>761</v>
      </c>
      <c r="F98" s="121">
        <v>2</v>
      </c>
      <c r="G98" s="121">
        <v>2</v>
      </c>
      <c r="H98" s="121">
        <v>17</v>
      </c>
      <c r="I98" s="121">
        <v>7</v>
      </c>
      <c r="J98" s="121">
        <v>702</v>
      </c>
      <c r="K98" s="122" t="s">
        <v>762</v>
      </c>
      <c r="L98" s="127">
        <v>88.35</v>
      </c>
      <c r="M98" s="120">
        <v>73.28</v>
      </c>
      <c r="N98" s="128" t="s">
        <v>773</v>
      </c>
      <c r="O98" s="120" t="s">
        <v>774</v>
      </c>
      <c r="P98" s="120" t="s">
        <v>1095</v>
      </c>
      <c r="Q98" s="120" t="s">
        <v>766</v>
      </c>
      <c r="R98" s="120" t="s">
        <v>1203</v>
      </c>
      <c r="S98" s="123">
        <v>43708</v>
      </c>
      <c r="T98" s="120" t="s">
        <v>1204</v>
      </c>
      <c r="U98" s="124" t="s">
        <v>769</v>
      </c>
      <c r="V98" s="125" t="s">
        <v>1205</v>
      </c>
      <c r="W98" s="120" t="s">
        <v>1206</v>
      </c>
      <c r="X98" s="125" t="s">
        <v>769</v>
      </c>
      <c r="Y98" s="125" t="s">
        <v>1207</v>
      </c>
      <c r="Z98" s="126">
        <v>44348</v>
      </c>
    </row>
    <row r="99" spans="1:26" ht="17.25" hidden="1" customHeight="1">
      <c r="A99" s="120">
        <v>95</v>
      </c>
      <c r="B99" s="120" t="s">
        <v>758</v>
      </c>
      <c r="C99" s="120" t="s">
        <v>759</v>
      </c>
      <c r="D99" s="120" t="s">
        <v>760</v>
      </c>
      <c r="E99" s="120" t="s">
        <v>761</v>
      </c>
      <c r="F99" s="121">
        <v>2</v>
      </c>
      <c r="G99" s="121">
        <v>2</v>
      </c>
      <c r="H99" s="121">
        <v>17</v>
      </c>
      <c r="I99" s="121">
        <v>7</v>
      </c>
      <c r="J99" s="121">
        <v>703</v>
      </c>
      <c r="K99" s="122" t="s">
        <v>762</v>
      </c>
      <c r="L99" s="127">
        <v>88.23</v>
      </c>
      <c r="M99" s="120">
        <v>73.180000000000007</v>
      </c>
      <c r="N99" s="128" t="s">
        <v>773</v>
      </c>
      <c r="O99" s="120" t="s">
        <v>774</v>
      </c>
      <c r="P99" s="120" t="s">
        <v>1101</v>
      </c>
      <c r="Q99" s="120" t="s">
        <v>766</v>
      </c>
      <c r="R99" s="120" t="s">
        <v>1208</v>
      </c>
      <c r="S99" s="123">
        <v>44060</v>
      </c>
      <c r="T99" s="120" t="s">
        <v>1209</v>
      </c>
      <c r="U99" s="124" t="s">
        <v>769</v>
      </c>
      <c r="V99" s="134" t="s">
        <v>1210</v>
      </c>
      <c r="W99" s="120" t="s">
        <v>1211</v>
      </c>
      <c r="X99" s="125" t="s">
        <v>769</v>
      </c>
      <c r="Y99" s="125" t="s">
        <v>1212</v>
      </c>
      <c r="Z99" s="126">
        <v>44348</v>
      </c>
    </row>
    <row r="100" spans="1:26" ht="17.25" hidden="1" customHeight="1">
      <c r="A100" s="120">
        <v>96</v>
      </c>
      <c r="B100" s="120" t="s">
        <v>758</v>
      </c>
      <c r="C100" s="120" t="s">
        <v>759</v>
      </c>
      <c r="D100" s="120" t="s">
        <v>760</v>
      </c>
      <c r="E100" s="120" t="s">
        <v>761</v>
      </c>
      <c r="F100" s="121">
        <v>2</v>
      </c>
      <c r="G100" s="121">
        <v>2</v>
      </c>
      <c r="H100" s="121">
        <v>17</v>
      </c>
      <c r="I100" s="121">
        <v>7</v>
      </c>
      <c r="J100" s="121">
        <v>704</v>
      </c>
      <c r="K100" s="122" t="s">
        <v>762</v>
      </c>
      <c r="L100" s="127">
        <v>89.69</v>
      </c>
      <c r="M100" s="120">
        <v>74.39</v>
      </c>
      <c r="N100" s="128" t="s">
        <v>773</v>
      </c>
      <c r="O100" s="120" t="s">
        <v>787</v>
      </c>
      <c r="P100" s="120" t="s">
        <v>1105</v>
      </c>
      <c r="Q100" s="120" t="s">
        <v>766</v>
      </c>
      <c r="R100" s="120" t="s">
        <v>1213</v>
      </c>
      <c r="S100" s="123">
        <v>43828</v>
      </c>
      <c r="T100" s="120" t="s">
        <v>1214</v>
      </c>
      <c r="U100" s="124" t="s">
        <v>769</v>
      </c>
      <c r="V100" s="125" t="s">
        <v>1215</v>
      </c>
      <c r="W100" s="120" t="s">
        <v>1216</v>
      </c>
      <c r="X100" s="125" t="s">
        <v>769</v>
      </c>
      <c r="Y100" s="125" t="s">
        <v>1217</v>
      </c>
      <c r="Z100" s="126">
        <v>44348</v>
      </c>
    </row>
    <row r="101" spans="1:26" ht="17.25" hidden="1" customHeight="1">
      <c r="A101" s="120">
        <v>97</v>
      </c>
      <c r="B101" s="120" t="s">
        <v>758</v>
      </c>
      <c r="C101" s="120" t="s">
        <v>759</v>
      </c>
      <c r="D101" s="120" t="s">
        <v>760</v>
      </c>
      <c r="E101" s="120" t="s">
        <v>761</v>
      </c>
      <c r="F101" s="121">
        <v>2</v>
      </c>
      <c r="G101" s="121">
        <v>2</v>
      </c>
      <c r="H101" s="121">
        <v>17</v>
      </c>
      <c r="I101" s="121">
        <v>8</v>
      </c>
      <c r="J101" s="121">
        <v>801</v>
      </c>
      <c r="K101" s="122" t="s">
        <v>762</v>
      </c>
      <c r="L101" s="127">
        <v>88.7</v>
      </c>
      <c r="M101" s="120">
        <v>73.569999999999993</v>
      </c>
      <c r="N101" s="128" t="s">
        <v>773</v>
      </c>
      <c r="O101" s="120" t="s">
        <v>787</v>
      </c>
      <c r="P101" s="120" t="s">
        <v>1089</v>
      </c>
      <c r="Q101" s="120" t="s">
        <v>766</v>
      </c>
      <c r="R101" s="120" t="s">
        <v>1218</v>
      </c>
      <c r="S101" s="123">
        <v>43833</v>
      </c>
      <c r="T101" s="120" t="s">
        <v>1219</v>
      </c>
      <c r="U101" s="124" t="s">
        <v>769</v>
      </c>
      <c r="V101" s="125" t="s">
        <v>1220</v>
      </c>
      <c r="W101" s="120"/>
      <c r="X101" s="125"/>
      <c r="Y101" s="125"/>
      <c r="Z101" s="126">
        <v>44348</v>
      </c>
    </row>
    <row r="102" spans="1:26" ht="17.25" hidden="1" customHeight="1">
      <c r="A102" s="120">
        <v>98</v>
      </c>
      <c r="B102" s="120" t="s">
        <v>758</v>
      </c>
      <c r="C102" s="120" t="s">
        <v>759</v>
      </c>
      <c r="D102" s="120" t="s">
        <v>760</v>
      </c>
      <c r="E102" s="120" t="s">
        <v>761</v>
      </c>
      <c r="F102" s="121">
        <v>2</v>
      </c>
      <c r="G102" s="121">
        <v>2</v>
      </c>
      <c r="H102" s="121">
        <v>17</v>
      </c>
      <c r="I102" s="121">
        <v>8</v>
      </c>
      <c r="J102" s="121">
        <v>802</v>
      </c>
      <c r="K102" s="122" t="s">
        <v>762</v>
      </c>
      <c r="L102" s="127">
        <v>88.35</v>
      </c>
      <c r="M102" s="120">
        <v>73.28</v>
      </c>
      <c r="N102" s="128" t="s">
        <v>773</v>
      </c>
      <c r="O102" s="120" t="s">
        <v>774</v>
      </c>
      <c r="P102" s="120" t="s">
        <v>1095</v>
      </c>
      <c r="Q102" s="120" t="s">
        <v>766</v>
      </c>
      <c r="R102" s="120" t="s">
        <v>1221</v>
      </c>
      <c r="S102" s="123">
        <v>43622</v>
      </c>
      <c r="T102" s="120" t="s">
        <v>1222</v>
      </c>
      <c r="U102" s="124" t="s">
        <v>769</v>
      </c>
      <c r="V102" s="125" t="s">
        <v>1223</v>
      </c>
      <c r="W102" s="120" t="s">
        <v>1224</v>
      </c>
      <c r="X102" s="125" t="s">
        <v>769</v>
      </c>
      <c r="Y102" s="125" t="s">
        <v>1225</v>
      </c>
      <c r="Z102" s="126">
        <v>44348</v>
      </c>
    </row>
    <row r="103" spans="1:26" ht="17.25" hidden="1" customHeight="1">
      <c r="A103" s="120">
        <v>99</v>
      </c>
      <c r="B103" s="120" t="s">
        <v>758</v>
      </c>
      <c r="C103" s="120" t="s">
        <v>759</v>
      </c>
      <c r="D103" s="120" t="s">
        <v>760</v>
      </c>
      <c r="E103" s="120" t="s">
        <v>761</v>
      </c>
      <c r="F103" s="121">
        <v>2</v>
      </c>
      <c r="G103" s="121">
        <v>2</v>
      </c>
      <c r="H103" s="121">
        <v>17</v>
      </c>
      <c r="I103" s="121">
        <v>8</v>
      </c>
      <c r="J103" s="121">
        <v>803</v>
      </c>
      <c r="K103" s="122" t="s">
        <v>762</v>
      </c>
      <c r="L103" s="127">
        <v>88.23</v>
      </c>
      <c r="M103" s="120">
        <v>73.180000000000007</v>
      </c>
      <c r="N103" s="128" t="s">
        <v>773</v>
      </c>
      <c r="O103" s="120" t="s">
        <v>774</v>
      </c>
      <c r="P103" s="120" t="s">
        <v>1101</v>
      </c>
      <c r="Q103" s="120" t="s">
        <v>766</v>
      </c>
      <c r="R103" s="120" t="s">
        <v>1226</v>
      </c>
      <c r="S103" s="123">
        <v>43827</v>
      </c>
      <c r="T103" s="120" t="s">
        <v>1227</v>
      </c>
      <c r="U103" s="124" t="s">
        <v>769</v>
      </c>
      <c r="V103" s="125" t="s">
        <v>1228</v>
      </c>
      <c r="W103" s="120" t="s">
        <v>1229</v>
      </c>
      <c r="X103" s="125" t="s">
        <v>769</v>
      </c>
      <c r="Y103" s="125" t="s">
        <v>1230</v>
      </c>
      <c r="Z103" s="126">
        <v>44348</v>
      </c>
    </row>
    <row r="104" spans="1:26" ht="17.25" hidden="1" customHeight="1">
      <c r="A104" s="120">
        <v>100</v>
      </c>
      <c r="B104" s="120" t="s">
        <v>758</v>
      </c>
      <c r="C104" s="120" t="s">
        <v>759</v>
      </c>
      <c r="D104" s="120" t="s">
        <v>760</v>
      </c>
      <c r="E104" s="120" t="s">
        <v>761</v>
      </c>
      <c r="F104" s="121">
        <v>2</v>
      </c>
      <c r="G104" s="121">
        <v>2</v>
      </c>
      <c r="H104" s="121">
        <v>17</v>
      </c>
      <c r="I104" s="121">
        <v>8</v>
      </c>
      <c r="J104" s="121">
        <v>804</v>
      </c>
      <c r="K104" s="122" t="s">
        <v>762</v>
      </c>
      <c r="L104" s="127">
        <v>89.69</v>
      </c>
      <c r="M104" s="120">
        <v>74.39</v>
      </c>
      <c r="N104" s="128" t="s">
        <v>773</v>
      </c>
      <c r="O104" s="120" t="s">
        <v>787</v>
      </c>
      <c r="P104" s="120" t="s">
        <v>1105</v>
      </c>
      <c r="Q104" s="120" t="s">
        <v>766</v>
      </c>
      <c r="R104" s="120" t="s">
        <v>1231</v>
      </c>
      <c r="S104" s="123">
        <v>43828</v>
      </c>
      <c r="T104" s="120" t="s">
        <v>1232</v>
      </c>
      <c r="U104" s="124" t="s">
        <v>769</v>
      </c>
      <c r="V104" s="125" t="s">
        <v>1233</v>
      </c>
      <c r="W104" s="120" t="s">
        <v>1234</v>
      </c>
      <c r="X104" s="125" t="s">
        <v>769</v>
      </c>
      <c r="Y104" s="125" t="s">
        <v>1235</v>
      </c>
      <c r="Z104" s="126">
        <v>44348</v>
      </c>
    </row>
    <row r="105" spans="1:26" ht="17.25" hidden="1" customHeight="1">
      <c r="A105" s="120">
        <v>101</v>
      </c>
      <c r="B105" s="120" t="s">
        <v>758</v>
      </c>
      <c r="C105" s="120" t="s">
        <v>759</v>
      </c>
      <c r="D105" s="120" t="s">
        <v>760</v>
      </c>
      <c r="E105" s="120" t="s">
        <v>761</v>
      </c>
      <c r="F105" s="121">
        <v>2</v>
      </c>
      <c r="G105" s="121">
        <v>2</v>
      </c>
      <c r="H105" s="121">
        <v>17</v>
      </c>
      <c r="I105" s="121">
        <v>9</v>
      </c>
      <c r="J105" s="121">
        <v>901</v>
      </c>
      <c r="K105" s="122" t="s">
        <v>762</v>
      </c>
      <c r="L105" s="127">
        <v>88.7</v>
      </c>
      <c r="M105" s="120">
        <v>73.569999999999993</v>
      </c>
      <c r="N105" s="128" t="s">
        <v>773</v>
      </c>
      <c r="O105" s="120" t="s">
        <v>787</v>
      </c>
      <c r="P105" s="120" t="s">
        <v>1089</v>
      </c>
      <c r="Q105" s="120" t="s">
        <v>766</v>
      </c>
      <c r="R105" s="120" t="s">
        <v>1236</v>
      </c>
      <c r="S105" s="123">
        <v>43828</v>
      </c>
      <c r="T105" s="120" t="s">
        <v>1237</v>
      </c>
      <c r="U105" s="124" t="s">
        <v>769</v>
      </c>
      <c r="V105" s="125" t="s">
        <v>1238</v>
      </c>
      <c r="W105" s="120" t="s">
        <v>1239</v>
      </c>
      <c r="X105" s="125" t="s">
        <v>769</v>
      </c>
      <c r="Y105" s="125" t="s">
        <v>1240</v>
      </c>
      <c r="Z105" s="126">
        <v>44348</v>
      </c>
    </row>
    <row r="106" spans="1:26" ht="17.25" hidden="1" customHeight="1">
      <c r="A106" s="120">
        <v>102</v>
      </c>
      <c r="B106" s="120" t="s">
        <v>758</v>
      </c>
      <c r="C106" s="120" t="s">
        <v>759</v>
      </c>
      <c r="D106" s="120" t="s">
        <v>760</v>
      </c>
      <c r="E106" s="120" t="s">
        <v>761</v>
      </c>
      <c r="F106" s="121">
        <v>2</v>
      </c>
      <c r="G106" s="121">
        <v>2</v>
      </c>
      <c r="H106" s="121">
        <v>17</v>
      </c>
      <c r="I106" s="121">
        <v>9</v>
      </c>
      <c r="J106" s="121">
        <v>902</v>
      </c>
      <c r="K106" s="122" t="s">
        <v>762</v>
      </c>
      <c r="L106" s="127">
        <v>88.35</v>
      </c>
      <c r="M106" s="120">
        <v>73.28</v>
      </c>
      <c r="N106" s="128" t="s">
        <v>773</v>
      </c>
      <c r="O106" s="120" t="s">
        <v>774</v>
      </c>
      <c r="P106" s="120" t="s">
        <v>1095</v>
      </c>
      <c r="Q106" s="120" t="s">
        <v>766</v>
      </c>
      <c r="R106" s="120" t="s">
        <v>1241</v>
      </c>
      <c r="S106" s="123">
        <v>43708</v>
      </c>
      <c r="T106" s="120" t="s">
        <v>1242</v>
      </c>
      <c r="U106" s="124" t="s">
        <v>769</v>
      </c>
      <c r="V106" s="125" t="s">
        <v>1243</v>
      </c>
      <c r="W106" s="120" t="s">
        <v>1244</v>
      </c>
      <c r="X106" s="125" t="s">
        <v>769</v>
      </c>
      <c r="Y106" s="125" t="s">
        <v>1245</v>
      </c>
      <c r="Z106" s="126">
        <v>44348</v>
      </c>
    </row>
    <row r="107" spans="1:26" ht="17.25" hidden="1" customHeight="1">
      <c r="A107" s="120">
        <v>103</v>
      </c>
      <c r="B107" s="120" t="s">
        <v>758</v>
      </c>
      <c r="C107" s="120" t="s">
        <v>759</v>
      </c>
      <c r="D107" s="120" t="s">
        <v>760</v>
      </c>
      <c r="E107" s="120" t="s">
        <v>761</v>
      </c>
      <c r="F107" s="121">
        <v>2</v>
      </c>
      <c r="G107" s="121">
        <v>2</v>
      </c>
      <c r="H107" s="121">
        <v>17</v>
      </c>
      <c r="I107" s="121">
        <v>9</v>
      </c>
      <c r="J107" s="121">
        <v>903</v>
      </c>
      <c r="K107" s="122" t="s">
        <v>762</v>
      </c>
      <c r="L107" s="127">
        <v>88.23</v>
      </c>
      <c r="M107" s="120">
        <v>73.180000000000007</v>
      </c>
      <c r="N107" s="128" t="s">
        <v>773</v>
      </c>
      <c r="O107" s="120" t="s">
        <v>774</v>
      </c>
      <c r="P107" s="120" t="s">
        <v>1101</v>
      </c>
      <c r="Q107" s="120" t="s">
        <v>766</v>
      </c>
      <c r="R107" s="120" t="s">
        <v>1246</v>
      </c>
      <c r="S107" s="123">
        <v>43828</v>
      </c>
      <c r="T107" s="120" t="s">
        <v>1247</v>
      </c>
      <c r="U107" s="124" t="s">
        <v>769</v>
      </c>
      <c r="V107" s="125" t="s">
        <v>1248</v>
      </c>
      <c r="W107" s="120" t="s">
        <v>1249</v>
      </c>
      <c r="X107" s="125" t="s">
        <v>769</v>
      </c>
      <c r="Y107" s="125" t="s">
        <v>1250</v>
      </c>
      <c r="Z107" s="126">
        <v>44348</v>
      </c>
    </row>
    <row r="108" spans="1:26" ht="17.25" hidden="1" customHeight="1">
      <c r="A108" s="120">
        <v>104</v>
      </c>
      <c r="B108" s="120" t="s">
        <v>758</v>
      </c>
      <c r="C108" s="120" t="s">
        <v>759</v>
      </c>
      <c r="D108" s="120" t="s">
        <v>760</v>
      </c>
      <c r="E108" s="120" t="s">
        <v>761</v>
      </c>
      <c r="F108" s="121">
        <v>2</v>
      </c>
      <c r="G108" s="121">
        <v>2</v>
      </c>
      <c r="H108" s="121">
        <v>17</v>
      </c>
      <c r="I108" s="121">
        <v>9</v>
      </c>
      <c r="J108" s="121">
        <v>904</v>
      </c>
      <c r="K108" s="122" t="s">
        <v>762</v>
      </c>
      <c r="L108" s="127">
        <v>89.69</v>
      </c>
      <c r="M108" s="120">
        <v>74.39</v>
      </c>
      <c r="N108" s="128" t="s">
        <v>773</v>
      </c>
      <c r="O108" s="120" t="s">
        <v>787</v>
      </c>
      <c r="P108" s="120" t="s">
        <v>1105</v>
      </c>
      <c r="Q108" s="120" t="s">
        <v>766</v>
      </c>
      <c r="R108" s="120" t="s">
        <v>1251</v>
      </c>
      <c r="S108" s="123">
        <v>43826</v>
      </c>
      <c r="T108" s="120" t="s">
        <v>1252</v>
      </c>
      <c r="U108" s="124" t="s">
        <v>769</v>
      </c>
      <c r="V108" s="125" t="s">
        <v>1253</v>
      </c>
      <c r="W108" s="120"/>
      <c r="X108" s="125"/>
      <c r="Y108" s="125"/>
      <c r="Z108" s="126">
        <v>44348</v>
      </c>
    </row>
    <row r="109" spans="1:26" ht="17.25" hidden="1" customHeight="1">
      <c r="A109" s="120">
        <v>105</v>
      </c>
      <c r="B109" s="120" t="s">
        <v>758</v>
      </c>
      <c r="C109" s="120" t="s">
        <v>759</v>
      </c>
      <c r="D109" s="120" t="s">
        <v>760</v>
      </c>
      <c r="E109" s="120" t="s">
        <v>761</v>
      </c>
      <c r="F109" s="121">
        <v>2</v>
      </c>
      <c r="G109" s="121">
        <v>2</v>
      </c>
      <c r="H109" s="121">
        <v>17</v>
      </c>
      <c r="I109" s="121">
        <v>10</v>
      </c>
      <c r="J109" s="121">
        <v>1001</v>
      </c>
      <c r="K109" s="122" t="s">
        <v>762</v>
      </c>
      <c r="L109" s="127">
        <v>88.7</v>
      </c>
      <c r="M109" s="120">
        <v>73.569999999999993</v>
      </c>
      <c r="N109" s="128" t="s">
        <v>773</v>
      </c>
      <c r="O109" s="120" t="s">
        <v>787</v>
      </c>
      <c r="P109" s="120" t="s">
        <v>1089</v>
      </c>
      <c r="Q109" s="120" t="s">
        <v>766</v>
      </c>
      <c r="R109" s="120" t="s">
        <v>1254</v>
      </c>
      <c r="S109" s="123">
        <v>43825</v>
      </c>
      <c r="T109" s="120" t="s">
        <v>1255</v>
      </c>
      <c r="U109" s="124" t="s">
        <v>769</v>
      </c>
      <c r="V109" s="125" t="s">
        <v>1256</v>
      </c>
      <c r="W109" s="120" t="s">
        <v>1257</v>
      </c>
      <c r="X109" s="125" t="s">
        <v>769</v>
      </c>
      <c r="Y109" s="125" t="s">
        <v>1258</v>
      </c>
      <c r="Z109" s="126">
        <v>44348</v>
      </c>
    </row>
    <row r="110" spans="1:26" ht="17.25" hidden="1" customHeight="1">
      <c r="A110" s="120">
        <v>106</v>
      </c>
      <c r="B110" s="120" t="s">
        <v>758</v>
      </c>
      <c r="C110" s="120" t="s">
        <v>759</v>
      </c>
      <c r="D110" s="120" t="s">
        <v>760</v>
      </c>
      <c r="E110" s="120" t="s">
        <v>761</v>
      </c>
      <c r="F110" s="121">
        <v>2</v>
      </c>
      <c r="G110" s="121">
        <v>2</v>
      </c>
      <c r="H110" s="121">
        <v>17</v>
      </c>
      <c r="I110" s="121">
        <v>10</v>
      </c>
      <c r="J110" s="121">
        <v>1002</v>
      </c>
      <c r="K110" s="122" t="s">
        <v>762</v>
      </c>
      <c r="L110" s="127">
        <v>88.35</v>
      </c>
      <c r="M110" s="120">
        <v>73.28</v>
      </c>
      <c r="N110" s="128" t="s">
        <v>773</v>
      </c>
      <c r="O110" s="120" t="s">
        <v>774</v>
      </c>
      <c r="P110" s="120" t="s">
        <v>1095</v>
      </c>
      <c r="Q110" s="120" t="s">
        <v>766</v>
      </c>
      <c r="R110" s="120" t="s">
        <v>1259</v>
      </c>
      <c r="S110" s="123">
        <v>43648</v>
      </c>
      <c r="T110" s="120" t="s">
        <v>1260</v>
      </c>
      <c r="U110" s="124" t="s">
        <v>769</v>
      </c>
      <c r="V110" s="125" t="s">
        <v>1261</v>
      </c>
      <c r="W110" s="120"/>
      <c r="X110" s="125"/>
      <c r="Y110" s="125"/>
      <c r="Z110" s="126">
        <v>44348</v>
      </c>
    </row>
    <row r="111" spans="1:26" ht="17.25" hidden="1" customHeight="1">
      <c r="A111" s="120">
        <v>107</v>
      </c>
      <c r="B111" s="120" t="s">
        <v>758</v>
      </c>
      <c r="C111" s="120" t="s">
        <v>759</v>
      </c>
      <c r="D111" s="120" t="s">
        <v>760</v>
      </c>
      <c r="E111" s="120" t="s">
        <v>761</v>
      </c>
      <c r="F111" s="121">
        <v>2</v>
      </c>
      <c r="G111" s="121">
        <v>2</v>
      </c>
      <c r="H111" s="121">
        <v>17</v>
      </c>
      <c r="I111" s="121">
        <v>10</v>
      </c>
      <c r="J111" s="121">
        <v>1003</v>
      </c>
      <c r="K111" s="122" t="s">
        <v>762</v>
      </c>
      <c r="L111" s="127">
        <v>88.23</v>
      </c>
      <c r="M111" s="120">
        <v>73.180000000000007</v>
      </c>
      <c r="N111" s="128" t="s">
        <v>773</v>
      </c>
      <c r="O111" s="120" t="s">
        <v>774</v>
      </c>
      <c r="P111" s="120" t="s">
        <v>1101</v>
      </c>
      <c r="Q111" s="120" t="s">
        <v>766</v>
      </c>
      <c r="R111" s="120" t="s">
        <v>1262</v>
      </c>
      <c r="S111" s="123">
        <v>43825</v>
      </c>
      <c r="T111" s="120" t="s">
        <v>1263</v>
      </c>
      <c r="U111" s="124" t="s">
        <v>769</v>
      </c>
      <c r="V111" s="125" t="s">
        <v>1264</v>
      </c>
      <c r="W111" s="120"/>
      <c r="X111" s="125"/>
      <c r="Y111" s="125"/>
      <c r="Z111" s="126">
        <v>44348</v>
      </c>
    </row>
    <row r="112" spans="1:26" ht="17.25" hidden="1" customHeight="1">
      <c r="A112" s="120">
        <v>108</v>
      </c>
      <c r="B112" s="120" t="s">
        <v>758</v>
      </c>
      <c r="C112" s="120" t="s">
        <v>759</v>
      </c>
      <c r="D112" s="120" t="s">
        <v>760</v>
      </c>
      <c r="E112" s="120" t="s">
        <v>761</v>
      </c>
      <c r="F112" s="121">
        <v>2</v>
      </c>
      <c r="G112" s="121">
        <v>2</v>
      </c>
      <c r="H112" s="121">
        <v>17</v>
      </c>
      <c r="I112" s="121">
        <v>10</v>
      </c>
      <c r="J112" s="121">
        <v>1004</v>
      </c>
      <c r="K112" s="122" t="s">
        <v>762</v>
      </c>
      <c r="L112" s="127">
        <v>89.69</v>
      </c>
      <c r="M112" s="120">
        <v>74.39</v>
      </c>
      <c r="N112" s="128" t="s">
        <v>773</v>
      </c>
      <c r="O112" s="120" t="s">
        <v>787</v>
      </c>
      <c r="P112" s="120" t="s">
        <v>1105</v>
      </c>
      <c r="Q112" s="120" t="s">
        <v>766</v>
      </c>
      <c r="R112" s="120" t="s">
        <v>1265</v>
      </c>
      <c r="S112" s="123">
        <v>43828</v>
      </c>
      <c r="T112" s="120" t="s">
        <v>1266</v>
      </c>
      <c r="U112" s="124" t="s">
        <v>769</v>
      </c>
      <c r="V112" s="125" t="s">
        <v>1267</v>
      </c>
      <c r="W112" s="120" t="s">
        <v>1268</v>
      </c>
      <c r="X112" s="125" t="s">
        <v>769</v>
      </c>
      <c r="Y112" s="125" t="s">
        <v>1269</v>
      </c>
      <c r="Z112" s="126">
        <v>44348</v>
      </c>
    </row>
    <row r="113" spans="1:26" ht="17.25" hidden="1" customHeight="1">
      <c r="A113" s="120">
        <v>109</v>
      </c>
      <c r="B113" s="120" t="s">
        <v>758</v>
      </c>
      <c r="C113" s="120" t="s">
        <v>759</v>
      </c>
      <c r="D113" s="120" t="s">
        <v>760</v>
      </c>
      <c r="E113" s="120" t="s">
        <v>761</v>
      </c>
      <c r="F113" s="121">
        <v>2</v>
      </c>
      <c r="G113" s="121">
        <v>2</v>
      </c>
      <c r="H113" s="121">
        <v>17</v>
      </c>
      <c r="I113" s="121">
        <v>11</v>
      </c>
      <c r="J113" s="121">
        <v>1101</v>
      </c>
      <c r="K113" s="122" t="s">
        <v>762</v>
      </c>
      <c r="L113" s="127">
        <v>88.7</v>
      </c>
      <c r="M113" s="120">
        <v>73.569999999999993</v>
      </c>
      <c r="N113" s="128" t="s">
        <v>773</v>
      </c>
      <c r="O113" s="120" t="s">
        <v>787</v>
      </c>
      <c r="P113" s="120" t="s">
        <v>1089</v>
      </c>
      <c r="Q113" s="120" t="s">
        <v>766</v>
      </c>
      <c r="R113" s="120" t="s">
        <v>1270</v>
      </c>
      <c r="S113" s="123">
        <v>43828</v>
      </c>
      <c r="T113" s="120" t="s">
        <v>1271</v>
      </c>
      <c r="U113" s="124" t="s">
        <v>769</v>
      </c>
      <c r="V113" s="125" t="s">
        <v>1272</v>
      </c>
      <c r="W113" s="120" t="s">
        <v>1273</v>
      </c>
      <c r="X113" s="125" t="s">
        <v>1121</v>
      </c>
      <c r="Y113" s="134" t="s">
        <v>1274</v>
      </c>
      <c r="Z113" s="126">
        <v>44348</v>
      </c>
    </row>
    <row r="114" spans="1:26" ht="17.25" hidden="1" customHeight="1">
      <c r="A114" s="120">
        <v>110</v>
      </c>
      <c r="B114" s="120" t="s">
        <v>758</v>
      </c>
      <c r="C114" s="120" t="s">
        <v>759</v>
      </c>
      <c r="D114" s="120" t="s">
        <v>760</v>
      </c>
      <c r="E114" s="120" t="s">
        <v>761</v>
      </c>
      <c r="F114" s="121">
        <v>2</v>
      </c>
      <c r="G114" s="121">
        <v>2</v>
      </c>
      <c r="H114" s="121">
        <v>17</v>
      </c>
      <c r="I114" s="121">
        <v>11</v>
      </c>
      <c r="J114" s="121">
        <v>1102</v>
      </c>
      <c r="K114" s="122" t="s">
        <v>762</v>
      </c>
      <c r="L114" s="127">
        <v>88.35</v>
      </c>
      <c r="M114" s="120">
        <v>73.28</v>
      </c>
      <c r="N114" s="128" t="s">
        <v>773</v>
      </c>
      <c r="O114" s="120" t="s">
        <v>774</v>
      </c>
      <c r="P114" s="120" t="s">
        <v>1095</v>
      </c>
      <c r="Q114" s="120" t="s">
        <v>766</v>
      </c>
      <c r="R114" s="120" t="s">
        <v>1275</v>
      </c>
      <c r="S114" s="123">
        <v>43709</v>
      </c>
      <c r="T114" s="120" t="s">
        <v>1276</v>
      </c>
      <c r="U114" s="124" t="s">
        <v>769</v>
      </c>
      <c r="V114" s="125" t="s">
        <v>1277</v>
      </c>
      <c r="W114" s="120" t="s">
        <v>1278</v>
      </c>
      <c r="X114" s="125" t="s">
        <v>769</v>
      </c>
      <c r="Y114" s="125" t="s">
        <v>1279</v>
      </c>
      <c r="Z114" s="126">
        <v>44348</v>
      </c>
    </row>
    <row r="115" spans="1:26" ht="17.25" hidden="1" customHeight="1">
      <c r="A115" s="120">
        <v>111</v>
      </c>
      <c r="B115" s="120" t="s">
        <v>758</v>
      </c>
      <c r="C115" s="120" t="s">
        <v>759</v>
      </c>
      <c r="D115" s="120" t="s">
        <v>760</v>
      </c>
      <c r="E115" s="120" t="s">
        <v>761</v>
      </c>
      <c r="F115" s="121">
        <v>2</v>
      </c>
      <c r="G115" s="121">
        <v>2</v>
      </c>
      <c r="H115" s="121">
        <v>17</v>
      </c>
      <c r="I115" s="121">
        <v>11</v>
      </c>
      <c r="J115" s="121">
        <v>1103</v>
      </c>
      <c r="K115" s="122" t="s">
        <v>762</v>
      </c>
      <c r="L115" s="127">
        <v>88.23</v>
      </c>
      <c r="M115" s="120">
        <v>73.180000000000007</v>
      </c>
      <c r="N115" s="128" t="s">
        <v>773</v>
      </c>
      <c r="O115" s="120" t="s">
        <v>774</v>
      </c>
      <c r="P115" s="120" t="s">
        <v>1101</v>
      </c>
      <c r="Q115" s="120" t="s">
        <v>766</v>
      </c>
      <c r="R115" s="120" t="s">
        <v>1280</v>
      </c>
      <c r="S115" s="123">
        <v>43828</v>
      </c>
      <c r="T115" s="120" t="s">
        <v>1281</v>
      </c>
      <c r="U115" s="124" t="s">
        <v>769</v>
      </c>
      <c r="V115" s="125" t="s">
        <v>1282</v>
      </c>
      <c r="W115" s="120"/>
      <c r="X115" s="125"/>
      <c r="Y115" s="125"/>
      <c r="Z115" s="126">
        <v>44348</v>
      </c>
    </row>
    <row r="116" spans="1:26" ht="17.25" hidden="1" customHeight="1">
      <c r="A116" s="120">
        <v>112</v>
      </c>
      <c r="B116" s="120" t="s">
        <v>758</v>
      </c>
      <c r="C116" s="120" t="s">
        <v>759</v>
      </c>
      <c r="D116" s="120" t="s">
        <v>760</v>
      </c>
      <c r="E116" s="120" t="s">
        <v>761</v>
      </c>
      <c r="F116" s="121">
        <v>2</v>
      </c>
      <c r="G116" s="121">
        <v>2</v>
      </c>
      <c r="H116" s="121">
        <v>17</v>
      </c>
      <c r="I116" s="121">
        <v>11</v>
      </c>
      <c r="J116" s="121">
        <v>1104</v>
      </c>
      <c r="K116" s="122" t="s">
        <v>762</v>
      </c>
      <c r="L116" s="127">
        <v>89.69</v>
      </c>
      <c r="M116" s="120">
        <v>74.39</v>
      </c>
      <c r="N116" s="128" t="s">
        <v>773</v>
      </c>
      <c r="O116" s="120" t="s">
        <v>787</v>
      </c>
      <c r="P116" s="120" t="s">
        <v>1105</v>
      </c>
      <c r="Q116" s="120" t="s">
        <v>766</v>
      </c>
      <c r="R116" s="120" t="s">
        <v>1283</v>
      </c>
      <c r="S116" s="123">
        <v>43829</v>
      </c>
      <c r="T116" s="120" t="s">
        <v>1284</v>
      </c>
      <c r="U116" s="124" t="s">
        <v>769</v>
      </c>
      <c r="V116" s="125" t="s">
        <v>1285</v>
      </c>
      <c r="W116" s="120" t="s">
        <v>1286</v>
      </c>
      <c r="X116" s="125" t="s">
        <v>769</v>
      </c>
      <c r="Y116" s="125" t="s">
        <v>1287</v>
      </c>
      <c r="Z116" s="126">
        <v>44348</v>
      </c>
    </row>
    <row r="117" spans="1:26" ht="17.25" hidden="1" customHeight="1">
      <c r="A117" s="120">
        <v>113</v>
      </c>
      <c r="B117" s="120" t="s">
        <v>758</v>
      </c>
      <c r="C117" s="120" t="s">
        <v>759</v>
      </c>
      <c r="D117" s="120" t="s">
        <v>760</v>
      </c>
      <c r="E117" s="120" t="s">
        <v>761</v>
      </c>
      <c r="F117" s="121">
        <v>2</v>
      </c>
      <c r="G117" s="121">
        <v>2</v>
      </c>
      <c r="H117" s="121">
        <v>17</v>
      </c>
      <c r="I117" s="121">
        <v>12</v>
      </c>
      <c r="J117" s="121">
        <v>1201</v>
      </c>
      <c r="K117" s="122" t="s">
        <v>762</v>
      </c>
      <c r="L117" s="127">
        <v>88.7</v>
      </c>
      <c r="M117" s="120">
        <v>73.569999999999993</v>
      </c>
      <c r="N117" s="128" t="s">
        <v>773</v>
      </c>
      <c r="O117" s="120" t="s">
        <v>787</v>
      </c>
      <c r="P117" s="120" t="s">
        <v>1089</v>
      </c>
      <c r="Q117" s="120" t="s">
        <v>766</v>
      </c>
      <c r="R117" s="120" t="s">
        <v>1288</v>
      </c>
      <c r="S117" s="123">
        <v>43827</v>
      </c>
      <c r="T117" s="120" t="s">
        <v>1289</v>
      </c>
      <c r="U117" s="124" t="s">
        <v>769</v>
      </c>
      <c r="V117" s="125" t="s">
        <v>1290</v>
      </c>
      <c r="W117" s="120" t="s">
        <v>1291</v>
      </c>
      <c r="X117" s="125" t="s">
        <v>769</v>
      </c>
      <c r="Y117" s="125" t="s">
        <v>1292</v>
      </c>
      <c r="Z117" s="126">
        <v>44348</v>
      </c>
    </row>
    <row r="118" spans="1:26" ht="17.25" hidden="1" customHeight="1">
      <c r="A118" s="120">
        <v>114</v>
      </c>
      <c r="B118" s="120" t="s">
        <v>758</v>
      </c>
      <c r="C118" s="120" t="s">
        <v>759</v>
      </c>
      <c r="D118" s="120" t="s">
        <v>760</v>
      </c>
      <c r="E118" s="120" t="s">
        <v>761</v>
      </c>
      <c r="F118" s="121">
        <v>2</v>
      </c>
      <c r="G118" s="121">
        <v>2</v>
      </c>
      <c r="H118" s="121">
        <v>17</v>
      </c>
      <c r="I118" s="121">
        <v>12</v>
      </c>
      <c r="J118" s="121">
        <v>1202</v>
      </c>
      <c r="K118" s="122" t="s">
        <v>762</v>
      </c>
      <c r="L118" s="127">
        <v>88.35</v>
      </c>
      <c r="M118" s="120">
        <v>73.28</v>
      </c>
      <c r="N118" s="128" t="s">
        <v>773</v>
      </c>
      <c r="O118" s="120" t="s">
        <v>774</v>
      </c>
      <c r="P118" s="120" t="s">
        <v>1095</v>
      </c>
      <c r="Q118" s="120" t="s">
        <v>766</v>
      </c>
      <c r="R118" s="120" t="s">
        <v>1293</v>
      </c>
      <c r="S118" s="123">
        <v>43709</v>
      </c>
      <c r="T118" s="120" t="s">
        <v>1294</v>
      </c>
      <c r="U118" s="124" t="s">
        <v>769</v>
      </c>
      <c r="V118" s="125" t="s">
        <v>1295</v>
      </c>
      <c r="W118" s="120" t="s">
        <v>1296</v>
      </c>
      <c r="X118" s="125" t="s">
        <v>769</v>
      </c>
      <c r="Y118" s="125" t="s">
        <v>1297</v>
      </c>
      <c r="Z118" s="126">
        <v>44348</v>
      </c>
    </row>
    <row r="119" spans="1:26" ht="17.25" hidden="1" customHeight="1">
      <c r="A119" s="120">
        <v>115</v>
      </c>
      <c r="B119" s="120" t="s">
        <v>758</v>
      </c>
      <c r="C119" s="120" t="s">
        <v>759</v>
      </c>
      <c r="D119" s="120" t="s">
        <v>760</v>
      </c>
      <c r="E119" s="120" t="s">
        <v>761</v>
      </c>
      <c r="F119" s="121">
        <v>2</v>
      </c>
      <c r="G119" s="121">
        <v>2</v>
      </c>
      <c r="H119" s="121">
        <v>17</v>
      </c>
      <c r="I119" s="121">
        <v>12</v>
      </c>
      <c r="J119" s="121">
        <v>1203</v>
      </c>
      <c r="K119" s="122" t="s">
        <v>762</v>
      </c>
      <c r="L119" s="127">
        <v>88.23</v>
      </c>
      <c r="M119" s="120">
        <v>73.180000000000007</v>
      </c>
      <c r="N119" s="128" t="s">
        <v>773</v>
      </c>
      <c r="O119" s="120" t="s">
        <v>774</v>
      </c>
      <c r="P119" s="120" t="s">
        <v>1101</v>
      </c>
      <c r="Q119" s="120" t="s">
        <v>766</v>
      </c>
      <c r="R119" s="120" t="s">
        <v>1298</v>
      </c>
      <c r="S119" s="123">
        <v>43649</v>
      </c>
      <c r="T119" s="120" t="s">
        <v>1299</v>
      </c>
      <c r="U119" s="124" t="s">
        <v>769</v>
      </c>
      <c r="V119" s="125" t="s">
        <v>1300</v>
      </c>
      <c r="W119" s="120"/>
      <c r="X119" s="125"/>
      <c r="Y119" s="125"/>
      <c r="Z119" s="126">
        <v>44348</v>
      </c>
    </row>
    <row r="120" spans="1:26" ht="17.25" hidden="1" customHeight="1">
      <c r="A120" s="120">
        <v>116</v>
      </c>
      <c r="B120" s="120" t="s">
        <v>758</v>
      </c>
      <c r="C120" s="120" t="s">
        <v>759</v>
      </c>
      <c r="D120" s="120" t="s">
        <v>760</v>
      </c>
      <c r="E120" s="120" t="s">
        <v>761</v>
      </c>
      <c r="F120" s="121">
        <v>2</v>
      </c>
      <c r="G120" s="121">
        <v>2</v>
      </c>
      <c r="H120" s="121">
        <v>17</v>
      </c>
      <c r="I120" s="121">
        <v>12</v>
      </c>
      <c r="J120" s="121">
        <v>1204</v>
      </c>
      <c r="K120" s="122" t="s">
        <v>762</v>
      </c>
      <c r="L120" s="127">
        <v>89.69</v>
      </c>
      <c r="M120" s="120">
        <v>74.39</v>
      </c>
      <c r="N120" s="128" t="s">
        <v>773</v>
      </c>
      <c r="O120" s="120" t="s">
        <v>787</v>
      </c>
      <c r="P120" s="120" t="s">
        <v>1105</v>
      </c>
      <c r="Q120" s="120" t="s">
        <v>766</v>
      </c>
      <c r="R120" s="120" t="s">
        <v>1301</v>
      </c>
      <c r="S120" s="123">
        <v>43828</v>
      </c>
      <c r="T120" s="120" t="s">
        <v>1302</v>
      </c>
      <c r="U120" s="124" t="s">
        <v>769</v>
      </c>
      <c r="V120" s="125" t="s">
        <v>1303</v>
      </c>
      <c r="W120" s="120"/>
      <c r="X120" s="125"/>
      <c r="Y120" s="125"/>
      <c r="Z120" s="126">
        <v>44348</v>
      </c>
    </row>
    <row r="121" spans="1:26" ht="17.25" hidden="1" customHeight="1">
      <c r="A121" s="120">
        <v>117</v>
      </c>
      <c r="B121" s="120" t="s">
        <v>758</v>
      </c>
      <c r="C121" s="120" t="s">
        <v>759</v>
      </c>
      <c r="D121" s="120" t="s">
        <v>760</v>
      </c>
      <c r="E121" s="120" t="s">
        <v>761</v>
      </c>
      <c r="F121" s="121">
        <v>2</v>
      </c>
      <c r="G121" s="121">
        <v>2</v>
      </c>
      <c r="H121" s="121">
        <v>17</v>
      </c>
      <c r="I121" s="121">
        <v>13</v>
      </c>
      <c r="J121" s="121">
        <v>1301</v>
      </c>
      <c r="K121" s="122" t="s">
        <v>762</v>
      </c>
      <c r="L121" s="127">
        <v>88.7</v>
      </c>
      <c r="M121" s="120">
        <v>73.569999999999993</v>
      </c>
      <c r="N121" s="128" t="s">
        <v>773</v>
      </c>
      <c r="O121" s="120" t="s">
        <v>787</v>
      </c>
      <c r="P121" s="120" t="s">
        <v>1089</v>
      </c>
      <c r="Q121" s="120" t="s">
        <v>766</v>
      </c>
      <c r="R121" s="120" t="s">
        <v>1304</v>
      </c>
      <c r="S121" s="123">
        <v>43942</v>
      </c>
      <c r="T121" s="120" t="s">
        <v>1305</v>
      </c>
      <c r="U121" s="124" t="s">
        <v>769</v>
      </c>
      <c r="V121" s="134" t="s">
        <v>1306</v>
      </c>
      <c r="W121" s="120" t="s">
        <v>1307</v>
      </c>
      <c r="X121" s="125" t="s">
        <v>769</v>
      </c>
      <c r="Y121" s="134" t="s">
        <v>1308</v>
      </c>
      <c r="Z121" s="126">
        <v>44348</v>
      </c>
    </row>
    <row r="122" spans="1:26" ht="17.25" hidden="1" customHeight="1">
      <c r="A122" s="120">
        <v>118</v>
      </c>
      <c r="B122" s="120" t="s">
        <v>758</v>
      </c>
      <c r="C122" s="120" t="s">
        <v>759</v>
      </c>
      <c r="D122" s="120" t="s">
        <v>760</v>
      </c>
      <c r="E122" s="120" t="s">
        <v>761</v>
      </c>
      <c r="F122" s="121">
        <v>2</v>
      </c>
      <c r="G122" s="121">
        <v>2</v>
      </c>
      <c r="H122" s="121">
        <v>17</v>
      </c>
      <c r="I122" s="121">
        <v>13</v>
      </c>
      <c r="J122" s="121">
        <v>1302</v>
      </c>
      <c r="K122" s="122" t="s">
        <v>762</v>
      </c>
      <c r="L122" s="127">
        <v>88.35</v>
      </c>
      <c r="M122" s="120">
        <v>73.28</v>
      </c>
      <c r="N122" s="128" t="s">
        <v>773</v>
      </c>
      <c r="O122" s="120" t="s">
        <v>774</v>
      </c>
      <c r="P122" s="120" t="s">
        <v>1095</v>
      </c>
      <c r="Q122" s="120" t="s">
        <v>766</v>
      </c>
      <c r="R122" s="120" t="s">
        <v>1309</v>
      </c>
      <c r="S122" s="123">
        <v>43714</v>
      </c>
      <c r="T122" s="120" t="s">
        <v>1310</v>
      </c>
      <c r="U122" s="124" t="s">
        <v>769</v>
      </c>
      <c r="V122" s="125" t="s">
        <v>1311</v>
      </c>
      <c r="W122" s="120"/>
      <c r="X122" s="125"/>
      <c r="Y122" s="125"/>
      <c r="Z122" s="126">
        <v>44348</v>
      </c>
    </row>
    <row r="123" spans="1:26" ht="17.25" hidden="1" customHeight="1">
      <c r="A123" s="120">
        <v>119</v>
      </c>
      <c r="B123" s="120" t="s">
        <v>758</v>
      </c>
      <c r="C123" s="120" t="s">
        <v>759</v>
      </c>
      <c r="D123" s="120" t="s">
        <v>760</v>
      </c>
      <c r="E123" s="120" t="s">
        <v>761</v>
      </c>
      <c r="F123" s="121">
        <v>2</v>
      </c>
      <c r="G123" s="121">
        <v>2</v>
      </c>
      <c r="H123" s="121">
        <v>17</v>
      </c>
      <c r="I123" s="121">
        <v>13</v>
      </c>
      <c r="J123" s="121">
        <v>1303</v>
      </c>
      <c r="K123" s="122" t="s">
        <v>762</v>
      </c>
      <c r="L123" s="127">
        <v>88.23</v>
      </c>
      <c r="M123" s="120">
        <v>73.180000000000007</v>
      </c>
      <c r="N123" s="128" t="s">
        <v>773</v>
      </c>
      <c r="O123" s="120" t="s">
        <v>774</v>
      </c>
      <c r="P123" s="120" t="s">
        <v>1101</v>
      </c>
      <c r="Q123" s="120" t="s">
        <v>766</v>
      </c>
      <c r="R123" s="120" t="s">
        <v>1312</v>
      </c>
      <c r="S123" s="123">
        <v>43827</v>
      </c>
      <c r="T123" s="120" t="s">
        <v>1313</v>
      </c>
      <c r="U123" s="124" t="s">
        <v>769</v>
      </c>
      <c r="V123" s="125" t="s">
        <v>1314</v>
      </c>
      <c r="W123" s="120" t="s">
        <v>1315</v>
      </c>
      <c r="X123" s="125" t="s">
        <v>769</v>
      </c>
      <c r="Y123" s="125" t="s">
        <v>1316</v>
      </c>
      <c r="Z123" s="126">
        <v>44348</v>
      </c>
    </row>
    <row r="124" spans="1:26" ht="17.25" hidden="1" customHeight="1">
      <c r="A124" s="120">
        <v>120</v>
      </c>
      <c r="B124" s="120" t="s">
        <v>758</v>
      </c>
      <c r="C124" s="120" t="s">
        <v>759</v>
      </c>
      <c r="D124" s="120" t="s">
        <v>760</v>
      </c>
      <c r="E124" s="120" t="s">
        <v>761</v>
      </c>
      <c r="F124" s="121">
        <v>2</v>
      </c>
      <c r="G124" s="121">
        <v>2</v>
      </c>
      <c r="H124" s="121">
        <v>17</v>
      </c>
      <c r="I124" s="121">
        <v>13</v>
      </c>
      <c r="J124" s="121">
        <v>1304</v>
      </c>
      <c r="K124" s="122" t="s">
        <v>762</v>
      </c>
      <c r="L124" s="127">
        <v>89.69</v>
      </c>
      <c r="M124" s="120">
        <v>74.39</v>
      </c>
      <c r="N124" s="128" t="s">
        <v>773</v>
      </c>
      <c r="O124" s="120" t="s">
        <v>787</v>
      </c>
      <c r="P124" s="120" t="s">
        <v>1105</v>
      </c>
      <c r="Q124" s="120" t="s">
        <v>766</v>
      </c>
      <c r="R124" s="120" t="s">
        <v>1317</v>
      </c>
      <c r="S124" s="123">
        <v>43825</v>
      </c>
      <c r="T124" s="120" t="s">
        <v>1318</v>
      </c>
      <c r="U124" s="124" t="s">
        <v>769</v>
      </c>
      <c r="V124" s="125" t="s">
        <v>1319</v>
      </c>
      <c r="W124" s="120"/>
      <c r="X124" s="125"/>
      <c r="Y124" s="125"/>
      <c r="Z124" s="126">
        <v>44348</v>
      </c>
    </row>
    <row r="125" spans="1:26" ht="17.25" hidden="1" customHeight="1">
      <c r="A125" s="120">
        <v>121</v>
      </c>
      <c r="B125" s="120" t="s">
        <v>758</v>
      </c>
      <c r="C125" s="120" t="s">
        <v>759</v>
      </c>
      <c r="D125" s="120" t="s">
        <v>760</v>
      </c>
      <c r="E125" s="120" t="s">
        <v>761</v>
      </c>
      <c r="F125" s="121">
        <v>2</v>
      </c>
      <c r="G125" s="121">
        <v>2</v>
      </c>
      <c r="H125" s="121">
        <v>17</v>
      </c>
      <c r="I125" s="121">
        <v>14</v>
      </c>
      <c r="J125" s="121">
        <v>1401</v>
      </c>
      <c r="K125" s="122" t="s">
        <v>762</v>
      </c>
      <c r="L125" s="127">
        <v>88.7</v>
      </c>
      <c r="M125" s="120">
        <v>73.569999999999993</v>
      </c>
      <c r="N125" s="128" t="s">
        <v>773</v>
      </c>
      <c r="O125" s="120" t="s">
        <v>787</v>
      </c>
      <c r="P125" s="120" t="s">
        <v>1089</v>
      </c>
      <c r="Q125" s="120" t="s">
        <v>766</v>
      </c>
      <c r="R125" s="120" t="s">
        <v>1320</v>
      </c>
      <c r="S125" s="123">
        <v>43827</v>
      </c>
      <c r="T125" s="120" t="s">
        <v>1321</v>
      </c>
      <c r="U125" s="124" t="s">
        <v>769</v>
      </c>
      <c r="V125" s="125" t="s">
        <v>1322</v>
      </c>
      <c r="W125" s="120" t="s">
        <v>1323</v>
      </c>
      <c r="X125" s="125" t="s">
        <v>769</v>
      </c>
      <c r="Y125" s="125" t="s">
        <v>1324</v>
      </c>
      <c r="Z125" s="126">
        <v>44348</v>
      </c>
    </row>
    <row r="126" spans="1:26" ht="17.25" hidden="1" customHeight="1">
      <c r="A126" s="120">
        <v>122</v>
      </c>
      <c r="B126" s="120" t="s">
        <v>758</v>
      </c>
      <c r="C126" s="120" t="s">
        <v>759</v>
      </c>
      <c r="D126" s="120" t="s">
        <v>760</v>
      </c>
      <c r="E126" s="120" t="s">
        <v>761</v>
      </c>
      <c r="F126" s="121">
        <v>2</v>
      </c>
      <c r="G126" s="121">
        <v>2</v>
      </c>
      <c r="H126" s="121">
        <v>17</v>
      </c>
      <c r="I126" s="121">
        <v>14</v>
      </c>
      <c r="J126" s="121">
        <v>1402</v>
      </c>
      <c r="K126" s="122" t="s">
        <v>762</v>
      </c>
      <c r="L126" s="127">
        <v>88.35</v>
      </c>
      <c r="M126" s="120">
        <v>73.28</v>
      </c>
      <c r="N126" s="128" t="s">
        <v>773</v>
      </c>
      <c r="O126" s="120" t="s">
        <v>774</v>
      </c>
      <c r="P126" s="120" t="s">
        <v>1095</v>
      </c>
      <c r="Q126" s="120" t="s">
        <v>766</v>
      </c>
      <c r="R126" s="120" t="s">
        <v>1325</v>
      </c>
      <c r="S126" s="123">
        <v>43708</v>
      </c>
      <c r="T126" s="120" t="s">
        <v>1326</v>
      </c>
      <c r="U126" s="124" t="s">
        <v>769</v>
      </c>
      <c r="V126" s="125" t="s">
        <v>1327</v>
      </c>
      <c r="W126" s="120"/>
      <c r="X126" s="125"/>
      <c r="Y126" s="125"/>
      <c r="Z126" s="126">
        <v>44348</v>
      </c>
    </row>
    <row r="127" spans="1:26" ht="17.25" hidden="1" customHeight="1">
      <c r="A127" s="120">
        <v>123</v>
      </c>
      <c r="B127" s="120" t="s">
        <v>758</v>
      </c>
      <c r="C127" s="120" t="s">
        <v>759</v>
      </c>
      <c r="D127" s="120" t="s">
        <v>760</v>
      </c>
      <c r="E127" s="120" t="s">
        <v>761</v>
      </c>
      <c r="F127" s="121">
        <v>2</v>
      </c>
      <c r="G127" s="121">
        <v>2</v>
      </c>
      <c r="H127" s="121">
        <v>17</v>
      </c>
      <c r="I127" s="121">
        <v>14</v>
      </c>
      <c r="J127" s="121">
        <v>1403</v>
      </c>
      <c r="K127" s="122" t="s">
        <v>762</v>
      </c>
      <c r="L127" s="127">
        <v>88.23</v>
      </c>
      <c r="M127" s="120">
        <v>73.180000000000007</v>
      </c>
      <c r="N127" s="128" t="s">
        <v>773</v>
      </c>
      <c r="O127" s="120" t="s">
        <v>774</v>
      </c>
      <c r="P127" s="120" t="s">
        <v>1101</v>
      </c>
      <c r="Q127" s="120" t="s">
        <v>766</v>
      </c>
      <c r="R127" s="120" t="s">
        <v>1328</v>
      </c>
      <c r="S127" s="123">
        <v>43828</v>
      </c>
      <c r="T127" s="120" t="s">
        <v>1329</v>
      </c>
      <c r="U127" s="124" t="s">
        <v>769</v>
      </c>
      <c r="V127" s="125" t="s">
        <v>1330</v>
      </c>
      <c r="W127" s="120" t="s">
        <v>1331</v>
      </c>
      <c r="X127" s="125" t="s">
        <v>769</v>
      </c>
      <c r="Y127" s="125" t="s">
        <v>1332</v>
      </c>
      <c r="Z127" s="126">
        <v>44348</v>
      </c>
    </row>
    <row r="128" spans="1:26" ht="17.25" hidden="1" customHeight="1">
      <c r="A128" s="120">
        <v>124</v>
      </c>
      <c r="B128" s="120" t="s">
        <v>758</v>
      </c>
      <c r="C128" s="120" t="s">
        <v>759</v>
      </c>
      <c r="D128" s="120" t="s">
        <v>760</v>
      </c>
      <c r="E128" s="120" t="s">
        <v>761</v>
      </c>
      <c r="F128" s="121">
        <v>2</v>
      </c>
      <c r="G128" s="121">
        <v>2</v>
      </c>
      <c r="H128" s="121">
        <v>17</v>
      </c>
      <c r="I128" s="121">
        <v>14</v>
      </c>
      <c r="J128" s="121">
        <v>1404</v>
      </c>
      <c r="K128" s="122" t="s">
        <v>762</v>
      </c>
      <c r="L128" s="127">
        <v>89.69</v>
      </c>
      <c r="M128" s="120">
        <v>74.39</v>
      </c>
      <c r="N128" s="128" t="s">
        <v>773</v>
      </c>
      <c r="O128" s="120" t="s">
        <v>787</v>
      </c>
      <c r="P128" s="120" t="s">
        <v>1105</v>
      </c>
      <c r="Q128" s="120" t="s">
        <v>766</v>
      </c>
      <c r="R128" s="120" t="s">
        <v>1333</v>
      </c>
      <c r="S128" s="123">
        <v>43827</v>
      </c>
      <c r="T128" s="120" t="s">
        <v>1334</v>
      </c>
      <c r="U128" s="124" t="s">
        <v>769</v>
      </c>
      <c r="V128" s="125" t="s">
        <v>1335</v>
      </c>
      <c r="W128" s="120"/>
      <c r="X128" s="125"/>
      <c r="Y128" s="125"/>
      <c r="Z128" s="126">
        <v>44348</v>
      </c>
    </row>
    <row r="129" spans="1:26" ht="17.25" hidden="1" customHeight="1">
      <c r="A129" s="120">
        <v>125</v>
      </c>
      <c r="B129" s="120" t="s">
        <v>758</v>
      </c>
      <c r="C129" s="120" t="s">
        <v>759</v>
      </c>
      <c r="D129" s="120" t="s">
        <v>760</v>
      </c>
      <c r="E129" s="120" t="s">
        <v>761</v>
      </c>
      <c r="F129" s="121">
        <v>2</v>
      </c>
      <c r="G129" s="121">
        <v>2</v>
      </c>
      <c r="H129" s="121">
        <v>17</v>
      </c>
      <c r="I129" s="121">
        <v>15</v>
      </c>
      <c r="J129" s="121">
        <v>1501</v>
      </c>
      <c r="K129" s="122" t="s">
        <v>762</v>
      </c>
      <c r="L129" s="127">
        <v>88.7</v>
      </c>
      <c r="M129" s="120">
        <v>73.569999999999993</v>
      </c>
      <c r="N129" s="128" t="s">
        <v>773</v>
      </c>
      <c r="O129" s="120" t="s">
        <v>787</v>
      </c>
      <c r="P129" s="120" t="s">
        <v>1089</v>
      </c>
      <c r="Q129" s="120" t="s">
        <v>766</v>
      </c>
      <c r="R129" s="120" t="s">
        <v>1336</v>
      </c>
      <c r="S129" s="123">
        <v>43827</v>
      </c>
      <c r="T129" s="120" t="s">
        <v>1337</v>
      </c>
      <c r="U129" s="124" t="s">
        <v>769</v>
      </c>
      <c r="V129" s="125" t="s">
        <v>1338</v>
      </c>
      <c r="W129" s="120"/>
      <c r="X129" s="125"/>
      <c r="Y129" s="125"/>
      <c r="Z129" s="126">
        <v>44348</v>
      </c>
    </row>
    <row r="130" spans="1:26" ht="17.25" hidden="1" customHeight="1">
      <c r="A130" s="120">
        <v>126</v>
      </c>
      <c r="B130" s="120" t="s">
        <v>758</v>
      </c>
      <c r="C130" s="120" t="s">
        <v>759</v>
      </c>
      <c r="D130" s="120" t="s">
        <v>760</v>
      </c>
      <c r="E130" s="120" t="s">
        <v>761</v>
      </c>
      <c r="F130" s="121">
        <v>2</v>
      </c>
      <c r="G130" s="121">
        <v>2</v>
      </c>
      <c r="H130" s="121">
        <v>17</v>
      </c>
      <c r="I130" s="121">
        <v>15</v>
      </c>
      <c r="J130" s="121">
        <v>1502</v>
      </c>
      <c r="K130" s="122" t="s">
        <v>762</v>
      </c>
      <c r="L130" s="127">
        <v>88.35</v>
      </c>
      <c r="M130" s="120">
        <v>73.28</v>
      </c>
      <c r="N130" s="128" t="s">
        <v>773</v>
      </c>
      <c r="O130" s="120" t="s">
        <v>774</v>
      </c>
      <c r="P130" s="120" t="s">
        <v>1095</v>
      </c>
      <c r="Q130" s="120" t="s">
        <v>766</v>
      </c>
      <c r="R130" s="120" t="s">
        <v>1339</v>
      </c>
      <c r="S130" s="123">
        <v>43718</v>
      </c>
      <c r="T130" s="120" t="s">
        <v>1340</v>
      </c>
      <c r="U130" s="124" t="s">
        <v>769</v>
      </c>
      <c r="V130" s="125" t="s">
        <v>1341</v>
      </c>
      <c r="W130" s="120" t="s">
        <v>1342</v>
      </c>
      <c r="X130" s="125" t="s">
        <v>769</v>
      </c>
      <c r="Y130" s="125" t="s">
        <v>1343</v>
      </c>
      <c r="Z130" s="126">
        <v>44348</v>
      </c>
    </row>
    <row r="131" spans="1:26" ht="17.25" hidden="1" customHeight="1">
      <c r="A131" s="120">
        <v>127</v>
      </c>
      <c r="B131" s="120" t="s">
        <v>758</v>
      </c>
      <c r="C131" s="120" t="s">
        <v>759</v>
      </c>
      <c r="D131" s="120" t="s">
        <v>760</v>
      </c>
      <c r="E131" s="120" t="s">
        <v>761</v>
      </c>
      <c r="F131" s="121">
        <v>2</v>
      </c>
      <c r="G131" s="121">
        <v>2</v>
      </c>
      <c r="H131" s="121">
        <v>17</v>
      </c>
      <c r="I131" s="121">
        <v>15</v>
      </c>
      <c r="J131" s="121">
        <v>1503</v>
      </c>
      <c r="K131" s="122" t="s">
        <v>762</v>
      </c>
      <c r="L131" s="127">
        <v>88.23</v>
      </c>
      <c r="M131" s="120">
        <v>73.180000000000007</v>
      </c>
      <c r="N131" s="128" t="s">
        <v>773</v>
      </c>
      <c r="O131" s="120" t="s">
        <v>774</v>
      </c>
      <c r="P131" s="120" t="s">
        <v>1101</v>
      </c>
      <c r="Q131" s="120" t="s">
        <v>766</v>
      </c>
      <c r="R131" s="120" t="s">
        <v>1344</v>
      </c>
      <c r="S131" s="123">
        <v>43827</v>
      </c>
      <c r="T131" s="120" t="s">
        <v>1345</v>
      </c>
      <c r="U131" s="124" t="s">
        <v>769</v>
      </c>
      <c r="V131" s="125" t="s">
        <v>1346</v>
      </c>
      <c r="W131" s="120" t="s">
        <v>1347</v>
      </c>
      <c r="X131" s="125" t="s">
        <v>769</v>
      </c>
      <c r="Y131" s="125" t="s">
        <v>1348</v>
      </c>
      <c r="Z131" s="126">
        <v>44348</v>
      </c>
    </row>
    <row r="132" spans="1:26" ht="17.25" hidden="1" customHeight="1">
      <c r="A132" s="120">
        <v>128</v>
      </c>
      <c r="B132" s="120" t="s">
        <v>758</v>
      </c>
      <c r="C132" s="120" t="s">
        <v>759</v>
      </c>
      <c r="D132" s="120" t="s">
        <v>760</v>
      </c>
      <c r="E132" s="120" t="s">
        <v>761</v>
      </c>
      <c r="F132" s="121">
        <v>2</v>
      </c>
      <c r="G132" s="121">
        <v>2</v>
      </c>
      <c r="H132" s="121">
        <v>17</v>
      </c>
      <c r="I132" s="121">
        <v>15</v>
      </c>
      <c r="J132" s="121">
        <v>1504</v>
      </c>
      <c r="K132" s="122" t="s">
        <v>762</v>
      </c>
      <c r="L132" s="127">
        <v>89.69</v>
      </c>
      <c r="M132" s="120">
        <v>74.39</v>
      </c>
      <c r="N132" s="128" t="s">
        <v>773</v>
      </c>
      <c r="O132" s="120" t="s">
        <v>787</v>
      </c>
      <c r="P132" s="120" t="s">
        <v>1105</v>
      </c>
      <c r="Q132" s="120" t="s">
        <v>766</v>
      </c>
      <c r="R132" s="120" t="s">
        <v>1349</v>
      </c>
      <c r="S132" s="123">
        <v>43827</v>
      </c>
      <c r="T132" s="120" t="s">
        <v>1350</v>
      </c>
      <c r="U132" s="124" t="s">
        <v>769</v>
      </c>
      <c r="V132" s="125" t="s">
        <v>1351</v>
      </c>
      <c r="W132" s="120"/>
      <c r="X132" s="125"/>
      <c r="Y132" s="125"/>
      <c r="Z132" s="126">
        <v>44348</v>
      </c>
    </row>
    <row r="133" spans="1:26" ht="17.25" hidden="1" customHeight="1">
      <c r="A133" s="120">
        <v>129</v>
      </c>
      <c r="B133" s="120" t="s">
        <v>758</v>
      </c>
      <c r="C133" s="120" t="s">
        <v>759</v>
      </c>
      <c r="D133" s="120" t="s">
        <v>760</v>
      </c>
      <c r="E133" s="120" t="s">
        <v>761</v>
      </c>
      <c r="F133" s="121">
        <v>2</v>
      </c>
      <c r="G133" s="121">
        <v>2</v>
      </c>
      <c r="H133" s="121">
        <v>17</v>
      </c>
      <c r="I133" s="121">
        <v>16</v>
      </c>
      <c r="J133" s="121">
        <v>1601</v>
      </c>
      <c r="K133" s="122" t="s">
        <v>762</v>
      </c>
      <c r="L133" s="127">
        <v>88.7</v>
      </c>
      <c r="M133" s="120">
        <v>73.569999999999993</v>
      </c>
      <c r="N133" s="128" t="s">
        <v>773</v>
      </c>
      <c r="O133" s="120" t="s">
        <v>787</v>
      </c>
      <c r="P133" s="120" t="s">
        <v>1089</v>
      </c>
      <c r="Q133" s="120" t="s">
        <v>766</v>
      </c>
      <c r="R133" s="120" t="s">
        <v>1352</v>
      </c>
      <c r="S133" s="123">
        <v>43829</v>
      </c>
      <c r="T133" s="120" t="s">
        <v>1353</v>
      </c>
      <c r="U133" s="124" t="s">
        <v>769</v>
      </c>
      <c r="V133" s="125" t="s">
        <v>1354</v>
      </c>
      <c r="W133" s="120" t="s">
        <v>1355</v>
      </c>
      <c r="X133" s="125" t="s">
        <v>769</v>
      </c>
      <c r="Y133" s="125" t="s">
        <v>1356</v>
      </c>
      <c r="Z133" s="126">
        <v>44348</v>
      </c>
    </row>
    <row r="134" spans="1:26" ht="17.25" hidden="1" customHeight="1">
      <c r="A134" s="120">
        <v>130</v>
      </c>
      <c r="B134" s="120" t="s">
        <v>758</v>
      </c>
      <c r="C134" s="120" t="s">
        <v>759</v>
      </c>
      <c r="D134" s="120" t="s">
        <v>760</v>
      </c>
      <c r="E134" s="120" t="s">
        <v>761</v>
      </c>
      <c r="F134" s="121">
        <v>2</v>
      </c>
      <c r="G134" s="121">
        <v>2</v>
      </c>
      <c r="H134" s="121">
        <v>17</v>
      </c>
      <c r="I134" s="121">
        <v>16</v>
      </c>
      <c r="J134" s="121">
        <v>1602</v>
      </c>
      <c r="K134" s="122" t="s">
        <v>762</v>
      </c>
      <c r="L134" s="127">
        <v>88.35</v>
      </c>
      <c r="M134" s="120">
        <v>73.28</v>
      </c>
      <c r="N134" s="128" t="s">
        <v>773</v>
      </c>
      <c r="O134" s="120" t="s">
        <v>774</v>
      </c>
      <c r="P134" s="120" t="s">
        <v>1095</v>
      </c>
      <c r="Q134" s="120" t="s">
        <v>766</v>
      </c>
      <c r="R134" s="120" t="s">
        <v>1357</v>
      </c>
      <c r="S134" s="123">
        <v>43715</v>
      </c>
      <c r="T134" s="120" t="s">
        <v>1358</v>
      </c>
      <c r="U134" s="124" t="s">
        <v>769</v>
      </c>
      <c r="V134" s="125" t="s">
        <v>1359</v>
      </c>
      <c r="W134" s="120"/>
      <c r="X134" s="125"/>
      <c r="Y134" s="125"/>
      <c r="Z134" s="126">
        <v>44348</v>
      </c>
    </row>
    <row r="135" spans="1:26" ht="17.25" hidden="1" customHeight="1">
      <c r="A135" s="120">
        <v>131</v>
      </c>
      <c r="B135" s="120" t="s">
        <v>758</v>
      </c>
      <c r="C135" s="120" t="s">
        <v>759</v>
      </c>
      <c r="D135" s="120" t="s">
        <v>760</v>
      </c>
      <c r="E135" s="120" t="s">
        <v>761</v>
      </c>
      <c r="F135" s="121">
        <v>2</v>
      </c>
      <c r="G135" s="121">
        <v>2</v>
      </c>
      <c r="H135" s="121">
        <v>17</v>
      </c>
      <c r="I135" s="121">
        <v>16</v>
      </c>
      <c r="J135" s="121">
        <v>1603</v>
      </c>
      <c r="K135" s="122" t="s">
        <v>762</v>
      </c>
      <c r="L135" s="127">
        <v>88.23</v>
      </c>
      <c r="M135" s="120">
        <v>73.180000000000007</v>
      </c>
      <c r="N135" s="128" t="s">
        <v>773</v>
      </c>
      <c r="O135" s="120" t="s">
        <v>774</v>
      </c>
      <c r="P135" s="120" t="s">
        <v>1101</v>
      </c>
      <c r="Q135" s="120" t="s">
        <v>766</v>
      </c>
      <c r="R135" s="120" t="s">
        <v>1360</v>
      </c>
      <c r="S135" s="123">
        <v>43828</v>
      </c>
      <c r="T135" s="120" t="s">
        <v>1361</v>
      </c>
      <c r="U135" s="124" t="s">
        <v>769</v>
      </c>
      <c r="V135" s="125" t="s">
        <v>1362</v>
      </c>
      <c r="W135" s="120" t="s">
        <v>1363</v>
      </c>
      <c r="X135" s="125" t="s">
        <v>769</v>
      </c>
      <c r="Y135" s="125" t="s">
        <v>1364</v>
      </c>
      <c r="Z135" s="126">
        <v>44348</v>
      </c>
    </row>
    <row r="136" spans="1:26" ht="17.25" hidden="1" customHeight="1">
      <c r="A136" s="120">
        <v>132</v>
      </c>
      <c r="B136" s="120" t="s">
        <v>758</v>
      </c>
      <c r="C136" s="120" t="s">
        <v>759</v>
      </c>
      <c r="D136" s="120" t="s">
        <v>760</v>
      </c>
      <c r="E136" s="120" t="s">
        <v>761</v>
      </c>
      <c r="F136" s="121">
        <v>2</v>
      </c>
      <c r="G136" s="121">
        <v>2</v>
      </c>
      <c r="H136" s="121">
        <v>17</v>
      </c>
      <c r="I136" s="121">
        <v>16</v>
      </c>
      <c r="J136" s="121">
        <v>1604</v>
      </c>
      <c r="K136" s="122" t="s">
        <v>762</v>
      </c>
      <c r="L136" s="127">
        <v>89.69</v>
      </c>
      <c r="M136" s="120">
        <v>74.39</v>
      </c>
      <c r="N136" s="128" t="s">
        <v>773</v>
      </c>
      <c r="O136" s="120" t="s">
        <v>787</v>
      </c>
      <c r="P136" s="120" t="s">
        <v>1105</v>
      </c>
      <c r="Q136" s="120" t="s">
        <v>766</v>
      </c>
      <c r="R136" s="120" t="s">
        <v>1365</v>
      </c>
      <c r="S136" s="123">
        <v>43720</v>
      </c>
      <c r="T136" s="120" t="s">
        <v>1366</v>
      </c>
      <c r="U136" s="124" t="s">
        <v>769</v>
      </c>
      <c r="V136" s="125" t="s">
        <v>1367</v>
      </c>
      <c r="W136" s="120" t="s">
        <v>1368</v>
      </c>
      <c r="X136" s="125" t="s">
        <v>769</v>
      </c>
      <c r="Y136" s="125" t="s">
        <v>1369</v>
      </c>
      <c r="Z136" s="126">
        <v>44348</v>
      </c>
    </row>
    <row r="137" spans="1:26" ht="17.25" hidden="1" customHeight="1">
      <c r="A137" s="120">
        <v>133</v>
      </c>
      <c r="B137" s="120" t="s">
        <v>758</v>
      </c>
      <c r="C137" s="120" t="s">
        <v>759</v>
      </c>
      <c r="D137" s="120" t="s">
        <v>760</v>
      </c>
      <c r="E137" s="120" t="s">
        <v>761</v>
      </c>
      <c r="F137" s="121">
        <v>2</v>
      </c>
      <c r="G137" s="121">
        <v>2</v>
      </c>
      <c r="H137" s="121">
        <v>17</v>
      </c>
      <c r="I137" s="121">
        <v>17</v>
      </c>
      <c r="J137" s="121">
        <v>1701</v>
      </c>
      <c r="K137" s="122" t="s">
        <v>762</v>
      </c>
      <c r="L137" s="127">
        <v>88.7</v>
      </c>
      <c r="M137" s="120">
        <v>73.569999999999993</v>
      </c>
      <c r="N137" s="128" t="s">
        <v>773</v>
      </c>
      <c r="O137" s="120" t="s">
        <v>787</v>
      </c>
      <c r="P137" s="120" t="s">
        <v>1089</v>
      </c>
      <c r="Q137" s="120" t="s">
        <v>766</v>
      </c>
      <c r="R137" s="120" t="s">
        <v>1370</v>
      </c>
      <c r="S137" s="123">
        <v>43825</v>
      </c>
      <c r="T137" s="120" t="s">
        <v>1371</v>
      </c>
      <c r="U137" s="124" t="s">
        <v>769</v>
      </c>
      <c r="V137" s="125" t="s">
        <v>1372</v>
      </c>
      <c r="W137" s="120"/>
      <c r="X137" s="125"/>
      <c r="Y137" s="125"/>
      <c r="Z137" s="126">
        <v>44348</v>
      </c>
    </row>
    <row r="138" spans="1:26" ht="17.25" hidden="1" customHeight="1">
      <c r="A138" s="120">
        <v>134</v>
      </c>
      <c r="B138" s="120" t="s">
        <v>758</v>
      </c>
      <c r="C138" s="120" t="s">
        <v>759</v>
      </c>
      <c r="D138" s="120" t="s">
        <v>760</v>
      </c>
      <c r="E138" s="120" t="s">
        <v>761</v>
      </c>
      <c r="F138" s="121">
        <v>2</v>
      </c>
      <c r="G138" s="121">
        <v>2</v>
      </c>
      <c r="H138" s="121">
        <v>17</v>
      </c>
      <c r="I138" s="121">
        <v>17</v>
      </c>
      <c r="J138" s="121">
        <v>1702</v>
      </c>
      <c r="K138" s="122" t="s">
        <v>762</v>
      </c>
      <c r="L138" s="127">
        <v>88.35</v>
      </c>
      <c r="M138" s="120">
        <v>73.28</v>
      </c>
      <c r="N138" s="128" t="s">
        <v>773</v>
      </c>
      <c r="O138" s="120" t="s">
        <v>774</v>
      </c>
      <c r="P138" s="120" t="s">
        <v>1095</v>
      </c>
      <c r="Q138" s="120" t="s">
        <v>766</v>
      </c>
      <c r="R138" s="120" t="s">
        <v>1373</v>
      </c>
      <c r="S138" s="123">
        <v>43827</v>
      </c>
      <c r="T138" s="120" t="s">
        <v>1374</v>
      </c>
      <c r="U138" s="124" t="s">
        <v>769</v>
      </c>
      <c r="V138" s="125" t="s">
        <v>1375</v>
      </c>
      <c r="W138" s="120"/>
      <c r="X138" s="125"/>
      <c r="Y138" s="125"/>
      <c r="Z138" s="126">
        <v>44348</v>
      </c>
    </row>
    <row r="139" spans="1:26" ht="17.25" hidden="1" customHeight="1">
      <c r="A139" s="120">
        <v>135</v>
      </c>
      <c r="B139" s="120" t="s">
        <v>758</v>
      </c>
      <c r="C139" s="120" t="s">
        <v>759</v>
      </c>
      <c r="D139" s="120" t="s">
        <v>760</v>
      </c>
      <c r="E139" s="120" t="s">
        <v>761</v>
      </c>
      <c r="F139" s="121">
        <v>2</v>
      </c>
      <c r="G139" s="121">
        <v>2</v>
      </c>
      <c r="H139" s="121">
        <v>17</v>
      </c>
      <c r="I139" s="121">
        <v>17</v>
      </c>
      <c r="J139" s="121">
        <v>1703</v>
      </c>
      <c r="K139" s="122" t="s">
        <v>762</v>
      </c>
      <c r="L139" s="127">
        <v>88.23</v>
      </c>
      <c r="M139" s="120">
        <v>73.180000000000007</v>
      </c>
      <c r="N139" s="128" t="s">
        <v>773</v>
      </c>
      <c r="O139" s="120" t="s">
        <v>774</v>
      </c>
      <c r="P139" s="120" t="s">
        <v>1101</v>
      </c>
      <c r="Q139" s="120" t="s">
        <v>766</v>
      </c>
      <c r="R139" s="120" t="s">
        <v>1376</v>
      </c>
      <c r="S139" s="123">
        <v>43830</v>
      </c>
      <c r="T139" s="120" t="s">
        <v>1377</v>
      </c>
      <c r="U139" s="124" t="s">
        <v>769</v>
      </c>
      <c r="V139" s="125" t="s">
        <v>1378</v>
      </c>
      <c r="W139" s="120"/>
      <c r="X139" s="125"/>
      <c r="Y139" s="125"/>
      <c r="Z139" s="126">
        <v>44348</v>
      </c>
    </row>
    <row r="140" spans="1:26" ht="17.25" hidden="1" customHeight="1">
      <c r="A140" s="120">
        <v>136</v>
      </c>
      <c r="B140" s="120" t="s">
        <v>758</v>
      </c>
      <c r="C140" s="120" t="s">
        <v>759</v>
      </c>
      <c r="D140" s="120" t="s">
        <v>760</v>
      </c>
      <c r="E140" s="120" t="s">
        <v>761</v>
      </c>
      <c r="F140" s="121">
        <v>2</v>
      </c>
      <c r="G140" s="121">
        <v>2</v>
      </c>
      <c r="H140" s="121">
        <v>17</v>
      </c>
      <c r="I140" s="121">
        <v>17</v>
      </c>
      <c r="J140" s="121">
        <v>1704</v>
      </c>
      <c r="K140" s="122" t="s">
        <v>762</v>
      </c>
      <c r="L140" s="127">
        <v>89.69</v>
      </c>
      <c r="M140" s="120">
        <v>74.39</v>
      </c>
      <c r="N140" s="128" t="s">
        <v>773</v>
      </c>
      <c r="O140" s="120" t="s">
        <v>787</v>
      </c>
      <c r="P140" s="120" t="s">
        <v>1105</v>
      </c>
      <c r="Q140" s="120" t="s">
        <v>766</v>
      </c>
      <c r="R140" s="120" t="s">
        <v>1379</v>
      </c>
      <c r="S140" s="123">
        <v>43828</v>
      </c>
      <c r="T140" s="120" t="s">
        <v>1380</v>
      </c>
      <c r="U140" s="124" t="s">
        <v>769</v>
      </c>
      <c r="V140" s="125" t="s">
        <v>1381</v>
      </c>
      <c r="W140" s="120" t="s">
        <v>1382</v>
      </c>
      <c r="X140" s="125" t="s">
        <v>769</v>
      </c>
      <c r="Y140" s="125" t="s">
        <v>1383</v>
      </c>
      <c r="Z140" s="126">
        <v>44348</v>
      </c>
    </row>
    <row r="141" spans="1:26" ht="17.25" hidden="1" customHeight="1">
      <c r="A141" s="120">
        <v>137</v>
      </c>
      <c r="B141" s="120" t="s">
        <v>758</v>
      </c>
      <c r="C141" s="120" t="s">
        <v>759</v>
      </c>
      <c r="D141" s="120" t="s">
        <v>760</v>
      </c>
      <c r="E141" s="120" t="s">
        <v>761</v>
      </c>
      <c r="F141" s="121">
        <v>3</v>
      </c>
      <c r="G141" s="121">
        <v>1</v>
      </c>
      <c r="H141" s="121">
        <v>18</v>
      </c>
      <c r="I141" s="121">
        <v>1</v>
      </c>
      <c r="J141" s="121">
        <v>101</v>
      </c>
      <c r="K141" s="122" t="s">
        <v>762</v>
      </c>
      <c r="L141" s="127">
        <v>139.02000000000001</v>
      </c>
      <c r="M141" s="120">
        <v>115.5</v>
      </c>
      <c r="N141" s="117" t="s">
        <v>763</v>
      </c>
      <c r="O141" s="120" t="s">
        <v>764</v>
      </c>
      <c r="P141" s="120" t="s">
        <v>765</v>
      </c>
      <c r="Q141" s="120" t="s">
        <v>766</v>
      </c>
      <c r="R141" s="120" t="s">
        <v>1384</v>
      </c>
      <c r="S141" s="123">
        <v>43648</v>
      </c>
      <c r="T141" s="120" t="s">
        <v>1385</v>
      </c>
      <c r="U141" s="124" t="s">
        <v>769</v>
      </c>
      <c r="V141" s="124" t="s">
        <v>1386</v>
      </c>
      <c r="W141" s="120" t="s">
        <v>1387</v>
      </c>
      <c r="X141" s="124" t="s">
        <v>769</v>
      </c>
      <c r="Y141" s="124" t="s">
        <v>1388</v>
      </c>
      <c r="Z141" s="126">
        <v>44348</v>
      </c>
    </row>
    <row r="142" spans="1:26" ht="17.25" hidden="1" customHeight="1">
      <c r="A142" s="120">
        <v>138</v>
      </c>
      <c r="B142" s="120" t="s">
        <v>758</v>
      </c>
      <c r="C142" s="120" t="s">
        <v>759</v>
      </c>
      <c r="D142" s="120" t="s">
        <v>760</v>
      </c>
      <c r="E142" s="120" t="s">
        <v>761</v>
      </c>
      <c r="F142" s="121">
        <v>3</v>
      </c>
      <c r="G142" s="121">
        <v>1</v>
      </c>
      <c r="H142" s="121">
        <v>18</v>
      </c>
      <c r="I142" s="121">
        <v>1</v>
      </c>
      <c r="J142" s="121">
        <v>102</v>
      </c>
      <c r="K142" s="122" t="s">
        <v>762</v>
      </c>
      <c r="L142" s="127">
        <v>88.08</v>
      </c>
      <c r="M142" s="120">
        <v>73.180000000000007</v>
      </c>
      <c r="N142" s="128" t="s">
        <v>773</v>
      </c>
      <c r="O142" s="120" t="s">
        <v>774</v>
      </c>
      <c r="P142" s="120" t="s">
        <v>775</v>
      </c>
      <c r="Q142" s="120" t="s">
        <v>766</v>
      </c>
      <c r="R142" s="120" t="s">
        <v>1389</v>
      </c>
      <c r="S142" s="123">
        <v>44166</v>
      </c>
      <c r="T142" s="120" t="s">
        <v>1390</v>
      </c>
      <c r="U142" s="124" t="s">
        <v>769</v>
      </c>
      <c r="V142" s="124" t="s">
        <v>1391</v>
      </c>
      <c r="W142" s="120" t="s">
        <v>1392</v>
      </c>
      <c r="X142" s="124" t="s">
        <v>769</v>
      </c>
      <c r="Y142" s="124" t="s">
        <v>1393</v>
      </c>
      <c r="Z142" s="126">
        <v>44348</v>
      </c>
    </row>
    <row r="143" spans="1:26" ht="17.25" hidden="1" customHeight="1">
      <c r="A143" s="120">
        <v>139</v>
      </c>
      <c r="B143" s="120" t="s">
        <v>758</v>
      </c>
      <c r="C143" s="120" t="s">
        <v>759</v>
      </c>
      <c r="D143" s="120" t="s">
        <v>760</v>
      </c>
      <c r="E143" s="120" t="s">
        <v>761</v>
      </c>
      <c r="F143" s="121">
        <v>3</v>
      </c>
      <c r="G143" s="121">
        <v>1</v>
      </c>
      <c r="H143" s="121">
        <v>18</v>
      </c>
      <c r="I143" s="121">
        <v>1</v>
      </c>
      <c r="J143" s="121">
        <v>103</v>
      </c>
      <c r="K143" s="122" t="s">
        <v>762</v>
      </c>
      <c r="L143" s="127">
        <v>88.2</v>
      </c>
      <c r="M143" s="120">
        <v>73.28</v>
      </c>
      <c r="N143" s="128" t="s">
        <v>773</v>
      </c>
      <c r="O143" s="120" t="s">
        <v>774</v>
      </c>
      <c r="P143" s="120" t="s">
        <v>781</v>
      </c>
      <c r="Q143" s="120" t="s">
        <v>766</v>
      </c>
      <c r="R143" s="120" t="s">
        <v>1394</v>
      </c>
      <c r="S143" s="123">
        <v>43648</v>
      </c>
      <c r="T143" s="120" t="s">
        <v>1395</v>
      </c>
      <c r="U143" s="124" t="s">
        <v>769</v>
      </c>
      <c r="V143" s="124" t="s">
        <v>1396</v>
      </c>
      <c r="W143" s="120" t="s">
        <v>1397</v>
      </c>
      <c r="X143" s="124" t="s">
        <v>769</v>
      </c>
      <c r="Y143" s="124" t="s">
        <v>1398</v>
      </c>
      <c r="Z143" s="126">
        <v>44348</v>
      </c>
    </row>
    <row r="144" spans="1:26" ht="17.25" customHeight="1">
      <c r="A144" s="120">
        <v>140</v>
      </c>
      <c r="B144" s="120" t="s">
        <v>758</v>
      </c>
      <c r="C144" s="120" t="s">
        <v>759</v>
      </c>
      <c r="D144" s="120" t="s">
        <v>760</v>
      </c>
      <c r="E144" s="120" t="s">
        <v>761</v>
      </c>
      <c r="F144" s="121">
        <v>3</v>
      </c>
      <c r="G144" s="121">
        <v>1</v>
      </c>
      <c r="H144" s="121">
        <v>18</v>
      </c>
      <c r="I144" s="121">
        <v>1</v>
      </c>
      <c r="J144" s="121">
        <v>104</v>
      </c>
      <c r="K144" s="122" t="s">
        <v>762</v>
      </c>
      <c r="L144" s="127">
        <v>88.53</v>
      </c>
      <c r="M144" s="120">
        <v>73.55</v>
      </c>
      <c r="N144" s="128" t="s">
        <v>773</v>
      </c>
      <c r="O144" s="120" t="s">
        <v>787</v>
      </c>
      <c r="P144" s="120" t="s">
        <v>788</v>
      </c>
      <c r="Q144" s="120" t="s">
        <v>766</v>
      </c>
      <c r="R144" s="120" t="s">
        <v>1399</v>
      </c>
      <c r="S144" s="123">
        <v>43710</v>
      </c>
      <c r="T144" s="120" t="s">
        <v>1400</v>
      </c>
      <c r="U144" s="124" t="s">
        <v>769</v>
      </c>
      <c r="V144" s="124" t="s">
        <v>1401</v>
      </c>
      <c r="W144" s="120"/>
      <c r="X144" s="124"/>
      <c r="Y144" s="124"/>
      <c r="Z144" s="126">
        <v>44348</v>
      </c>
    </row>
    <row r="145" spans="1:26" ht="17.25" hidden="1" customHeight="1">
      <c r="A145" s="120">
        <v>141</v>
      </c>
      <c r="B145" s="120" t="s">
        <v>758</v>
      </c>
      <c r="C145" s="120" t="s">
        <v>759</v>
      </c>
      <c r="D145" s="120" t="s">
        <v>760</v>
      </c>
      <c r="E145" s="120" t="s">
        <v>761</v>
      </c>
      <c r="F145" s="121">
        <v>3</v>
      </c>
      <c r="G145" s="121">
        <v>1</v>
      </c>
      <c r="H145" s="121">
        <v>18</v>
      </c>
      <c r="I145" s="121">
        <v>2</v>
      </c>
      <c r="J145" s="121">
        <v>201</v>
      </c>
      <c r="K145" s="122" t="s">
        <v>762</v>
      </c>
      <c r="L145" s="127">
        <v>139.06</v>
      </c>
      <c r="M145" s="120">
        <v>115.53</v>
      </c>
      <c r="N145" s="117" t="s">
        <v>763</v>
      </c>
      <c r="O145" s="120" t="s">
        <v>764</v>
      </c>
      <c r="P145" s="120" t="s">
        <v>765</v>
      </c>
      <c r="Q145" s="120" t="s">
        <v>766</v>
      </c>
      <c r="R145" s="120" t="s">
        <v>1402</v>
      </c>
      <c r="S145" s="123">
        <v>43627</v>
      </c>
      <c r="T145" s="120" t="s">
        <v>1403</v>
      </c>
      <c r="U145" s="124" t="s">
        <v>769</v>
      </c>
      <c r="V145" s="124" t="s">
        <v>1404</v>
      </c>
      <c r="W145" s="120" t="s">
        <v>1405</v>
      </c>
      <c r="X145" s="124" t="s">
        <v>769</v>
      </c>
      <c r="Y145" s="124" t="s">
        <v>1406</v>
      </c>
      <c r="Z145" s="126">
        <v>44348</v>
      </c>
    </row>
    <row r="146" spans="1:26" ht="17.25" hidden="1" customHeight="1">
      <c r="A146" s="120">
        <v>142</v>
      </c>
      <c r="B146" s="120" t="s">
        <v>758</v>
      </c>
      <c r="C146" s="120" t="s">
        <v>759</v>
      </c>
      <c r="D146" s="120" t="s">
        <v>760</v>
      </c>
      <c r="E146" s="120" t="s">
        <v>761</v>
      </c>
      <c r="F146" s="121">
        <v>3</v>
      </c>
      <c r="G146" s="121">
        <v>1</v>
      </c>
      <c r="H146" s="121">
        <v>18</v>
      </c>
      <c r="I146" s="121">
        <v>2</v>
      </c>
      <c r="J146" s="121">
        <v>202</v>
      </c>
      <c r="K146" s="122" t="s">
        <v>762</v>
      </c>
      <c r="L146" s="127">
        <v>88.08</v>
      </c>
      <c r="M146" s="120">
        <v>73.180000000000007</v>
      </c>
      <c r="N146" s="128" t="s">
        <v>773</v>
      </c>
      <c r="O146" s="120" t="s">
        <v>774</v>
      </c>
      <c r="P146" s="120" t="s">
        <v>775</v>
      </c>
      <c r="Q146" s="120" t="s">
        <v>766</v>
      </c>
      <c r="R146" s="120" t="s">
        <v>1407</v>
      </c>
      <c r="S146" s="123">
        <v>43621</v>
      </c>
      <c r="T146" s="120" t="s">
        <v>1408</v>
      </c>
      <c r="U146" s="124" t="s">
        <v>769</v>
      </c>
      <c r="V146" s="124" t="s">
        <v>1409</v>
      </c>
      <c r="W146" s="120" t="s">
        <v>1410</v>
      </c>
      <c r="X146" s="124" t="s">
        <v>769</v>
      </c>
      <c r="Y146" s="124" t="s">
        <v>1411</v>
      </c>
      <c r="Z146" s="126">
        <v>44348</v>
      </c>
    </row>
    <row r="147" spans="1:26" ht="17.25" hidden="1" customHeight="1">
      <c r="A147" s="120">
        <v>143</v>
      </c>
      <c r="B147" s="120" t="s">
        <v>758</v>
      </c>
      <c r="C147" s="120" t="s">
        <v>759</v>
      </c>
      <c r="D147" s="120" t="s">
        <v>760</v>
      </c>
      <c r="E147" s="120" t="s">
        <v>761</v>
      </c>
      <c r="F147" s="121">
        <v>3</v>
      </c>
      <c r="G147" s="121">
        <v>1</v>
      </c>
      <c r="H147" s="121">
        <v>18</v>
      </c>
      <c r="I147" s="121">
        <v>2</v>
      </c>
      <c r="J147" s="121">
        <v>203</v>
      </c>
      <c r="K147" s="122" t="s">
        <v>762</v>
      </c>
      <c r="L147" s="127">
        <v>88.2</v>
      </c>
      <c r="M147" s="120">
        <v>73.28</v>
      </c>
      <c r="N147" s="128" t="s">
        <v>773</v>
      </c>
      <c r="O147" s="120" t="s">
        <v>774</v>
      </c>
      <c r="P147" s="120" t="s">
        <v>781</v>
      </c>
      <c r="Q147" s="120" t="s">
        <v>766</v>
      </c>
      <c r="R147" s="120" t="s">
        <v>1412</v>
      </c>
      <c r="S147" s="123">
        <v>43710</v>
      </c>
      <c r="T147" s="120" t="s">
        <v>1413</v>
      </c>
      <c r="U147" s="124" t="s">
        <v>769</v>
      </c>
      <c r="V147" s="124" t="s">
        <v>1414</v>
      </c>
      <c r="W147" s="120" t="s">
        <v>1415</v>
      </c>
      <c r="X147" s="124" t="s">
        <v>769</v>
      </c>
      <c r="Y147" s="124" t="s">
        <v>1416</v>
      </c>
      <c r="Z147" s="126">
        <v>44348</v>
      </c>
    </row>
    <row r="148" spans="1:26" ht="17.25" customHeight="1">
      <c r="A148" s="120">
        <v>144</v>
      </c>
      <c r="B148" s="120" t="s">
        <v>758</v>
      </c>
      <c r="C148" s="120" t="s">
        <v>759</v>
      </c>
      <c r="D148" s="120" t="s">
        <v>760</v>
      </c>
      <c r="E148" s="120" t="s">
        <v>761</v>
      </c>
      <c r="F148" s="121">
        <v>3</v>
      </c>
      <c r="G148" s="121">
        <v>1</v>
      </c>
      <c r="H148" s="121">
        <v>18</v>
      </c>
      <c r="I148" s="121">
        <v>2</v>
      </c>
      <c r="J148" s="121">
        <v>204</v>
      </c>
      <c r="K148" s="122" t="s">
        <v>762</v>
      </c>
      <c r="L148" s="127">
        <v>88.55</v>
      </c>
      <c r="M148" s="120">
        <v>73.569999999999993</v>
      </c>
      <c r="N148" s="128" t="s">
        <v>773</v>
      </c>
      <c r="O148" s="120" t="s">
        <v>787</v>
      </c>
      <c r="P148" s="120" t="s">
        <v>788</v>
      </c>
      <c r="Q148" s="120" t="s">
        <v>766</v>
      </c>
      <c r="R148" s="120" t="s">
        <v>1417</v>
      </c>
      <c r="S148" s="123">
        <v>43648</v>
      </c>
      <c r="T148" s="120" t="s">
        <v>1418</v>
      </c>
      <c r="U148" s="124" t="s">
        <v>769</v>
      </c>
      <c r="V148" s="124" t="s">
        <v>1419</v>
      </c>
      <c r="W148" s="120" t="s">
        <v>1420</v>
      </c>
      <c r="X148" s="124" t="s">
        <v>769</v>
      </c>
      <c r="Y148" s="124" t="s">
        <v>1421</v>
      </c>
      <c r="Z148" s="126">
        <v>44348</v>
      </c>
    </row>
    <row r="149" spans="1:26" ht="17.25" hidden="1" customHeight="1">
      <c r="A149" s="120">
        <v>145</v>
      </c>
      <c r="B149" s="120" t="s">
        <v>758</v>
      </c>
      <c r="C149" s="120" t="s">
        <v>759</v>
      </c>
      <c r="D149" s="120" t="s">
        <v>760</v>
      </c>
      <c r="E149" s="120" t="s">
        <v>761</v>
      </c>
      <c r="F149" s="121">
        <v>3</v>
      </c>
      <c r="G149" s="121">
        <v>1</v>
      </c>
      <c r="H149" s="121">
        <v>18</v>
      </c>
      <c r="I149" s="121">
        <v>3</v>
      </c>
      <c r="J149" s="121">
        <v>301</v>
      </c>
      <c r="K149" s="122" t="s">
        <v>762</v>
      </c>
      <c r="L149" s="127">
        <v>139.06</v>
      </c>
      <c r="M149" s="120">
        <v>115.53</v>
      </c>
      <c r="N149" s="117" t="s">
        <v>763</v>
      </c>
      <c r="O149" s="120" t="s">
        <v>764</v>
      </c>
      <c r="P149" s="120" t="s">
        <v>765</v>
      </c>
      <c r="Q149" s="120" t="s">
        <v>766</v>
      </c>
      <c r="R149" s="120" t="s">
        <v>1422</v>
      </c>
      <c r="S149" s="123">
        <v>43649</v>
      </c>
      <c r="T149" s="120" t="s">
        <v>1423</v>
      </c>
      <c r="U149" s="124" t="s">
        <v>769</v>
      </c>
      <c r="V149" s="124" t="s">
        <v>1424</v>
      </c>
      <c r="W149" s="120" t="s">
        <v>1425</v>
      </c>
      <c r="X149" s="124" t="s">
        <v>769</v>
      </c>
      <c r="Y149" s="124" t="s">
        <v>1426</v>
      </c>
      <c r="Z149" s="126">
        <v>44348</v>
      </c>
    </row>
    <row r="150" spans="1:26" ht="17.25" hidden="1" customHeight="1">
      <c r="A150" s="120">
        <v>146</v>
      </c>
      <c r="B150" s="120" t="s">
        <v>758</v>
      </c>
      <c r="C150" s="120" t="s">
        <v>759</v>
      </c>
      <c r="D150" s="120" t="s">
        <v>760</v>
      </c>
      <c r="E150" s="120" t="s">
        <v>761</v>
      </c>
      <c r="F150" s="121">
        <v>3</v>
      </c>
      <c r="G150" s="121">
        <v>1</v>
      </c>
      <c r="H150" s="121">
        <v>18</v>
      </c>
      <c r="I150" s="121">
        <v>3</v>
      </c>
      <c r="J150" s="121">
        <v>302</v>
      </c>
      <c r="K150" s="122" t="s">
        <v>762</v>
      </c>
      <c r="L150" s="127">
        <v>88.08</v>
      </c>
      <c r="M150" s="120">
        <v>73.180000000000007</v>
      </c>
      <c r="N150" s="128" t="s">
        <v>773</v>
      </c>
      <c r="O150" s="120" t="s">
        <v>774</v>
      </c>
      <c r="P150" s="120" t="s">
        <v>775</v>
      </c>
      <c r="Q150" s="120" t="s">
        <v>766</v>
      </c>
      <c r="R150" s="120" t="s">
        <v>1427</v>
      </c>
      <c r="S150" s="123">
        <v>43702</v>
      </c>
      <c r="T150" s="120" t="s">
        <v>1428</v>
      </c>
      <c r="U150" s="124" t="s">
        <v>769</v>
      </c>
      <c r="V150" s="124" t="s">
        <v>1429</v>
      </c>
      <c r="W150" s="120" t="s">
        <v>1430</v>
      </c>
      <c r="X150" s="124" t="s">
        <v>769</v>
      </c>
      <c r="Y150" s="124" t="s">
        <v>1431</v>
      </c>
      <c r="Z150" s="126">
        <v>44348</v>
      </c>
    </row>
    <row r="151" spans="1:26" ht="17.25" hidden="1" customHeight="1">
      <c r="A151" s="120">
        <v>147</v>
      </c>
      <c r="B151" s="120" t="s">
        <v>758</v>
      </c>
      <c r="C151" s="120" t="s">
        <v>759</v>
      </c>
      <c r="D151" s="120" t="s">
        <v>760</v>
      </c>
      <c r="E151" s="120" t="s">
        <v>761</v>
      </c>
      <c r="F151" s="121">
        <v>3</v>
      </c>
      <c r="G151" s="121">
        <v>1</v>
      </c>
      <c r="H151" s="121">
        <v>18</v>
      </c>
      <c r="I151" s="121">
        <v>3</v>
      </c>
      <c r="J151" s="121">
        <v>303</v>
      </c>
      <c r="K151" s="122" t="s">
        <v>762</v>
      </c>
      <c r="L151" s="127">
        <v>88.2</v>
      </c>
      <c r="M151" s="120">
        <v>73.28</v>
      </c>
      <c r="N151" s="128" t="s">
        <v>773</v>
      </c>
      <c r="O151" s="120" t="s">
        <v>774</v>
      </c>
      <c r="P151" s="120" t="s">
        <v>781</v>
      </c>
      <c r="Q151" s="120" t="s">
        <v>766</v>
      </c>
      <c r="R151" s="120" t="s">
        <v>1432</v>
      </c>
      <c r="S151" s="123">
        <v>43715</v>
      </c>
      <c r="T151" s="120" t="s">
        <v>1433</v>
      </c>
      <c r="U151" s="124" t="s">
        <v>769</v>
      </c>
      <c r="V151" s="124" t="s">
        <v>1434</v>
      </c>
      <c r="W151" s="120" t="s">
        <v>1435</v>
      </c>
      <c r="X151" s="124" t="s">
        <v>769</v>
      </c>
      <c r="Y151" s="124" t="s">
        <v>1436</v>
      </c>
      <c r="Z151" s="126">
        <v>44348</v>
      </c>
    </row>
    <row r="152" spans="1:26" ht="17.25" customHeight="1">
      <c r="A152" s="120">
        <v>148</v>
      </c>
      <c r="B152" s="120" t="s">
        <v>758</v>
      </c>
      <c r="C152" s="120" t="s">
        <v>759</v>
      </c>
      <c r="D152" s="120" t="s">
        <v>760</v>
      </c>
      <c r="E152" s="120" t="s">
        <v>761</v>
      </c>
      <c r="F152" s="121">
        <v>3</v>
      </c>
      <c r="G152" s="121">
        <v>1</v>
      </c>
      <c r="H152" s="121">
        <v>18</v>
      </c>
      <c r="I152" s="121">
        <v>3</v>
      </c>
      <c r="J152" s="121">
        <v>304</v>
      </c>
      <c r="K152" s="122" t="s">
        <v>762</v>
      </c>
      <c r="L152" s="127">
        <v>88.55</v>
      </c>
      <c r="M152" s="120">
        <v>73.569999999999993</v>
      </c>
      <c r="N152" s="128" t="s">
        <v>773</v>
      </c>
      <c r="O152" s="120" t="s">
        <v>787</v>
      </c>
      <c r="P152" s="120" t="s">
        <v>788</v>
      </c>
      <c r="Q152" s="120" t="s">
        <v>766</v>
      </c>
      <c r="R152" s="120" t="s">
        <v>1437</v>
      </c>
      <c r="S152" s="123">
        <v>43716</v>
      </c>
      <c r="T152" s="120" t="s">
        <v>1438</v>
      </c>
      <c r="U152" s="124" t="s">
        <v>769</v>
      </c>
      <c r="V152" s="124" t="s">
        <v>1439</v>
      </c>
      <c r="W152" s="120"/>
      <c r="X152" s="124"/>
      <c r="Y152" s="124"/>
      <c r="Z152" s="126">
        <v>44348</v>
      </c>
    </row>
    <row r="153" spans="1:26" ht="17.25" hidden="1" customHeight="1">
      <c r="A153" s="120">
        <v>149</v>
      </c>
      <c r="B153" s="120" t="s">
        <v>758</v>
      </c>
      <c r="C153" s="120" t="s">
        <v>759</v>
      </c>
      <c r="D153" s="120" t="s">
        <v>760</v>
      </c>
      <c r="E153" s="120" t="s">
        <v>761</v>
      </c>
      <c r="F153" s="121">
        <v>3</v>
      </c>
      <c r="G153" s="121">
        <v>1</v>
      </c>
      <c r="H153" s="121">
        <v>18</v>
      </c>
      <c r="I153" s="121">
        <v>4</v>
      </c>
      <c r="J153" s="121">
        <v>401</v>
      </c>
      <c r="K153" s="122" t="s">
        <v>762</v>
      </c>
      <c r="L153" s="127">
        <v>139.06</v>
      </c>
      <c r="M153" s="120">
        <v>115.53</v>
      </c>
      <c r="N153" s="117" t="s">
        <v>763</v>
      </c>
      <c r="O153" s="120" t="s">
        <v>764</v>
      </c>
      <c r="P153" s="120" t="s">
        <v>765</v>
      </c>
      <c r="Q153" s="120" t="s">
        <v>766</v>
      </c>
      <c r="R153" s="120" t="s">
        <v>1440</v>
      </c>
      <c r="S153" s="123">
        <v>43715</v>
      </c>
      <c r="T153" s="120" t="s">
        <v>1441</v>
      </c>
      <c r="U153" s="124" t="s">
        <v>769</v>
      </c>
      <c r="V153" s="124" t="s">
        <v>1442</v>
      </c>
      <c r="W153" s="120" t="s">
        <v>1443</v>
      </c>
      <c r="X153" s="124" t="s">
        <v>769</v>
      </c>
      <c r="Y153" s="124" t="s">
        <v>1444</v>
      </c>
      <c r="Z153" s="126">
        <v>44348</v>
      </c>
    </row>
    <row r="154" spans="1:26" ht="17.25" hidden="1" customHeight="1">
      <c r="A154" s="120">
        <v>150</v>
      </c>
      <c r="B154" s="120" t="s">
        <v>758</v>
      </c>
      <c r="C154" s="120" t="s">
        <v>759</v>
      </c>
      <c r="D154" s="120" t="s">
        <v>760</v>
      </c>
      <c r="E154" s="120" t="s">
        <v>761</v>
      </c>
      <c r="F154" s="121">
        <v>3</v>
      </c>
      <c r="G154" s="121">
        <v>1</v>
      </c>
      <c r="H154" s="121">
        <v>18</v>
      </c>
      <c r="I154" s="121">
        <v>4</v>
      </c>
      <c r="J154" s="121">
        <v>402</v>
      </c>
      <c r="K154" s="122" t="s">
        <v>762</v>
      </c>
      <c r="L154" s="127">
        <v>88.08</v>
      </c>
      <c r="M154" s="120">
        <v>73.180000000000007</v>
      </c>
      <c r="N154" s="128" t="s">
        <v>773</v>
      </c>
      <c r="O154" s="120" t="s">
        <v>774</v>
      </c>
      <c r="P154" s="120" t="s">
        <v>775</v>
      </c>
      <c r="Q154" s="120" t="s">
        <v>766</v>
      </c>
      <c r="R154" s="120" t="s">
        <v>1445</v>
      </c>
      <c r="S154" s="123">
        <v>43716</v>
      </c>
      <c r="T154" s="120" t="s">
        <v>1446</v>
      </c>
      <c r="U154" s="124" t="s">
        <v>769</v>
      </c>
      <c r="V154" s="124" t="s">
        <v>1447</v>
      </c>
      <c r="W154" s="120"/>
      <c r="X154" s="124"/>
      <c r="Y154" s="124"/>
      <c r="Z154" s="126">
        <v>44348</v>
      </c>
    </row>
    <row r="155" spans="1:26" ht="17.25" hidden="1" customHeight="1">
      <c r="A155" s="120">
        <v>151</v>
      </c>
      <c r="B155" s="120" t="s">
        <v>758</v>
      </c>
      <c r="C155" s="120" t="s">
        <v>759</v>
      </c>
      <c r="D155" s="120" t="s">
        <v>760</v>
      </c>
      <c r="E155" s="120" t="s">
        <v>761</v>
      </c>
      <c r="F155" s="121">
        <v>3</v>
      </c>
      <c r="G155" s="121">
        <v>1</v>
      </c>
      <c r="H155" s="121">
        <v>18</v>
      </c>
      <c r="I155" s="121">
        <v>4</v>
      </c>
      <c r="J155" s="121">
        <v>403</v>
      </c>
      <c r="K155" s="122" t="s">
        <v>762</v>
      </c>
      <c r="L155" s="127">
        <v>88.2</v>
      </c>
      <c r="M155" s="120">
        <v>73.28</v>
      </c>
      <c r="N155" s="128" t="s">
        <v>773</v>
      </c>
      <c r="O155" s="120" t="s">
        <v>774</v>
      </c>
      <c r="P155" s="120" t="s">
        <v>781</v>
      </c>
      <c r="Q155" s="120" t="s">
        <v>766</v>
      </c>
      <c r="R155" s="120" t="s">
        <v>1448</v>
      </c>
      <c r="S155" s="123">
        <v>43675</v>
      </c>
      <c r="T155" s="120" t="s">
        <v>1449</v>
      </c>
      <c r="U155" s="124" t="s">
        <v>769</v>
      </c>
      <c r="V155" s="124" t="s">
        <v>1450</v>
      </c>
      <c r="W155" s="120" t="s">
        <v>1451</v>
      </c>
      <c r="X155" s="124" t="s">
        <v>896</v>
      </c>
      <c r="Y155" s="124" t="s">
        <v>1452</v>
      </c>
      <c r="Z155" s="126">
        <v>44348</v>
      </c>
    </row>
    <row r="156" spans="1:26" ht="17.25" customHeight="1">
      <c r="A156" s="120">
        <v>152</v>
      </c>
      <c r="B156" s="120" t="s">
        <v>758</v>
      </c>
      <c r="C156" s="120" t="s">
        <v>759</v>
      </c>
      <c r="D156" s="120" t="s">
        <v>760</v>
      </c>
      <c r="E156" s="120" t="s">
        <v>761</v>
      </c>
      <c r="F156" s="121">
        <v>3</v>
      </c>
      <c r="G156" s="121">
        <v>1</v>
      </c>
      <c r="H156" s="121">
        <v>18</v>
      </c>
      <c r="I156" s="121">
        <v>4</v>
      </c>
      <c r="J156" s="121">
        <v>404</v>
      </c>
      <c r="K156" s="122" t="s">
        <v>762</v>
      </c>
      <c r="L156" s="127">
        <v>88.55</v>
      </c>
      <c r="M156" s="120">
        <v>73.569999999999993</v>
      </c>
      <c r="N156" s="128" t="s">
        <v>773</v>
      </c>
      <c r="O156" s="120" t="s">
        <v>787</v>
      </c>
      <c r="P156" s="120" t="s">
        <v>788</v>
      </c>
      <c r="Q156" s="120" t="s">
        <v>766</v>
      </c>
      <c r="R156" s="120" t="s">
        <v>1453</v>
      </c>
      <c r="S156" s="123">
        <v>43694</v>
      </c>
      <c r="T156" s="120" t="s">
        <v>1454</v>
      </c>
      <c r="U156" s="124" t="s">
        <v>769</v>
      </c>
      <c r="V156" s="124" t="s">
        <v>1455</v>
      </c>
      <c r="W156" s="120" t="s">
        <v>1456</v>
      </c>
      <c r="X156" s="124" t="s">
        <v>896</v>
      </c>
      <c r="Y156" s="124" t="s">
        <v>1457</v>
      </c>
      <c r="Z156" s="126">
        <v>44348</v>
      </c>
    </row>
    <row r="157" spans="1:26" ht="17.25" hidden="1" customHeight="1">
      <c r="A157" s="120">
        <v>153</v>
      </c>
      <c r="B157" s="120" t="s">
        <v>758</v>
      </c>
      <c r="C157" s="120" t="s">
        <v>759</v>
      </c>
      <c r="D157" s="120" t="s">
        <v>760</v>
      </c>
      <c r="E157" s="120" t="s">
        <v>761</v>
      </c>
      <c r="F157" s="121">
        <v>3</v>
      </c>
      <c r="G157" s="121">
        <v>1</v>
      </c>
      <c r="H157" s="121">
        <v>18</v>
      </c>
      <c r="I157" s="121">
        <v>5</v>
      </c>
      <c r="J157" s="121">
        <v>501</v>
      </c>
      <c r="K157" s="122" t="s">
        <v>762</v>
      </c>
      <c r="L157" s="127">
        <v>139.06</v>
      </c>
      <c r="M157" s="120">
        <v>115.53</v>
      </c>
      <c r="N157" s="117" t="s">
        <v>763</v>
      </c>
      <c r="O157" s="120" t="s">
        <v>764</v>
      </c>
      <c r="P157" s="120" t="s">
        <v>765</v>
      </c>
      <c r="Q157" s="120" t="s">
        <v>766</v>
      </c>
      <c r="R157" s="120" t="s">
        <v>1458</v>
      </c>
      <c r="S157" s="123">
        <v>43608</v>
      </c>
      <c r="T157" s="120" t="s">
        <v>1459</v>
      </c>
      <c r="U157" s="124" t="s">
        <v>769</v>
      </c>
      <c r="V157" s="124" t="s">
        <v>1460</v>
      </c>
      <c r="W157" s="120" t="s">
        <v>1461</v>
      </c>
      <c r="X157" s="124" t="s">
        <v>769</v>
      </c>
      <c r="Y157" s="124" t="s">
        <v>1462</v>
      </c>
      <c r="Z157" s="126">
        <v>44348</v>
      </c>
    </row>
    <row r="158" spans="1:26" ht="17.25" hidden="1" customHeight="1">
      <c r="A158" s="120">
        <v>154</v>
      </c>
      <c r="B158" s="120" t="s">
        <v>758</v>
      </c>
      <c r="C158" s="120" t="s">
        <v>759</v>
      </c>
      <c r="D158" s="120" t="s">
        <v>760</v>
      </c>
      <c r="E158" s="120" t="s">
        <v>761</v>
      </c>
      <c r="F158" s="121">
        <v>3</v>
      </c>
      <c r="G158" s="121">
        <v>1</v>
      </c>
      <c r="H158" s="121">
        <v>18</v>
      </c>
      <c r="I158" s="121">
        <v>5</v>
      </c>
      <c r="J158" s="121">
        <v>502</v>
      </c>
      <c r="K158" s="122" t="s">
        <v>762</v>
      </c>
      <c r="L158" s="127">
        <v>88.08</v>
      </c>
      <c r="M158" s="120">
        <v>73.180000000000007</v>
      </c>
      <c r="N158" s="128" t="s">
        <v>773</v>
      </c>
      <c r="O158" s="120" t="s">
        <v>774</v>
      </c>
      <c r="P158" s="120" t="s">
        <v>775</v>
      </c>
      <c r="Q158" s="120" t="s">
        <v>766</v>
      </c>
      <c r="R158" s="120" t="s">
        <v>1463</v>
      </c>
      <c r="S158" s="123">
        <v>43621</v>
      </c>
      <c r="T158" s="120" t="s">
        <v>1464</v>
      </c>
      <c r="U158" s="124" t="s">
        <v>769</v>
      </c>
      <c r="V158" s="124" t="s">
        <v>1465</v>
      </c>
      <c r="W158" s="120" t="s">
        <v>1466</v>
      </c>
      <c r="X158" s="124" t="s">
        <v>769</v>
      </c>
      <c r="Y158" s="124" t="s">
        <v>1467</v>
      </c>
      <c r="Z158" s="126">
        <v>44348</v>
      </c>
    </row>
    <row r="159" spans="1:26" ht="17.25" hidden="1" customHeight="1">
      <c r="A159" s="120">
        <v>155</v>
      </c>
      <c r="B159" s="120" t="s">
        <v>758</v>
      </c>
      <c r="C159" s="120" t="s">
        <v>759</v>
      </c>
      <c r="D159" s="120" t="s">
        <v>760</v>
      </c>
      <c r="E159" s="120" t="s">
        <v>761</v>
      </c>
      <c r="F159" s="121">
        <v>3</v>
      </c>
      <c r="G159" s="121">
        <v>1</v>
      </c>
      <c r="H159" s="121">
        <v>18</v>
      </c>
      <c r="I159" s="121">
        <v>5</v>
      </c>
      <c r="J159" s="121">
        <v>503</v>
      </c>
      <c r="K159" s="122" t="s">
        <v>762</v>
      </c>
      <c r="L159" s="127">
        <v>88.2</v>
      </c>
      <c r="M159" s="120">
        <v>73.28</v>
      </c>
      <c r="N159" s="128" t="s">
        <v>773</v>
      </c>
      <c r="O159" s="120" t="s">
        <v>774</v>
      </c>
      <c r="P159" s="120" t="s">
        <v>781</v>
      </c>
      <c r="Q159" s="120" t="s">
        <v>766</v>
      </c>
      <c r="R159" s="120" t="s">
        <v>1468</v>
      </c>
      <c r="S159" s="123">
        <v>43732</v>
      </c>
      <c r="T159" s="120" t="s">
        <v>1469</v>
      </c>
      <c r="U159" s="124" t="s">
        <v>769</v>
      </c>
      <c r="V159" s="124" t="s">
        <v>1470</v>
      </c>
      <c r="W159" s="120" t="s">
        <v>1471</v>
      </c>
      <c r="X159" s="124" t="s">
        <v>769</v>
      </c>
      <c r="Y159" s="124" t="s">
        <v>1472</v>
      </c>
      <c r="Z159" s="126">
        <v>44348</v>
      </c>
    </row>
    <row r="160" spans="1:26" ht="17.25" customHeight="1">
      <c r="A160" s="120">
        <v>156</v>
      </c>
      <c r="B160" s="120" t="s">
        <v>758</v>
      </c>
      <c r="C160" s="120" t="s">
        <v>759</v>
      </c>
      <c r="D160" s="120" t="s">
        <v>760</v>
      </c>
      <c r="E160" s="120" t="s">
        <v>761</v>
      </c>
      <c r="F160" s="121">
        <v>3</v>
      </c>
      <c r="G160" s="121">
        <v>1</v>
      </c>
      <c r="H160" s="121">
        <v>18</v>
      </c>
      <c r="I160" s="121">
        <v>5</v>
      </c>
      <c r="J160" s="121">
        <v>504</v>
      </c>
      <c r="K160" s="122" t="s">
        <v>762</v>
      </c>
      <c r="L160" s="127">
        <v>88.55</v>
      </c>
      <c r="M160" s="120">
        <v>73.569999999999993</v>
      </c>
      <c r="N160" s="128" t="s">
        <v>773</v>
      </c>
      <c r="O160" s="120" t="s">
        <v>787</v>
      </c>
      <c r="P160" s="120" t="s">
        <v>788</v>
      </c>
      <c r="Q160" s="120" t="s">
        <v>766</v>
      </c>
      <c r="R160" s="120" t="s">
        <v>1473</v>
      </c>
      <c r="S160" s="123">
        <v>44166</v>
      </c>
      <c r="T160" s="120" t="s">
        <v>1474</v>
      </c>
      <c r="U160" s="124" t="s">
        <v>769</v>
      </c>
      <c r="V160" s="124" t="s">
        <v>1475</v>
      </c>
      <c r="W160" s="120"/>
      <c r="X160" s="124"/>
      <c r="Y160" s="124"/>
      <c r="Z160" s="126">
        <v>44348</v>
      </c>
    </row>
    <row r="161" spans="1:26" ht="17.25" hidden="1" customHeight="1">
      <c r="A161" s="120">
        <v>157</v>
      </c>
      <c r="B161" s="120" t="s">
        <v>758</v>
      </c>
      <c r="C161" s="120" t="s">
        <v>759</v>
      </c>
      <c r="D161" s="120" t="s">
        <v>760</v>
      </c>
      <c r="E161" s="120" t="s">
        <v>761</v>
      </c>
      <c r="F161" s="121">
        <v>3</v>
      </c>
      <c r="G161" s="121">
        <v>1</v>
      </c>
      <c r="H161" s="121">
        <v>18</v>
      </c>
      <c r="I161" s="121">
        <v>6</v>
      </c>
      <c r="J161" s="121">
        <v>601</v>
      </c>
      <c r="K161" s="122" t="s">
        <v>762</v>
      </c>
      <c r="L161" s="127">
        <v>139.06</v>
      </c>
      <c r="M161" s="120">
        <v>115.53</v>
      </c>
      <c r="N161" s="117" t="s">
        <v>763</v>
      </c>
      <c r="O161" s="120" t="s">
        <v>764</v>
      </c>
      <c r="P161" s="120" t="s">
        <v>765</v>
      </c>
      <c r="Q161" s="120" t="s">
        <v>766</v>
      </c>
      <c r="R161" s="120" t="s">
        <v>1476</v>
      </c>
      <c r="S161" s="123">
        <v>43716</v>
      </c>
      <c r="T161" s="120" t="s">
        <v>1477</v>
      </c>
      <c r="U161" s="124" t="s">
        <v>769</v>
      </c>
      <c r="V161" s="124" t="s">
        <v>1478</v>
      </c>
      <c r="W161" s="120"/>
      <c r="X161" s="124"/>
      <c r="Y161" s="124"/>
      <c r="Z161" s="126">
        <v>44348</v>
      </c>
    </row>
    <row r="162" spans="1:26" ht="17.25" hidden="1" customHeight="1">
      <c r="A162" s="120">
        <v>158</v>
      </c>
      <c r="B162" s="120" t="s">
        <v>758</v>
      </c>
      <c r="C162" s="120" t="s">
        <v>759</v>
      </c>
      <c r="D162" s="120" t="s">
        <v>760</v>
      </c>
      <c r="E162" s="120" t="s">
        <v>761</v>
      </c>
      <c r="F162" s="121">
        <v>3</v>
      </c>
      <c r="G162" s="121">
        <v>1</v>
      </c>
      <c r="H162" s="121">
        <v>18</v>
      </c>
      <c r="I162" s="121">
        <v>6</v>
      </c>
      <c r="J162" s="121">
        <v>602</v>
      </c>
      <c r="K162" s="122" t="s">
        <v>762</v>
      </c>
      <c r="L162" s="127">
        <v>88.08</v>
      </c>
      <c r="M162" s="120">
        <v>73.180000000000007</v>
      </c>
      <c r="N162" s="128" t="s">
        <v>773</v>
      </c>
      <c r="O162" s="120" t="s">
        <v>774</v>
      </c>
      <c r="P162" s="120" t="s">
        <v>775</v>
      </c>
      <c r="Q162" s="120" t="s">
        <v>766</v>
      </c>
      <c r="R162" s="120" t="s">
        <v>1479</v>
      </c>
      <c r="S162" s="123">
        <v>43715</v>
      </c>
      <c r="T162" s="120" t="s">
        <v>1480</v>
      </c>
      <c r="U162" s="124" t="s">
        <v>769</v>
      </c>
      <c r="V162" s="124" t="s">
        <v>1481</v>
      </c>
      <c r="W162" s="120" t="s">
        <v>1482</v>
      </c>
      <c r="X162" s="124" t="s">
        <v>769</v>
      </c>
      <c r="Y162" s="124" t="s">
        <v>1483</v>
      </c>
      <c r="Z162" s="126">
        <v>44348</v>
      </c>
    </row>
    <row r="163" spans="1:26" ht="17.25" hidden="1" customHeight="1">
      <c r="A163" s="120">
        <v>159</v>
      </c>
      <c r="B163" s="120" t="s">
        <v>758</v>
      </c>
      <c r="C163" s="120" t="s">
        <v>759</v>
      </c>
      <c r="D163" s="120" t="s">
        <v>760</v>
      </c>
      <c r="E163" s="120" t="s">
        <v>761</v>
      </c>
      <c r="F163" s="121">
        <v>3</v>
      </c>
      <c r="G163" s="121">
        <v>1</v>
      </c>
      <c r="H163" s="121">
        <v>18</v>
      </c>
      <c r="I163" s="121">
        <v>6</v>
      </c>
      <c r="J163" s="121">
        <v>603</v>
      </c>
      <c r="K163" s="122" t="s">
        <v>762</v>
      </c>
      <c r="L163" s="127">
        <v>88.2</v>
      </c>
      <c r="M163" s="120">
        <v>73.28</v>
      </c>
      <c r="N163" s="128" t="s">
        <v>773</v>
      </c>
      <c r="O163" s="120" t="s">
        <v>774</v>
      </c>
      <c r="P163" s="120" t="s">
        <v>781</v>
      </c>
      <c r="Q163" s="120" t="s">
        <v>766</v>
      </c>
      <c r="R163" s="120" t="s">
        <v>1484</v>
      </c>
      <c r="S163" s="123">
        <v>43619</v>
      </c>
      <c r="T163" s="120" t="s">
        <v>1485</v>
      </c>
      <c r="U163" s="124" t="s">
        <v>769</v>
      </c>
      <c r="V163" s="124" t="s">
        <v>1486</v>
      </c>
      <c r="W163" s="120" t="s">
        <v>1487</v>
      </c>
      <c r="X163" s="124" t="s">
        <v>769</v>
      </c>
      <c r="Y163" s="124" t="s">
        <v>1488</v>
      </c>
      <c r="Z163" s="126">
        <v>44348</v>
      </c>
    </row>
    <row r="164" spans="1:26" ht="17.25" customHeight="1">
      <c r="A164" s="120">
        <v>160</v>
      </c>
      <c r="B164" s="120" t="s">
        <v>758</v>
      </c>
      <c r="C164" s="120" t="s">
        <v>759</v>
      </c>
      <c r="D164" s="120" t="s">
        <v>760</v>
      </c>
      <c r="E164" s="120" t="s">
        <v>761</v>
      </c>
      <c r="F164" s="121">
        <v>3</v>
      </c>
      <c r="G164" s="121">
        <v>1</v>
      </c>
      <c r="H164" s="121">
        <v>18</v>
      </c>
      <c r="I164" s="121">
        <v>6</v>
      </c>
      <c r="J164" s="121">
        <v>604</v>
      </c>
      <c r="K164" s="122" t="s">
        <v>762</v>
      </c>
      <c r="L164" s="127">
        <v>88.55</v>
      </c>
      <c r="M164" s="120">
        <v>73.569999999999993</v>
      </c>
      <c r="N164" s="128" t="s">
        <v>773</v>
      </c>
      <c r="O164" s="120" t="s">
        <v>787</v>
      </c>
      <c r="P164" s="120" t="s">
        <v>788</v>
      </c>
      <c r="Q164" s="120" t="s">
        <v>766</v>
      </c>
      <c r="R164" s="120" t="s">
        <v>1489</v>
      </c>
      <c r="S164" s="123">
        <v>43716</v>
      </c>
      <c r="T164" s="120" t="s">
        <v>1490</v>
      </c>
      <c r="U164" s="124" t="s">
        <v>769</v>
      </c>
      <c r="V164" s="131" t="s">
        <v>1491</v>
      </c>
      <c r="W164" s="120" t="s">
        <v>1492</v>
      </c>
      <c r="X164" s="124" t="s">
        <v>769</v>
      </c>
      <c r="Y164" s="131" t="s">
        <v>1493</v>
      </c>
      <c r="Z164" s="126">
        <v>44348</v>
      </c>
    </row>
    <row r="165" spans="1:26" ht="17.25" hidden="1" customHeight="1">
      <c r="A165" s="120">
        <v>161</v>
      </c>
      <c r="B165" s="120" t="s">
        <v>758</v>
      </c>
      <c r="C165" s="120" t="s">
        <v>759</v>
      </c>
      <c r="D165" s="120" t="s">
        <v>760</v>
      </c>
      <c r="E165" s="120" t="s">
        <v>761</v>
      </c>
      <c r="F165" s="121">
        <v>3</v>
      </c>
      <c r="G165" s="121">
        <v>1</v>
      </c>
      <c r="H165" s="121">
        <v>18</v>
      </c>
      <c r="I165" s="121">
        <v>7</v>
      </c>
      <c r="J165" s="121">
        <v>701</v>
      </c>
      <c r="K165" s="122" t="s">
        <v>762</v>
      </c>
      <c r="L165" s="127">
        <v>139.06</v>
      </c>
      <c r="M165" s="120">
        <v>115.53</v>
      </c>
      <c r="N165" s="117" t="s">
        <v>763</v>
      </c>
      <c r="O165" s="120" t="s">
        <v>764</v>
      </c>
      <c r="P165" s="120" t="s">
        <v>765</v>
      </c>
      <c r="Q165" s="120" t="s">
        <v>766</v>
      </c>
      <c r="R165" s="120" t="s">
        <v>1494</v>
      </c>
      <c r="S165" s="123">
        <v>43716</v>
      </c>
      <c r="T165" s="120" t="s">
        <v>1495</v>
      </c>
      <c r="U165" s="124" t="s">
        <v>769</v>
      </c>
      <c r="V165" s="124" t="s">
        <v>1496</v>
      </c>
      <c r="W165" s="120" t="s">
        <v>1497</v>
      </c>
      <c r="X165" s="124" t="s">
        <v>769</v>
      </c>
      <c r="Y165" s="124" t="s">
        <v>1498</v>
      </c>
      <c r="Z165" s="126">
        <v>44348</v>
      </c>
    </row>
    <row r="166" spans="1:26" ht="17.25" hidden="1" customHeight="1">
      <c r="A166" s="120">
        <v>162</v>
      </c>
      <c r="B166" s="120" t="s">
        <v>758</v>
      </c>
      <c r="C166" s="120" t="s">
        <v>759</v>
      </c>
      <c r="D166" s="120" t="s">
        <v>760</v>
      </c>
      <c r="E166" s="120" t="s">
        <v>761</v>
      </c>
      <c r="F166" s="121">
        <v>3</v>
      </c>
      <c r="G166" s="121">
        <v>1</v>
      </c>
      <c r="H166" s="121">
        <v>18</v>
      </c>
      <c r="I166" s="121">
        <v>7</v>
      </c>
      <c r="J166" s="121">
        <v>702</v>
      </c>
      <c r="K166" s="122" t="s">
        <v>762</v>
      </c>
      <c r="L166" s="127">
        <v>88.08</v>
      </c>
      <c r="M166" s="120">
        <v>73.180000000000007</v>
      </c>
      <c r="N166" s="128" t="s">
        <v>773</v>
      </c>
      <c r="O166" s="120" t="s">
        <v>774</v>
      </c>
      <c r="P166" s="120" t="s">
        <v>775</v>
      </c>
      <c r="Q166" s="120" t="s">
        <v>766</v>
      </c>
      <c r="R166" s="120" t="s">
        <v>1499</v>
      </c>
      <c r="S166" s="123">
        <v>43621</v>
      </c>
      <c r="T166" s="120" t="s">
        <v>1500</v>
      </c>
      <c r="U166" s="124" t="s">
        <v>769</v>
      </c>
      <c r="V166" s="124" t="s">
        <v>1501</v>
      </c>
      <c r="W166" s="120" t="s">
        <v>1502</v>
      </c>
      <c r="X166" s="124" t="s">
        <v>769</v>
      </c>
      <c r="Y166" s="124" t="s">
        <v>1503</v>
      </c>
      <c r="Z166" s="126">
        <v>44348</v>
      </c>
    </row>
    <row r="167" spans="1:26" ht="17.25" hidden="1" customHeight="1">
      <c r="A167" s="120">
        <v>163</v>
      </c>
      <c r="B167" s="120" t="s">
        <v>758</v>
      </c>
      <c r="C167" s="120" t="s">
        <v>759</v>
      </c>
      <c r="D167" s="120" t="s">
        <v>760</v>
      </c>
      <c r="E167" s="120" t="s">
        <v>761</v>
      </c>
      <c r="F167" s="121">
        <v>3</v>
      </c>
      <c r="G167" s="121">
        <v>1</v>
      </c>
      <c r="H167" s="121">
        <v>18</v>
      </c>
      <c r="I167" s="121">
        <v>7</v>
      </c>
      <c r="J167" s="121">
        <v>703</v>
      </c>
      <c r="K167" s="122" t="s">
        <v>762</v>
      </c>
      <c r="L167" s="127">
        <v>88.2</v>
      </c>
      <c r="M167" s="120">
        <v>73.28</v>
      </c>
      <c r="N167" s="128" t="s">
        <v>773</v>
      </c>
      <c r="O167" s="120" t="s">
        <v>774</v>
      </c>
      <c r="P167" s="120" t="s">
        <v>781</v>
      </c>
      <c r="Q167" s="120" t="s">
        <v>766</v>
      </c>
      <c r="R167" s="120" t="s">
        <v>1504</v>
      </c>
      <c r="S167" s="123">
        <v>43649</v>
      </c>
      <c r="T167" s="120" t="s">
        <v>1505</v>
      </c>
      <c r="U167" s="124" t="s">
        <v>769</v>
      </c>
      <c r="V167" s="124" t="s">
        <v>1506</v>
      </c>
      <c r="W167" s="120" t="s">
        <v>1507</v>
      </c>
      <c r="X167" s="124" t="s">
        <v>769</v>
      </c>
      <c r="Y167" s="124" t="s">
        <v>1508</v>
      </c>
      <c r="Z167" s="126">
        <v>44348</v>
      </c>
    </row>
    <row r="168" spans="1:26" ht="17.25" customHeight="1">
      <c r="A168" s="120">
        <v>164</v>
      </c>
      <c r="B168" s="120" t="s">
        <v>758</v>
      </c>
      <c r="C168" s="120" t="s">
        <v>759</v>
      </c>
      <c r="D168" s="120" t="s">
        <v>760</v>
      </c>
      <c r="E168" s="120" t="s">
        <v>761</v>
      </c>
      <c r="F168" s="121">
        <v>3</v>
      </c>
      <c r="G168" s="121">
        <v>1</v>
      </c>
      <c r="H168" s="121">
        <v>18</v>
      </c>
      <c r="I168" s="121">
        <v>7</v>
      </c>
      <c r="J168" s="121">
        <v>704</v>
      </c>
      <c r="K168" s="122" t="s">
        <v>762</v>
      </c>
      <c r="L168" s="127">
        <v>88.55</v>
      </c>
      <c r="M168" s="120">
        <v>73.569999999999993</v>
      </c>
      <c r="N168" s="128" t="s">
        <v>773</v>
      </c>
      <c r="O168" s="120" t="s">
        <v>787</v>
      </c>
      <c r="P168" s="120" t="s">
        <v>788</v>
      </c>
      <c r="Q168" s="120" t="s">
        <v>766</v>
      </c>
      <c r="R168" s="120" t="s">
        <v>1509</v>
      </c>
      <c r="S168" s="123">
        <v>43649</v>
      </c>
      <c r="T168" s="120" t="s">
        <v>1510</v>
      </c>
      <c r="U168" s="124" t="s">
        <v>769</v>
      </c>
      <c r="V168" s="131" t="s">
        <v>1511</v>
      </c>
      <c r="W168" s="120" t="s">
        <v>1512</v>
      </c>
      <c r="X168" s="124" t="s">
        <v>769</v>
      </c>
      <c r="Y168" s="131" t="s">
        <v>1513</v>
      </c>
      <c r="Z168" s="126">
        <v>44348</v>
      </c>
    </row>
    <row r="169" spans="1:26" ht="17.25" hidden="1" customHeight="1">
      <c r="A169" s="120">
        <v>165</v>
      </c>
      <c r="B169" s="120" t="s">
        <v>758</v>
      </c>
      <c r="C169" s="120" t="s">
        <v>759</v>
      </c>
      <c r="D169" s="120" t="s">
        <v>760</v>
      </c>
      <c r="E169" s="120" t="s">
        <v>761</v>
      </c>
      <c r="F169" s="121">
        <v>3</v>
      </c>
      <c r="G169" s="121">
        <v>1</v>
      </c>
      <c r="H169" s="121">
        <v>18</v>
      </c>
      <c r="I169" s="121">
        <v>8</v>
      </c>
      <c r="J169" s="121">
        <v>801</v>
      </c>
      <c r="K169" s="122" t="s">
        <v>762</v>
      </c>
      <c r="L169" s="127">
        <v>139.06</v>
      </c>
      <c r="M169" s="120">
        <v>115.53</v>
      </c>
      <c r="N169" s="117" t="s">
        <v>763</v>
      </c>
      <c r="O169" s="120" t="s">
        <v>764</v>
      </c>
      <c r="P169" s="120" t="s">
        <v>765</v>
      </c>
      <c r="Q169" s="120" t="s">
        <v>766</v>
      </c>
      <c r="R169" s="120" t="s">
        <v>1514</v>
      </c>
      <c r="S169" s="123">
        <v>43732</v>
      </c>
      <c r="T169" s="120" t="s">
        <v>1515</v>
      </c>
      <c r="U169" s="124" t="s">
        <v>769</v>
      </c>
      <c r="V169" s="131" t="s">
        <v>1516</v>
      </c>
      <c r="W169" s="120" t="s">
        <v>1517</v>
      </c>
      <c r="X169" s="124" t="s">
        <v>769</v>
      </c>
      <c r="Y169" s="131" t="s">
        <v>1518</v>
      </c>
      <c r="Z169" s="126">
        <v>44348</v>
      </c>
    </row>
    <row r="170" spans="1:26" ht="17.25" hidden="1" customHeight="1">
      <c r="A170" s="120">
        <v>166</v>
      </c>
      <c r="B170" s="120" t="s">
        <v>758</v>
      </c>
      <c r="C170" s="120" t="s">
        <v>759</v>
      </c>
      <c r="D170" s="120" t="s">
        <v>760</v>
      </c>
      <c r="E170" s="120" t="s">
        <v>761</v>
      </c>
      <c r="F170" s="121">
        <v>3</v>
      </c>
      <c r="G170" s="121">
        <v>1</v>
      </c>
      <c r="H170" s="121">
        <v>18</v>
      </c>
      <c r="I170" s="121">
        <v>8</v>
      </c>
      <c r="J170" s="121">
        <v>802</v>
      </c>
      <c r="K170" s="122" t="s">
        <v>762</v>
      </c>
      <c r="L170" s="127">
        <v>88.08</v>
      </c>
      <c r="M170" s="120">
        <v>73.180000000000007</v>
      </c>
      <c r="N170" s="128" t="s">
        <v>773</v>
      </c>
      <c r="O170" s="120" t="s">
        <v>774</v>
      </c>
      <c r="P170" s="120" t="s">
        <v>775</v>
      </c>
      <c r="Q170" s="120" t="s">
        <v>766</v>
      </c>
      <c r="R170" s="120" t="s">
        <v>1519</v>
      </c>
      <c r="S170" s="123">
        <v>43649</v>
      </c>
      <c r="T170" s="120" t="s">
        <v>1520</v>
      </c>
      <c r="U170" s="124" t="s">
        <v>769</v>
      </c>
      <c r="V170" s="131" t="s">
        <v>1521</v>
      </c>
      <c r="W170" s="120" t="s">
        <v>1522</v>
      </c>
      <c r="X170" s="124" t="s">
        <v>769</v>
      </c>
      <c r="Y170" s="131" t="s">
        <v>1523</v>
      </c>
      <c r="Z170" s="126">
        <v>44348</v>
      </c>
    </row>
    <row r="171" spans="1:26" ht="17.25" hidden="1" customHeight="1">
      <c r="A171" s="120">
        <v>167</v>
      </c>
      <c r="B171" s="120" t="s">
        <v>758</v>
      </c>
      <c r="C171" s="120" t="s">
        <v>759</v>
      </c>
      <c r="D171" s="120" t="s">
        <v>760</v>
      </c>
      <c r="E171" s="120" t="s">
        <v>761</v>
      </c>
      <c r="F171" s="121">
        <v>3</v>
      </c>
      <c r="G171" s="121">
        <v>1</v>
      </c>
      <c r="H171" s="121">
        <v>18</v>
      </c>
      <c r="I171" s="121">
        <v>8</v>
      </c>
      <c r="J171" s="121">
        <v>803</v>
      </c>
      <c r="K171" s="122" t="s">
        <v>762</v>
      </c>
      <c r="L171" s="127">
        <v>88.2</v>
      </c>
      <c r="M171" s="120">
        <v>73.28</v>
      </c>
      <c r="N171" s="128" t="s">
        <v>773</v>
      </c>
      <c r="O171" s="120" t="s">
        <v>774</v>
      </c>
      <c r="P171" s="120" t="s">
        <v>781</v>
      </c>
      <c r="Q171" s="120" t="s">
        <v>766</v>
      </c>
      <c r="R171" s="120" t="s">
        <v>1524</v>
      </c>
      <c r="S171" s="123">
        <v>43715</v>
      </c>
      <c r="T171" s="120" t="s">
        <v>1525</v>
      </c>
      <c r="U171" s="124" t="s">
        <v>769</v>
      </c>
      <c r="V171" s="131" t="s">
        <v>1526</v>
      </c>
      <c r="W171" s="120" t="s">
        <v>1527</v>
      </c>
      <c r="X171" s="124" t="s">
        <v>769</v>
      </c>
      <c r="Y171" s="131" t="s">
        <v>1528</v>
      </c>
      <c r="Z171" s="126">
        <v>44348</v>
      </c>
    </row>
    <row r="172" spans="1:26" ht="17.25" customHeight="1">
      <c r="A172" s="120">
        <v>168</v>
      </c>
      <c r="B172" s="120" t="s">
        <v>758</v>
      </c>
      <c r="C172" s="120" t="s">
        <v>759</v>
      </c>
      <c r="D172" s="120" t="s">
        <v>760</v>
      </c>
      <c r="E172" s="120" t="s">
        <v>761</v>
      </c>
      <c r="F172" s="121">
        <v>3</v>
      </c>
      <c r="G172" s="121">
        <v>1</v>
      </c>
      <c r="H172" s="121">
        <v>18</v>
      </c>
      <c r="I172" s="121">
        <v>8</v>
      </c>
      <c r="J172" s="121">
        <v>804</v>
      </c>
      <c r="K172" s="122" t="s">
        <v>762</v>
      </c>
      <c r="L172" s="127">
        <v>88.55</v>
      </c>
      <c r="M172" s="120">
        <v>73.569999999999993</v>
      </c>
      <c r="N172" s="128" t="s">
        <v>773</v>
      </c>
      <c r="O172" s="120" t="s">
        <v>787</v>
      </c>
      <c r="P172" s="120" t="s">
        <v>788</v>
      </c>
      <c r="Q172" s="120" t="s">
        <v>766</v>
      </c>
      <c r="R172" s="120" t="s">
        <v>1529</v>
      </c>
      <c r="S172" s="123">
        <v>43622</v>
      </c>
      <c r="T172" s="120" t="s">
        <v>1530</v>
      </c>
      <c r="U172" s="124" t="s">
        <v>769</v>
      </c>
      <c r="V172" s="131" t="s">
        <v>1531</v>
      </c>
      <c r="W172" s="120" t="s">
        <v>1532</v>
      </c>
      <c r="X172" s="124" t="s">
        <v>769</v>
      </c>
      <c r="Y172" s="131" t="s">
        <v>1533</v>
      </c>
      <c r="Z172" s="126">
        <v>44348</v>
      </c>
    </row>
    <row r="173" spans="1:26" ht="17.25" hidden="1" customHeight="1">
      <c r="A173" s="120">
        <v>169</v>
      </c>
      <c r="B173" s="120" t="s">
        <v>758</v>
      </c>
      <c r="C173" s="120" t="s">
        <v>759</v>
      </c>
      <c r="D173" s="120" t="s">
        <v>760</v>
      </c>
      <c r="E173" s="120" t="s">
        <v>761</v>
      </c>
      <c r="F173" s="121">
        <v>3</v>
      </c>
      <c r="G173" s="121">
        <v>1</v>
      </c>
      <c r="H173" s="121">
        <v>18</v>
      </c>
      <c r="I173" s="121">
        <v>9</v>
      </c>
      <c r="J173" s="121">
        <v>901</v>
      </c>
      <c r="K173" s="122" t="s">
        <v>762</v>
      </c>
      <c r="L173" s="127">
        <v>139.06</v>
      </c>
      <c r="M173" s="120">
        <v>115.53</v>
      </c>
      <c r="N173" s="117" t="s">
        <v>763</v>
      </c>
      <c r="O173" s="120" t="s">
        <v>764</v>
      </c>
      <c r="P173" s="120" t="s">
        <v>765</v>
      </c>
      <c r="Q173" s="120" t="s">
        <v>766</v>
      </c>
      <c r="R173" s="120" t="s">
        <v>1534</v>
      </c>
      <c r="S173" s="123">
        <v>43621</v>
      </c>
      <c r="T173" s="120" t="s">
        <v>1535</v>
      </c>
      <c r="U173" s="124" t="s">
        <v>769</v>
      </c>
      <c r="V173" s="124" t="s">
        <v>1536</v>
      </c>
      <c r="W173" s="120" t="s">
        <v>1537</v>
      </c>
      <c r="X173" s="124" t="s">
        <v>769</v>
      </c>
      <c r="Y173" s="124" t="s">
        <v>1538</v>
      </c>
      <c r="Z173" s="126">
        <v>44348</v>
      </c>
    </row>
    <row r="174" spans="1:26" ht="17.25" hidden="1" customHeight="1">
      <c r="A174" s="120">
        <v>170</v>
      </c>
      <c r="B174" s="120" t="s">
        <v>758</v>
      </c>
      <c r="C174" s="120" t="s">
        <v>759</v>
      </c>
      <c r="D174" s="120" t="s">
        <v>760</v>
      </c>
      <c r="E174" s="120" t="s">
        <v>761</v>
      </c>
      <c r="F174" s="121">
        <v>3</v>
      </c>
      <c r="G174" s="121">
        <v>1</v>
      </c>
      <c r="H174" s="121">
        <v>18</v>
      </c>
      <c r="I174" s="121">
        <v>9</v>
      </c>
      <c r="J174" s="121">
        <v>902</v>
      </c>
      <c r="K174" s="122" t="s">
        <v>762</v>
      </c>
      <c r="L174" s="127">
        <v>88.08</v>
      </c>
      <c r="M174" s="120">
        <v>73.180000000000007</v>
      </c>
      <c r="N174" s="128" t="s">
        <v>773</v>
      </c>
      <c r="O174" s="120" t="s">
        <v>774</v>
      </c>
      <c r="P174" s="120" t="s">
        <v>775</v>
      </c>
      <c r="Q174" s="120" t="s">
        <v>766</v>
      </c>
      <c r="R174" s="120" t="s">
        <v>1539</v>
      </c>
      <c r="S174" s="123">
        <v>43622</v>
      </c>
      <c r="T174" s="120" t="s">
        <v>1540</v>
      </c>
      <c r="U174" s="124" t="s">
        <v>769</v>
      </c>
      <c r="V174" s="131" t="s">
        <v>1541</v>
      </c>
      <c r="W174" s="120"/>
      <c r="X174" s="124"/>
      <c r="Y174" s="131"/>
      <c r="Z174" s="126">
        <v>44348</v>
      </c>
    </row>
    <row r="175" spans="1:26" ht="17.25" hidden="1" customHeight="1">
      <c r="A175" s="120">
        <v>171</v>
      </c>
      <c r="B175" s="120" t="s">
        <v>758</v>
      </c>
      <c r="C175" s="120" t="s">
        <v>759</v>
      </c>
      <c r="D175" s="120" t="s">
        <v>760</v>
      </c>
      <c r="E175" s="120" t="s">
        <v>761</v>
      </c>
      <c r="F175" s="121">
        <v>3</v>
      </c>
      <c r="G175" s="121">
        <v>1</v>
      </c>
      <c r="H175" s="121">
        <v>18</v>
      </c>
      <c r="I175" s="121">
        <v>9</v>
      </c>
      <c r="J175" s="121">
        <v>903</v>
      </c>
      <c r="K175" s="122" t="s">
        <v>762</v>
      </c>
      <c r="L175" s="127">
        <v>88.2</v>
      </c>
      <c r="M175" s="120">
        <v>73.28</v>
      </c>
      <c r="N175" s="128" t="s">
        <v>773</v>
      </c>
      <c r="O175" s="120" t="s">
        <v>774</v>
      </c>
      <c r="P175" s="120" t="s">
        <v>781</v>
      </c>
      <c r="Q175" s="120" t="s">
        <v>766</v>
      </c>
      <c r="R175" s="120" t="s">
        <v>1542</v>
      </c>
      <c r="S175" s="123">
        <v>43649</v>
      </c>
      <c r="T175" s="120" t="s">
        <v>1543</v>
      </c>
      <c r="U175" s="124" t="s">
        <v>769</v>
      </c>
      <c r="V175" s="124" t="s">
        <v>1544</v>
      </c>
      <c r="W175" s="120" t="s">
        <v>1545</v>
      </c>
      <c r="X175" s="124" t="s">
        <v>769</v>
      </c>
      <c r="Y175" s="124" t="s">
        <v>1546</v>
      </c>
      <c r="Z175" s="126">
        <v>44348</v>
      </c>
    </row>
    <row r="176" spans="1:26" ht="17.25" customHeight="1">
      <c r="A176" s="120">
        <v>172</v>
      </c>
      <c r="B176" s="120" t="s">
        <v>758</v>
      </c>
      <c r="C176" s="120" t="s">
        <v>759</v>
      </c>
      <c r="D176" s="120" t="s">
        <v>760</v>
      </c>
      <c r="E176" s="120" t="s">
        <v>761</v>
      </c>
      <c r="F176" s="121">
        <v>3</v>
      </c>
      <c r="G176" s="121">
        <v>1</v>
      </c>
      <c r="H176" s="121">
        <v>18</v>
      </c>
      <c r="I176" s="121">
        <v>9</v>
      </c>
      <c r="J176" s="121">
        <v>904</v>
      </c>
      <c r="K176" s="122" t="s">
        <v>762</v>
      </c>
      <c r="L176" s="127">
        <v>88.55</v>
      </c>
      <c r="M176" s="120">
        <v>73.569999999999993</v>
      </c>
      <c r="N176" s="128" t="s">
        <v>773</v>
      </c>
      <c r="O176" s="120" t="s">
        <v>787</v>
      </c>
      <c r="P176" s="120" t="s">
        <v>788</v>
      </c>
      <c r="Q176" s="120" t="s">
        <v>766</v>
      </c>
      <c r="R176" s="120" t="s">
        <v>1547</v>
      </c>
      <c r="S176" s="123">
        <v>43702</v>
      </c>
      <c r="T176" s="120" t="s">
        <v>1548</v>
      </c>
      <c r="U176" s="124" t="s">
        <v>769</v>
      </c>
      <c r="V176" s="131" t="s">
        <v>1549</v>
      </c>
      <c r="W176" s="120" t="s">
        <v>984</v>
      </c>
      <c r="X176" s="124" t="s">
        <v>769</v>
      </c>
      <c r="Y176" s="131" t="s">
        <v>1550</v>
      </c>
      <c r="Z176" s="126">
        <v>44348</v>
      </c>
    </row>
    <row r="177" spans="1:26" ht="17.25" hidden="1" customHeight="1">
      <c r="A177" s="120">
        <v>173</v>
      </c>
      <c r="B177" s="120" t="s">
        <v>758</v>
      </c>
      <c r="C177" s="120" t="s">
        <v>759</v>
      </c>
      <c r="D177" s="120" t="s">
        <v>760</v>
      </c>
      <c r="E177" s="120" t="s">
        <v>761</v>
      </c>
      <c r="F177" s="121">
        <v>3</v>
      </c>
      <c r="G177" s="121">
        <v>1</v>
      </c>
      <c r="H177" s="121">
        <v>18</v>
      </c>
      <c r="I177" s="121">
        <v>10</v>
      </c>
      <c r="J177" s="121">
        <v>1001</v>
      </c>
      <c r="K177" s="122" t="s">
        <v>762</v>
      </c>
      <c r="L177" s="127">
        <v>139.06</v>
      </c>
      <c r="M177" s="120">
        <v>115.53</v>
      </c>
      <c r="N177" s="117" t="s">
        <v>763</v>
      </c>
      <c r="O177" s="120" t="s">
        <v>764</v>
      </c>
      <c r="P177" s="120" t="s">
        <v>765</v>
      </c>
      <c r="Q177" s="120" t="s">
        <v>766</v>
      </c>
      <c r="R177" s="120" t="s">
        <v>1551</v>
      </c>
      <c r="S177" s="123">
        <v>43715</v>
      </c>
      <c r="T177" s="120" t="s">
        <v>1552</v>
      </c>
      <c r="U177" s="124" t="s">
        <v>769</v>
      </c>
      <c r="V177" s="131" t="s">
        <v>1553</v>
      </c>
      <c r="W177" s="120" t="s">
        <v>1554</v>
      </c>
      <c r="X177" s="124" t="s">
        <v>769</v>
      </c>
      <c r="Y177" s="131" t="s">
        <v>1555</v>
      </c>
      <c r="Z177" s="126">
        <v>44348</v>
      </c>
    </row>
    <row r="178" spans="1:26" ht="17.25" hidden="1" customHeight="1">
      <c r="A178" s="120">
        <v>174</v>
      </c>
      <c r="B178" s="120" t="s">
        <v>758</v>
      </c>
      <c r="C178" s="120" t="s">
        <v>759</v>
      </c>
      <c r="D178" s="120" t="s">
        <v>760</v>
      </c>
      <c r="E178" s="120" t="s">
        <v>761</v>
      </c>
      <c r="F178" s="121">
        <v>3</v>
      </c>
      <c r="G178" s="121">
        <v>1</v>
      </c>
      <c r="H178" s="121">
        <v>18</v>
      </c>
      <c r="I178" s="121">
        <v>10</v>
      </c>
      <c r="J178" s="121">
        <v>1002</v>
      </c>
      <c r="K178" s="122" t="s">
        <v>762</v>
      </c>
      <c r="L178" s="127">
        <v>88.08</v>
      </c>
      <c r="M178" s="120">
        <v>73.180000000000007</v>
      </c>
      <c r="N178" s="128" t="s">
        <v>773</v>
      </c>
      <c r="O178" s="120" t="s">
        <v>774</v>
      </c>
      <c r="P178" s="120" t="s">
        <v>775</v>
      </c>
      <c r="Q178" s="120" t="s">
        <v>766</v>
      </c>
      <c r="R178" s="120" t="s">
        <v>1556</v>
      </c>
      <c r="S178" s="123">
        <v>43648</v>
      </c>
      <c r="T178" s="120" t="s">
        <v>1557</v>
      </c>
      <c r="U178" s="124" t="s">
        <v>769</v>
      </c>
      <c r="V178" s="131" t="s">
        <v>1558</v>
      </c>
      <c r="W178" s="120" t="s">
        <v>1559</v>
      </c>
      <c r="X178" s="124" t="s">
        <v>769</v>
      </c>
      <c r="Y178" s="131" t="s">
        <v>1560</v>
      </c>
      <c r="Z178" s="126">
        <v>44348</v>
      </c>
    </row>
    <row r="179" spans="1:26" ht="17.25" hidden="1" customHeight="1">
      <c r="A179" s="120">
        <v>175</v>
      </c>
      <c r="B179" s="120" t="s">
        <v>758</v>
      </c>
      <c r="C179" s="120" t="s">
        <v>759</v>
      </c>
      <c r="D179" s="120" t="s">
        <v>760</v>
      </c>
      <c r="E179" s="120" t="s">
        <v>761</v>
      </c>
      <c r="F179" s="121">
        <v>3</v>
      </c>
      <c r="G179" s="121">
        <v>1</v>
      </c>
      <c r="H179" s="121">
        <v>18</v>
      </c>
      <c r="I179" s="121">
        <v>10</v>
      </c>
      <c r="J179" s="121">
        <v>1003</v>
      </c>
      <c r="K179" s="122" t="s">
        <v>762</v>
      </c>
      <c r="L179" s="127">
        <v>88.2</v>
      </c>
      <c r="M179" s="120">
        <v>73.28</v>
      </c>
      <c r="N179" s="128" t="s">
        <v>773</v>
      </c>
      <c r="O179" s="120" t="s">
        <v>774</v>
      </c>
      <c r="P179" s="120" t="s">
        <v>781</v>
      </c>
      <c r="Q179" s="120" t="s">
        <v>766</v>
      </c>
      <c r="R179" s="120" t="s">
        <v>1561</v>
      </c>
      <c r="S179" s="123">
        <v>43709</v>
      </c>
      <c r="T179" s="120" t="s">
        <v>1562</v>
      </c>
      <c r="U179" s="124" t="s">
        <v>769</v>
      </c>
      <c r="V179" s="131" t="s">
        <v>1563</v>
      </c>
      <c r="W179" s="120" t="s">
        <v>1564</v>
      </c>
      <c r="X179" s="124" t="s">
        <v>769</v>
      </c>
      <c r="Y179" s="131" t="s">
        <v>1565</v>
      </c>
      <c r="Z179" s="126">
        <v>44348</v>
      </c>
    </row>
    <row r="180" spans="1:26" ht="17.25" customHeight="1">
      <c r="A180" s="120">
        <v>176</v>
      </c>
      <c r="B180" s="120" t="s">
        <v>758</v>
      </c>
      <c r="C180" s="120" t="s">
        <v>759</v>
      </c>
      <c r="D180" s="120" t="s">
        <v>760</v>
      </c>
      <c r="E180" s="120" t="s">
        <v>761</v>
      </c>
      <c r="F180" s="121">
        <v>3</v>
      </c>
      <c r="G180" s="121">
        <v>1</v>
      </c>
      <c r="H180" s="121">
        <v>18</v>
      </c>
      <c r="I180" s="121">
        <v>10</v>
      </c>
      <c r="J180" s="121">
        <v>1004</v>
      </c>
      <c r="K180" s="122" t="s">
        <v>762</v>
      </c>
      <c r="L180" s="127">
        <v>88.55</v>
      </c>
      <c r="M180" s="120">
        <v>73.569999999999993</v>
      </c>
      <c r="N180" s="128" t="s">
        <v>773</v>
      </c>
      <c r="O180" s="120" t="s">
        <v>787</v>
      </c>
      <c r="P180" s="120" t="s">
        <v>788</v>
      </c>
      <c r="Q180" s="120" t="s">
        <v>766</v>
      </c>
      <c r="R180" s="120" t="s">
        <v>1566</v>
      </c>
      <c r="S180" s="123">
        <v>43622</v>
      </c>
      <c r="T180" s="120" t="s">
        <v>1567</v>
      </c>
      <c r="U180" s="124" t="s">
        <v>769</v>
      </c>
      <c r="V180" s="131" t="s">
        <v>1568</v>
      </c>
      <c r="W180" s="120" t="s">
        <v>1569</v>
      </c>
      <c r="X180" s="124" t="s">
        <v>769</v>
      </c>
      <c r="Y180" s="131" t="s">
        <v>1570</v>
      </c>
      <c r="Z180" s="126">
        <v>44348</v>
      </c>
    </row>
    <row r="181" spans="1:26" ht="17.25" hidden="1" customHeight="1">
      <c r="A181" s="120">
        <v>177</v>
      </c>
      <c r="B181" s="120" t="s">
        <v>758</v>
      </c>
      <c r="C181" s="120" t="s">
        <v>759</v>
      </c>
      <c r="D181" s="120" t="s">
        <v>760</v>
      </c>
      <c r="E181" s="120" t="s">
        <v>761</v>
      </c>
      <c r="F181" s="121">
        <v>3</v>
      </c>
      <c r="G181" s="121">
        <v>1</v>
      </c>
      <c r="H181" s="121">
        <v>18</v>
      </c>
      <c r="I181" s="121">
        <v>11</v>
      </c>
      <c r="J181" s="121">
        <v>1101</v>
      </c>
      <c r="K181" s="122" t="s">
        <v>762</v>
      </c>
      <c r="L181" s="127">
        <v>139.06</v>
      </c>
      <c r="M181" s="120">
        <v>115.53</v>
      </c>
      <c r="N181" s="117" t="s">
        <v>763</v>
      </c>
      <c r="O181" s="120" t="s">
        <v>764</v>
      </c>
      <c r="P181" s="120" t="s">
        <v>765</v>
      </c>
      <c r="Q181" s="120" t="s">
        <v>766</v>
      </c>
      <c r="R181" s="120" t="s">
        <v>1571</v>
      </c>
      <c r="S181" s="123">
        <v>43709</v>
      </c>
      <c r="T181" s="120" t="s">
        <v>1572</v>
      </c>
      <c r="U181" s="124" t="s">
        <v>769</v>
      </c>
      <c r="V181" s="131" t="s">
        <v>1573</v>
      </c>
      <c r="W181" s="120" t="s">
        <v>1574</v>
      </c>
      <c r="X181" s="124" t="s">
        <v>769</v>
      </c>
      <c r="Y181" s="131" t="s">
        <v>1575</v>
      </c>
      <c r="Z181" s="126">
        <v>44348</v>
      </c>
    </row>
    <row r="182" spans="1:26" ht="17.25" hidden="1" customHeight="1">
      <c r="A182" s="120">
        <v>178</v>
      </c>
      <c r="B182" s="120" t="s">
        <v>758</v>
      </c>
      <c r="C182" s="120" t="s">
        <v>759</v>
      </c>
      <c r="D182" s="120" t="s">
        <v>760</v>
      </c>
      <c r="E182" s="120" t="s">
        <v>761</v>
      </c>
      <c r="F182" s="121">
        <v>3</v>
      </c>
      <c r="G182" s="121">
        <v>1</v>
      </c>
      <c r="H182" s="121">
        <v>18</v>
      </c>
      <c r="I182" s="121">
        <v>11</v>
      </c>
      <c r="J182" s="121">
        <v>1102</v>
      </c>
      <c r="K182" s="122" t="s">
        <v>762</v>
      </c>
      <c r="L182" s="127">
        <v>88.08</v>
      </c>
      <c r="M182" s="120">
        <v>73.180000000000007</v>
      </c>
      <c r="N182" s="128" t="s">
        <v>773</v>
      </c>
      <c r="O182" s="120" t="s">
        <v>774</v>
      </c>
      <c r="P182" s="120" t="s">
        <v>775</v>
      </c>
      <c r="Q182" s="120" t="s">
        <v>766</v>
      </c>
      <c r="R182" s="120" t="s">
        <v>1576</v>
      </c>
      <c r="S182" s="123">
        <v>43710</v>
      </c>
      <c r="T182" s="120" t="s">
        <v>1577</v>
      </c>
      <c r="U182" s="124" t="s">
        <v>769</v>
      </c>
      <c r="V182" s="131" t="s">
        <v>1578</v>
      </c>
      <c r="W182" s="120"/>
      <c r="X182" s="124"/>
      <c r="Y182" s="131"/>
      <c r="Z182" s="126">
        <v>44348</v>
      </c>
    </row>
    <row r="183" spans="1:26" ht="17.25" hidden="1" customHeight="1">
      <c r="A183" s="120">
        <v>179</v>
      </c>
      <c r="B183" s="120" t="s">
        <v>758</v>
      </c>
      <c r="C183" s="120" t="s">
        <v>759</v>
      </c>
      <c r="D183" s="120" t="s">
        <v>760</v>
      </c>
      <c r="E183" s="120" t="s">
        <v>761</v>
      </c>
      <c r="F183" s="121">
        <v>3</v>
      </c>
      <c r="G183" s="121">
        <v>1</v>
      </c>
      <c r="H183" s="121">
        <v>18</v>
      </c>
      <c r="I183" s="121">
        <v>11</v>
      </c>
      <c r="J183" s="121">
        <v>1103</v>
      </c>
      <c r="K183" s="122" t="s">
        <v>762</v>
      </c>
      <c r="L183" s="127">
        <v>88.2</v>
      </c>
      <c r="M183" s="120">
        <v>73.28</v>
      </c>
      <c r="N183" s="128" t="s">
        <v>773</v>
      </c>
      <c r="O183" s="120" t="s">
        <v>774</v>
      </c>
      <c r="P183" s="120" t="s">
        <v>781</v>
      </c>
      <c r="Q183" s="120" t="s">
        <v>766</v>
      </c>
      <c r="R183" s="120" t="s">
        <v>1579</v>
      </c>
      <c r="S183" s="123">
        <v>43705</v>
      </c>
      <c r="T183" s="120" t="s">
        <v>1580</v>
      </c>
      <c r="U183" s="124" t="s">
        <v>769</v>
      </c>
      <c r="V183" s="131" t="s">
        <v>1581</v>
      </c>
      <c r="W183" s="120" t="s">
        <v>1582</v>
      </c>
      <c r="X183" s="124" t="s">
        <v>769</v>
      </c>
      <c r="Y183" s="131" t="s">
        <v>1583</v>
      </c>
      <c r="Z183" s="126">
        <v>44348</v>
      </c>
    </row>
    <row r="184" spans="1:26" ht="17.25" customHeight="1">
      <c r="A184" s="120">
        <v>180</v>
      </c>
      <c r="B184" s="120" t="s">
        <v>758</v>
      </c>
      <c r="C184" s="120" t="s">
        <v>759</v>
      </c>
      <c r="D184" s="120" t="s">
        <v>760</v>
      </c>
      <c r="E184" s="120" t="s">
        <v>761</v>
      </c>
      <c r="F184" s="121">
        <v>3</v>
      </c>
      <c r="G184" s="121">
        <v>1</v>
      </c>
      <c r="H184" s="121">
        <v>18</v>
      </c>
      <c r="I184" s="121">
        <v>11</v>
      </c>
      <c r="J184" s="121">
        <v>1104</v>
      </c>
      <c r="K184" s="122" t="s">
        <v>762</v>
      </c>
      <c r="L184" s="127">
        <v>88.55</v>
      </c>
      <c r="M184" s="120">
        <v>73.569999999999993</v>
      </c>
      <c r="N184" s="128" t="s">
        <v>773</v>
      </c>
      <c r="O184" s="120" t="s">
        <v>787</v>
      </c>
      <c r="P184" s="120" t="s">
        <v>788</v>
      </c>
      <c r="Q184" s="120" t="s">
        <v>766</v>
      </c>
      <c r="R184" s="120" t="s">
        <v>1584</v>
      </c>
      <c r="S184" s="123">
        <v>43708</v>
      </c>
      <c r="T184" s="120" t="s">
        <v>1585</v>
      </c>
      <c r="U184" s="124" t="s">
        <v>769</v>
      </c>
      <c r="V184" s="131" t="s">
        <v>1586</v>
      </c>
      <c r="W184" s="120" t="s">
        <v>1587</v>
      </c>
      <c r="X184" s="124" t="s">
        <v>769</v>
      </c>
      <c r="Y184" s="131" t="s">
        <v>1588</v>
      </c>
      <c r="Z184" s="126">
        <v>44348</v>
      </c>
    </row>
    <row r="185" spans="1:26" ht="17.25" hidden="1" customHeight="1">
      <c r="A185" s="120">
        <v>181</v>
      </c>
      <c r="B185" s="120" t="s">
        <v>758</v>
      </c>
      <c r="C185" s="120" t="s">
        <v>759</v>
      </c>
      <c r="D185" s="120" t="s">
        <v>760</v>
      </c>
      <c r="E185" s="120" t="s">
        <v>761</v>
      </c>
      <c r="F185" s="121">
        <v>3</v>
      </c>
      <c r="G185" s="121">
        <v>1</v>
      </c>
      <c r="H185" s="121">
        <v>18</v>
      </c>
      <c r="I185" s="121">
        <v>12</v>
      </c>
      <c r="J185" s="121">
        <v>1201</v>
      </c>
      <c r="K185" s="122" t="s">
        <v>762</v>
      </c>
      <c r="L185" s="127">
        <v>139.06</v>
      </c>
      <c r="M185" s="120">
        <v>115.53</v>
      </c>
      <c r="N185" s="117" t="s">
        <v>763</v>
      </c>
      <c r="O185" s="120" t="s">
        <v>764</v>
      </c>
      <c r="P185" s="120" t="s">
        <v>765</v>
      </c>
      <c r="Q185" s="120" t="s">
        <v>766</v>
      </c>
      <c r="R185" s="120" t="s">
        <v>1589</v>
      </c>
      <c r="S185" s="123">
        <v>44166</v>
      </c>
      <c r="T185" s="120" t="s">
        <v>1590</v>
      </c>
      <c r="U185" s="124" t="s">
        <v>769</v>
      </c>
      <c r="V185" s="124" t="s">
        <v>1591</v>
      </c>
      <c r="W185" s="120" t="s">
        <v>1592</v>
      </c>
      <c r="X185" s="124" t="s">
        <v>769</v>
      </c>
      <c r="Y185" s="124" t="s">
        <v>1593</v>
      </c>
      <c r="Z185" s="126">
        <v>44348</v>
      </c>
    </row>
    <row r="186" spans="1:26" ht="17.25" hidden="1" customHeight="1">
      <c r="A186" s="120">
        <v>182</v>
      </c>
      <c r="B186" s="120" t="s">
        <v>758</v>
      </c>
      <c r="C186" s="120" t="s">
        <v>759</v>
      </c>
      <c r="D186" s="120" t="s">
        <v>760</v>
      </c>
      <c r="E186" s="120" t="s">
        <v>761</v>
      </c>
      <c r="F186" s="121">
        <v>3</v>
      </c>
      <c r="G186" s="121">
        <v>1</v>
      </c>
      <c r="H186" s="121">
        <v>18</v>
      </c>
      <c r="I186" s="121">
        <v>12</v>
      </c>
      <c r="J186" s="121">
        <v>1202</v>
      </c>
      <c r="K186" s="122" t="s">
        <v>762</v>
      </c>
      <c r="L186" s="127">
        <v>88.08</v>
      </c>
      <c r="M186" s="120">
        <v>73.180000000000007</v>
      </c>
      <c r="N186" s="128" t="s">
        <v>773</v>
      </c>
      <c r="O186" s="120" t="s">
        <v>774</v>
      </c>
      <c r="P186" s="120" t="s">
        <v>775</v>
      </c>
      <c r="Q186" s="120" t="s">
        <v>766</v>
      </c>
      <c r="R186" s="120" t="s">
        <v>1594</v>
      </c>
      <c r="S186" s="123">
        <v>43627</v>
      </c>
      <c r="T186" s="120" t="s">
        <v>1595</v>
      </c>
      <c r="U186" s="124" t="s">
        <v>769</v>
      </c>
      <c r="V186" s="124" t="s">
        <v>1596</v>
      </c>
      <c r="W186" s="120" t="s">
        <v>1597</v>
      </c>
      <c r="X186" s="124" t="s">
        <v>769</v>
      </c>
      <c r="Y186" s="124" t="s">
        <v>1598</v>
      </c>
      <c r="Z186" s="126">
        <v>44348</v>
      </c>
    </row>
    <row r="187" spans="1:26" ht="17.25" hidden="1" customHeight="1">
      <c r="A187" s="120">
        <v>183</v>
      </c>
      <c r="B187" s="120" t="s">
        <v>758</v>
      </c>
      <c r="C187" s="120" t="s">
        <v>759</v>
      </c>
      <c r="D187" s="120" t="s">
        <v>760</v>
      </c>
      <c r="E187" s="120" t="s">
        <v>761</v>
      </c>
      <c r="F187" s="121">
        <v>3</v>
      </c>
      <c r="G187" s="121">
        <v>1</v>
      </c>
      <c r="H187" s="121">
        <v>18</v>
      </c>
      <c r="I187" s="121">
        <v>12</v>
      </c>
      <c r="J187" s="121">
        <v>1203</v>
      </c>
      <c r="K187" s="122" t="s">
        <v>762</v>
      </c>
      <c r="L187" s="127">
        <v>88.2</v>
      </c>
      <c r="M187" s="120">
        <v>73.28</v>
      </c>
      <c r="N187" s="128" t="s">
        <v>773</v>
      </c>
      <c r="O187" s="120" t="s">
        <v>774</v>
      </c>
      <c r="P187" s="120" t="s">
        <v>781</v>
      </c>
      <c r="Q187" s="120" t="s">
        <v>766</v>
      </c>
      <c r="R187" s="120" t="s">
        <v>1599</v>
      </c>
      <c r="S187" s="123">
        <v>43620</v>
      </c>
      <c r="T187" s="120" t="s">
        <v>1600</v>
      </c>
      <c r="U187" s="124" t="s">
        <v>769</v>
      </c>
      <c r="V187" s="124" t="s">
        <v>1601</v>
      </c>
      <c r="W187" s="120" t="s">
        <v>1602</v>
      </c>
      <c r="X187" s="124" t="s">
        <v>769</v>
      </c>
      <c r="Y187" s="124" t="s">
        <v>1603</v>
      </c>
      <c r="Z187" s="126">
        <v>44348</v>
      </c>
    </row>
    <row r="188" spans="1:26" ht="17.25" customHeight="1">
      <c r="A188" s="120">
        <v>184</v>
      </c>
      <c r="B188" s="120" t="s">
        <v>758</v>
      </c>
      <c r="C188" s="120" t="s">
        <v>759</v>
      </c>
      <c r="D188" s="120" t="s">
        <v>760</v>
      </c>
      <c r="E188" s="120" t="s">
        <v>761</v>
      </c>
      <c r="F188" s="121">
        <v>3</v>
      </c>
      <c r="G188" s="121">
        <v>1</v>
      </c>
      <c r="H188" s="121">
        <v>18</v>
      </c>
      <c r="I188" s="121">
        <v>12</v>
      </c>
      <c r="J188" s="121">
        <v>1204</v>
      </c>
      <c r="K188" s="122" t="s">
        <v>762</v>
      </c>
      <c r="L188" s="127">
        <v>88.55</v>
      </c>
      <c r="M188" s="120">
        <v>73.569999999999993</v>
      </c>
      <c r="N188" s="128" t="s">
        <v>773</v>
      </c>
      <c r="O188" s="120" t="s">
        <v>787</v>
      </c>
      <c r="P188" s="120" t="s">
        <v>788</v>
      </c>
      <c r="Q188" s="120" t="s">
        <v>766</v>
      </c>
      <c r="R188" s="120" t="s">
        <v>1604</v>
      </c>
      <c r="S188" s="123">
        <v>43649</v>
      </c>
      <c r="T188" s="120" t="s">
        <v>1605</v>
      </c>
      <c r="U188" s="124" t="s">
        <v>769</v>
      </c>
      <c r="V188" s="124" t="s">
        <v>1606</v>
      </c>
      <c r="W188" s="120"/>
      <c r="X188" s="124"/>
      <c r="Y188" s="124"/>
      <c r="Z188" s="126">
        <v>44348</v>
      </c>
    </row>
    <row r="189" spans="1:26" ht="17.25" hidden="1" customHeight="1">
      <c r="A189" s="120">
        <v>185</v>
      </c>
      <c r="B189" s="120" t="s">
        <v>758</v>
      </c>
      <c r="C189" s="120" t="s">
        <v>759</v>
      </c>
      <c r="D189" s="120" t="s">
        <v>760</v>
      </c>
      <c r="E189" s="120" t="s">
        <v>761</v>
      </c>
      <c r="F189" s="121">
        <v>3</v>
      </c>
      <c r="G189" s="121">
        <v>1</v>
      </c>
      <c r="H189" s="121">
        <v>18</v>
      </c>
      <c r="I189" s="121">
        <v>13</v>
      </c>
      <c r="J189" s="121">
        <v>1301</v>
      </c>
      <c r="K189" s="122" t="s">
        <v>762</v>
      </c>
      <c r="L189" s="127">
        <v>139.06</v>
      </c>
      <c r="M189" s="120">
        <v>115.53</v>
      </c>
      <c r="N189" s="117" t="s">
        <v>763</v>
      </c>
      <c r="O189" s="120" t="s">
        <v>764</v>
      </c>
      <c r="P189" s="120" t="s">
        <v>765</v>
      </c>
      <c r="Q189" s="120" t="s">
        <v>766</v>
      </c>
      <c r="R189" s="120" t="s">
        <v>1607</v>
      </c>
      <c r="S189" s="123">
        <v>43738</v>
      </c>
      <c r="T189" s="120" t="s">
        <v>1608</v>
      </c>
      <c r="U189" s="124" t="s">
        <v>769</v>
      </c>
      <c r="V189" s="124" t="s">
        <v>1609</v>
      </c>
      <c r="W189" s="120" t="s">
        <v>1610</v>
      </c>
      <c r="X189" s="124" t="s">
        <v>769</v>
      </c>
      <c r="Y189" s="124" t="s">
        <v>1611</v>
      </c>
      <c r="Z189" s="126">
        <v>44348</v>
      </c>
    </row>
    <row r="190" spans="1:26" ht="17.25" hidden="1" customHeight="1">
      <c r="A190" s="120">
        <v>186</v>
      </c>
      <c r="B190" s="120" t="s">
        <v>758</v>
      </c>
      <c r="C190" s="120" t="s">
        <v>759</v>
      </c>
      <c r="D190" s="120" t="s">
        <v>760</v>
      </c>
      <c r="E190" s="120" t="s">
        <v>761</v>
      </c>
      <c r="F190" s="121">
        <v>3</v>
      </c>
      <c r="G190" s="121">
        <v>1</v>
      </c>
      <c r="H190" s="121">
        <v>18</v>
      </c>
      <c r="I190" s="121">
        <v>13</v>
      </c>
      <c r="J190" s="121">
        <v>1302</v>
      </c>
      <c r="K190" s="122" t="s">
        <v>762</v>
      </c>
      <c r="L190" s="127">
        <v>88.08</v>
      </c>
      <c r="M190" s="120">
        <v>73.180000000000007</v>
      </c>
      <c r="N190" s="128" t="s">
        <v>773</v>
      </c>
      <c r="O190" s="120" t="s">
        <v>774</v>
      </c>
      <c r="P190" s="120" t="s">
        <v>775</v>
      </c>
      <c r="Q190" s="120" t="s">
        <v>766</v>
      </c>
      <c r="R190" s="120" t="s">
        <v>1612</v>
      </c>
      <c r="S190" s="123">
        <v>43649</v>
      </c>
      <c r="T190" s="120" t="s">
        <v>1613</v>
      </c>
      <c r="U190" s="124" t="s">
        <v>769</v>
      </c>
      <c r="V190" s="124" t="s">
        <v>1614</v>
      </c>
      <c r="W190" s="120" t="s">
        <v>1615</v>
      </c>
      <c r="X190" s="124" t="s">
        <v>769</v>
      </c>
      <c r="Y190" s="124" t="s">
        <v>1616</v>
      </c>
      <c r="Z190" s="126">
        <v>44348</v>
      </c>
    </row>
    <row r="191" spans="1:26" ht="17.25" hidden="1" customHeight="1">
      <c r="A191" s="120">
        <v>187</v>
      </c>
      <c r="B191" s="120" t="s">
        <v>758</v>
      </c>
      <c r="C191" s="120" t="s">
        <v>759</v>
      </c>
      <c r="D191" s="120" t="s">
        <v>760</v>
      </c>
      <c r="E191" s="120" t="s">
        <v>761</v>
      </c>
      <c r="F191" s="121">
        <v>3</v>
      </c>
      <c r="G191" s="121">
        <v>1</v>
      </c>
      <c r="H191" s="121">
        <v>18</v>
      </c>
      <c r="I191" s="121">
        <v>13</v>
      </c>
      <c r="J191" s="121">
        <v>1303</v>
      </c>
      <c r="K191" s="122" t="s">
        <v>762</v>
      </c>
      <c r="L191" s="127">
        <v>88.2</v>
      </c>
      <c r="M191" s="120">
        <v>73.28</v>
      </c>
      <c r="N191" s="128" t="s">
        <v>773</v>
      </c>
      <c r="O191" s="120" t="s">
        <v>774</v>
      </c>
      <c r="P191" s="120" t="s">
        <v>781</v>
      </c>
      <c r="Q191" s="120" t="s">
        <v>766</v>
      </c>
      <c r="R191" s="120" t="s">
        <v>1617</v>
      </c>
      <c r="S191" s="123">
        <v>43709</v>
      </c>
      <c r="T191" s="120" t="s">
        <v>1618</v>
      </c>
      <c r="U191" s="124" t="s">
        <v>769</v>
      </c>
      <c r="V191" s="124" t="s">
        <v>1619</v>
      </c>
      <c r="W191" s="120" t="s">
        <v>1620</v>
      </c>
      <c r="X191" s="124" t="s">
        <v>769</v>
      </c>
      <c r="Y191" s="124" t="s">
        <v>1621</v>
      </c>
      <c r="Z191" s="126">
        <v>44348</v>
      </c>
    </row>
    <row r="192" spans="1:26" ht="17.25" customHeight="1">
      <c r="A192" s="120">
        <v>188</v>
      </c>
      <c r="B192" s="120" t="s">
        <v>758</v>
      </c>
      <c r="C192" s="120" t="s">
        <v>759</v>
      </c>
      <c r="D192" s="120" t="s">
        <v>760</v>
      </c>
      <c r="E192" s="120" t="s">
        <v>761</v>
      </c>
      <c r="F192" s="121">
        <v>3</v>
      </c>
      <c r="G192" s="121">
        <v>1</v>
      </c>
      <c r="H192" s="121">
        <v>18</v>
      </c>
      <c r="I192" s="121">
        <v>13</v>
      </c>
      <c r="J192" s="121">
        <v>1304</v>
      </c>
      <c r="K192" s="122" t="s">
        <v>762</v>
      </c>
      <c r="L192" s="127">
        <v>88.55</v>
      </c>
      <c r="M192" s="120">
        <v>73.569999999999993</v>
      </c>
      <c r="N192" s="128" t="s">
        <v>773</v>
      </c>
      <c r="O192" s="120" t="s">
        <v>787</v>
      </c>
      <c r="P192" s="120" t="s">
        <v>788</v>
      </c>
      <c r="Q192" s="120" t="s">
        <v>766</v>
      </c>
      <c r="R192" s="120" t="s">
        <v>1622</v>
      </c>
      <c r="S192" s="123">
        <v>43709</v>
      </c>
      <c r="T192" s="120" t="s">
        <v>1623</v>
      </c>
      <c r="U192" s="124" t="s">
        <v>769</v>
      </c>
      <c r="V192" s="124" t="s">
        <v>1624</v>
      </c>
      <c r="W192" s="120" t="s">
        <v>1625</v>
      </c>
      <c r="X192" s="124" t="s">
        <v>769</v>
      </c>
      <c r="Y192" s="124" t="s">
        <v>1626</v>
      </c>
      <c r="Z192" s="126">
        <v>44348</v>
      </c>
    </row>
    <row r="193" spans="1:26" ht="17.25" hidden="1" customHeight="1">
      <c r="A193" s="120">
        <v>189</v>
      </c>
      <c r="B193" s="120" t="s">
        <v>758</v>
      </c>
      <c r="C193" s="120" t="s">
        <v>759</v>
      </c>
      <c r="D193" s="120" t="s">
        <v>760</v>
      </c>
      <c r="E193" s="120" t="s">
        <v>761</v>
      </c>
      <c r="F193" s="121">
        <v>3</v>
      </c>
      <c r="G193" s="121">
        <v>1</v>
      </c>
      <c r="H193" s="121">
        <v>18</v>
      </c>
      <c r="I193" s="121">
        <v>14</v>
      </c>
      <c r="J193" s="121">
        <v>1401</v>
      </c>
      <c r="K193" s="122" t="s">
        <v>762</v>
      </c>
      <c r="L193" s="127">
        <v>139.06</v>
      </c>
      <c r="M193" s="120">
        <v>115.53</v>
      </c>
      <c r="N193" s="117" t="s">
        <v>763</v>
      </c>
      <c r="O193" s="120" t="s">
        <v>764</v>
      </c>
      <c r="P193" s="120" t="s">
        <v>765</v>
      </c>
      <c r="Q193" s="120" t="s">
        <v>766</v>
      </c>
      <c r="R193" s="120" t="s">
        <v>1627</v>
      </c>
      <c r="S193" s="123">
        <v>43711</v>
      </c>
      <c r="T193" s="120" t="s">
        <v>1628</v>
      </c>
      <c r="U193" s="124" t="s">
        <v>769</v>
      </c>
      <c r="V193" s="124" t="s">
        <v>1629</v>
      </c>
      <c r="W193" s="120" t="s">
        <v>1630</v>
      </c>
      <c r="X193" s="124" t="s">
        <v>769</v>
      </c>
      <c r="Y193" s="124" t="s">
        <v>1631</v>
      </c>
      <c r="Z193" s="126">
        <v>44348</v>
      </c>
    </row>
    <row r="194" spans="1:26" ht="17.25" hidden="1" customHeight="1">
      <c r="A194" s="120">
        <v>190</v>
      </c>
      <c r="B194" s="120" t="s">
        <v>758</v>
      </c>
      <c r="C194" s="120" t="s">
        <v>759</v>
      </c>
      <c r="D194" s="120" t="s">
        <v>760</v>
      </c>
      <c r="E194" s="120" t="s">
        <v>761</v>
      </c>
      <c r="F194" s="121">
        <v>3</v>
      </c>
      <c r="G194" s="121">
        <v>1</v>
      </c>
      <c r="H194" s="121">
        <v>18</v>
      </c>
      <c r="I194" s="121">
        <v>14</v>
      </c>
      <c r="J194" s="121">
        <v>1402</v>
      </c>
      <c r="K194" s="122" t="s">
        <v>762</v>
      </c>
      <c r="L194" s="127">
        <v>88.08</v>
      </c>
      <c r="M194" s="120">
        <v>73.180000000000007</v>
      </c>
      <c r="N194" s="128" t="s">
        <v>773</v>
      </c>
      <c r="O194" s="120" t="s">
        <v>774</v>
      </c>
      <c r="P194" s="120" t="s">
        <v>775</v>
      </c>
      <c r="Q194" s="120" t="s">
        <v>766</v>
      </c>
      <c r="R194" s="120" t="s">
        <v>1632</v>
      </c>
      <c r="S194" s="123">
        <v>43708</v>
      </c>
      <c r="T194" s="120" t="s">
        <v>1633</v>
      </c>
      <c r="U194" s="124" t="s">
        <v>769</v>
      </c>
      <c r="V194" s="124" t="s">
        <v>1634</v>
      </c>
      <c r="W194" s="120" t="s">
        <v>1635</v>
      </c>
      <c r="X194" s="124" t="s">
        <v>769</v>
      </c>
      <c r="Y194" s="124" t="s">
        <v>1636</v>
      </c>
      <c r="Z194" s="126">
        <v>44348</v>
      </c>
    </row>
    <row r="195" spans="1:26" ht="17.25" hidden="1" customHeight="1">
      <c r="A195" s="120">
        <v>191</v>
      </c>
      <c r="B195" s="120" t="s">
        <v>758</v>
      </c>
      <c r="C195" s="120" t="s">
        <v>759</v>
      </c>
      <c r="D195" s="120" t="s">
        <v>760</v>
      </c>
      <c r="E195" s="120" t="s">
        <v>761</v>
      </c>
      <c r="F195" s="121">
        <v>3</v>
      </c>
      <c r="G195" s="121">
        <v>1</v>
      </c>
      <c r="H195" s="121">
        <v>18</v>
      </c>
      <c r="I195" s="121">
        <v>14</v>
      </c>
      <c r="J195" s="121">
        <v>1403</v>
      </c>
      <c r="K195" s="122" t="s">
        <v>762</v>
      </c>
      <c r="L195" s="127">
        <v>88.2</v>
      </c>
      <c r="M195" s="120">
        <v>73.28</v>
      </c>
      <c r="N195" s="128" t="s">
        <v>773</v>
      </c>
      <c r="O195" s="120" t="s">
        <v>774</v>
      </c>
      <c r="P195" s="120" t="s">
        <v>781</v>
      </c>
      <c r="Q195" s="120" t="s">
        <v>766</v>
      </c>
      <c r="R195" s="120" t="s">
        <v>1637</v>
      </c>
      <c r="S195" s="123">
        <v>43709</v>
      </c>
      <c r="T195" s="120" t="s">
        <v>1638</v>
      </c>
      <c r="U195" s="124" t="s">
        <v>769</v>
      </c>
      <c r="V195" s="124" t="s">
        <v>1639</v>
      </c>
      <c r="W195" s="120" t="s">
        <v>1640</v>
      </c>
      <c r="X195" s="124" t="s">
        <v>769</v>
      </c>
      <c r="Y195" s="124" t="s">
        <v>1641</v>
      </c>
      <c r="Z195" s="126">
        <v>44348</v>
      </c>
    </row>
    <row r="196" spans="1:26" ht="17.25" customHeight="1">
      <c r="A196" s="120">
        <v>192</v>
      </c>
      <c r="B196" s="120" t="s">
        <v>758</v>
      </c>
      <c r="C196" s="120" t="s">
        <v>759</v>
      </c>
      <c r="D196" s="120" t="s">
        <v>760</v>
      </c>
      <c r="E196" s="120" t="s">
        <v>761</v>
      </c>
      <c r="F196" s="121">
        <v>3</v>
      </c>
      <c r="G196" s="121">
        <v>1</v>
      </c>
      <c r="H196" s="121">
        <v>18</v>
      </c>
      <c r="I196" s="121">
        <v>14</v>
      </c>
      <c r="J196" s="121">
        <v>1404</v>
      </c>
      <c r="K196" s="122" t="s">
        <v>762</v>
      </c>
      <c r="L196" s="127">
        <v>88.55</v>
      </c>
      <c r="M196" s="120">
        <v>73.569999999999993</v>
      </c>
      <c r="N196" s="128" t="s">
        <v>773</v>
      </c>
      <c r="O196" s="120" t="s">
        <v>787</v>
      </c>
      <c r="P196" s="120" t="s">
        <v>788</v>
      </c>
      <c r="Q196" s="120" t="s">
        <v>766</v>
      </c>
      <c r="R196" s="120" t="s">
        <v>1642</v>
      </c>
      <c r="S196" s="123">
        <v>43973</v>
      </c>
      <c r="T196" s="120" t="s">
        <v>1643</v>
      </c>
      <c r="U196" s="124" t="s">
        <v>769</v>
      </c>
      <c r="V196" s="124" t="s">
        <v>1644</v>
      </c>
      <c r="W196" s="120"/>
      <c r="X196" s="124"/>
      <c r="Y196" s="124"/>
      <c r="Z196" s="126">
        <v>44348</v>
      </c>
    </row>
    <row r="197" spans="1:26" ht="17.25" hidden="1" customHeight="1">
      <c r="A197" s="120">
        <v>193</v>
      </c>
      <c r="B197" s="120" t="s">
        <v>758</v>
      </c>
      <c r="C197" s="120" t="s">
        <v>759</v>
      </c>
      <c r="D197" s="120" t="s">
        <v>760</v>
      </c>
      <c r="E197" s="120" t="s">
        <v>761</v>
      </c>
      <c r="F197" s="121">
        <v>3</v>
      </c>
      <c r="G197" s="121">
        <v>1</v>
      </c>
      <c r="H197" s="121">
        <v>18</v>
      </c>
      <c r="I197" s="121">
        <v>15</v>
      </c>
      <c r="J197" s="121">
        <v>1501</v>
      </c>
      <c r="K197" s="122" t="s">
        <v>762</v>
      </c>
      <c r="L197" s="127">
        <v>139.06</v>
      </c>
      <c r="M197" s="120">
        <v>115.53</v>
      </c>
      <c r="N197" s="117" t="s">
        <v>763</v>
      </c>
      <c r="O197" s="120" t="s">
        <v>764</v>
      </c>
      <c r="P197" s="120" t="s">
        <v>765</v>
      </c>
      <c r="Q197" s="120" t="s">
        <v>766</v>
      </c>
      <c r="R197" s="120" t="s">
        <v>1645</v>
      </c>
      <c r="S197" s="123">
        <v>43649</v>
      </c>
      <c r="T197" s="120" t="s">
        <v>1646</v>
      </c>
      <c r="U197" s="124" t="s">
        <v>769</v>
      </c>
      <c r="V197" s="124" t="s">
        <v>1647</v>
      </c>
      <c r="W197" s="120" t="s">
        <v>1648</v>
      </c>
      <c r="X197" s="124" t="s">
        <v>769</v>
      </c>
      <c r="Y197" s="124" t="s">
        <v>1649</v>
      </c>
      <c r="Z197" s="126">
        <v>44348</v>
      </c>
    </row>
    <row r="198" spans="1:26" ht="17.25" hidden="1" customHeight="1">
      <c r="A198" s="120">
        <v>194</v>
      </c>
      <c r="B198" s="120" t="s">
        <v>758</v>
      </c>
      <c r="C198" s="120" t="s">
        <v>759</v>
      </c>
      <c r="D198" s="120" t="s">
        <v>760</v>
      </c>
      <c r="E198" s="120" t="s">
        <v>761</v>
      </c>
      <c r="F198" s="121">
        <v>3</v>
      </c>
      <c r="G198" s="121">
        <v>1</v>
      </c>
      <c r="H198" s="121">
        <v>18</v>
      </c>
      <c r="I198" s="121">
        <v>15</v>
      </c>
      <c r="J198" s="121">
        <v>1502</v>
      </c>
      <c r="K198" s="122" t="s">
        <v>762</v>
      </c>
      <c r="L198" s="127">
        <v>88.08</v>
      </c>
      <c r="M198" s="120">
        <v>73.180000000000007</v>
      </c>
      <c r="N198" s="128" t="s">
        <v>773</v>
      </c>
      <c r="O198" s="120" t="s">
        <v>774</v>
      </c>
      <c r="P198" s="120" t="s">
        <v>775</v>
      </c>
      <c r="Q198" s="120" t="s">
        <v>766</v>
      </c>
      <c r="R198" s="120" t="s">
        <v>1650</v>
      </c>
      <c r="S198" s="123">
        <v>43695</v>
      </c>
      <c r="T198" s="120" t="s">
        <v>1651</v>
      </c>
      <c r="U198" s="124" t="s">
        <v>769</v>
      </c>
      <c r="V198" s="124" t="s">
        <v>1652</v>
      </c>
      <c r="W198" s="120" t="s">
        <v>1653</v>
      </c>
      <c r="X198" s="124" t="s">
        <v>769</v>
      </c>
      <c r="Y198" s="124" t="s">
        <v>1654</v>
      </c>
      <c r="Z198" s="126">
        <v>44348</v>
      </c>
    </row>
    <row r="199" spans="1:26" ht="17.25" hidden="1" customHeight="1">
      <c r="A199" s="120">
        <v>195</v>
      </c>
      <c r="B199" s="120" t="s">
        <v>758</v>
      </c>
      <c r="C199" s="120" t="s">
        <v>759</v>
      </c>
      <c r="D199" s="120" t="s">
        <v>760</v>
      </c>
      <c r="E199" s="120" t="s">
        <v>761</v>
      </c>
      <c r="F199" s="121">
        <v>3</v>
      </c>
      <c r="G199" s="121">
        <v>1</v>
      </c>
      <c r="H199" s="121">
        <v>18</v>
      </c>
      <c r="I199" s="121">
        <v>15</v>
      </c>
      <c r="J199" s="121">
        <v>1503</v>
      </c>
      <c r="K199" s="122" t="s">
        <v>762</v>
      </c>
      <c r="L199" s="127">
        <v>88.2</v>
      </c>
      <c r="M199" s="120">
        <v>73.28</v>
      </c>
      <c r="N199" s="128" t="s">
        <v>773</v>
      </c>
      <c r="O199" s="120" t="s">
        <v>774</v>
      </c>
      <c r="P199" s="120" t="s">
        <v>781</v>
      </c>
      <c r="Q199" s="120" t="s">
        <v>766</v>
      </c>
      <c r="R199" s="120" t="s">
        <v>1655</v>
      </c>
      <c r="S199" s="123">
        <v>43709</v>
      </c>
      <c r="T199" s="120" t="s">
        <v>1656</v>
      </c>
      <c r="U199" s="124" t="s">
        <v>769</v>
      </c>
      <c r="V199" s="124" t="s">
        <v>1657</v>
      </c>
      <c r="W199" s="120" t="s">
        <v>1658</v>
      </c>
      <c r="X199" s="124" t="s">
        <v>769</v>
      </c>
      <c r="Y199" s="124" t="s">
        <v>1659</v>
      </c>
      <c r="Z199" s="126">
        <v>44348</v>
      </c>
    </row>
    <row r="200" spans="1:26" ht="17.25" customHeight="1">
      <c r="A200" s="120">
        <v>196</v>
      </c>
      <c r="B200" s="120" t="s">
        <v>758</v>
      </c>
      <c r="C200" s="120" t="s">
        <v>759</v>
      </c>
      <c r="D200" s="120" t="s">
        <v>760</v>
      </c>
      <c r="E200" s="120" t="s">
        <v>761</v>
      </c>
      <c r="F200" s="121">
        <v>3</v>
      </c>
      <c r="G200" s="121">
        <v>1</v>
      </c>
      <c r="H200" s="121">
        <v>18</v>
      </c>
      <c r="I200" s="121">
        <v>15</v>
      </c>
      <c r="J200" s="121">
        <v>1504</v>
      </c>
      <c r="K200" s="122" t="s">
        <v>762</v>
      </c>
      <c r="L200" s="127">
        <v>88.55</v>
      </c>
      <c r="M200" s="120">
        <v>73.569999999999993</v>
      </c>
      <c r="N200" s="128" t="s">
        <v>773</v>
      </c>
      <c r="O200" s="120" t="s">
        <v>787</v>
      </c>
      <c r="P200" s="120" t="s">
        <v>788</v>
      </c>
      <c r="Q200" s="120" t="s">
        <v>766</v>
      </c>
      <c r="R200" s="120" t="s">
        <v>1660</v>
      </c>
      <c r="S200" s="123">
        <v>43621</v>
      </c>
      <c r="T200" s="120" t="s">
        <v>1661</v>
      </c>
      <c r="U200" s="124" t="s">
        <v>769</v>
      </c>
      <c r="V200" s="124" t="s">
        <v>1662</v>
      </c>
      <c r="W200" s="120" t="s">
        <v>1663</v>
      </c>
      <c r="X200" s="124" t="s">
        <v>769</v>
      </c>
      <c r="Y200" s="124" t="s">
        <v>1664</v>
      </c>
      <c r="Z200" s="126">
        <v>44348</v>
      </c>
    </row>
    <row r="201" spans="1:26" ht="17.25" hidden="1" customHeight="1">
      <c r="A201" s="120">
        <v>197</v>
      </c>
      <c r="B201" s="120" t="s">
        <v>758</v>
      </c>
      <c r="C201" s="120" t="s">
        <v>759</v>
      </c>
      <c r="D201" s="120" t="s">
        <v>760</v>
      </c>
      <c r="E201" s="120" t="s">
        <v>761</v>
      </c>
      <c r="F201" s="121">
        <v>3</v>
      </c>
      <c r="G201" s="121">
        <v>1</v>
      </c>
      <c r="H201" s="121">
        <v>18</v>
      </c>
      <c r="I201" s="121">
        <v>16</v>
      </c>
      <c r="J201" s="121">
        <v>1601</v>
      </c>
      <c r="K201" s="122" t="s">
        <v>762</v>
      </c>
      <c r="L201" s="127">
        <v>139.06</v>
      </c>
      <c r="M201" s="120">
        <v>115.53</v>
      </c>
      <c r="N201" s="117" t="s">
        <v>763</v>
      </c>
      <c r="O201" s="120" t="s">
        <v>764</v>
      </c>
      <c r="P201" s="120" t="s">
        <v>765</v>
      </c>
      <c r="Q201" s="120" t="s">
        <v>766</v>
      </c>
      <c r="R201" s="120" t="s">
        <v>1665</v>
      </c>
      <c r="S201" s="123">
        <v>43709</v>
      </c>
      <c r="T201" s="120" t="s">
        <v>1666</v>
      </c>
      <c r="U201" s="124" t="s">
        <v>769</v>
      </c>
      <c r="V201" s="124" t="s">
        <v>1667</v>
      </c>
      <c r="W201" s="120" t="s">
        <v>1668</v>
      </c>
      <c r="X201" s="124" t="s">
        <v>769</v>
      </c>
      <c r="Y201" s="124" t="s">
        <v>1669</v>
      </c>
      <c r="Z201" s="126">
        <v>44348</v>
      </c>
    </row>
    <row r="202" spans="1:26" ht="17.25" hidden="1" customHeight="1">
      <c r="A202" s="120">
        <v>198</v>
      </c>
      <c r="B202" s="120" t="s">
        <v>758</v>
      </c>
      <c r="C202" s="120" t="s">
        <v>759</v>
      </c>
      <c r="D202" s="120" t="s">
        <v>760</v>
      </c>
      <c r="E202" s="120" t="s">
        <v>761</v>
      </c>
      <c r="F202" s="121">
        <v>3</v>
      </c>
      <c r="G202" s="121">
        <v>1</v>
      </c>
      <c r="H202" s="121">
        <v>18</v>
      </c>
      <c r="I202" s="121">
        <v>16</v>
      </c>
      <c r="J202" s="121">
        <v>1602</v>
      </c>
      <c r="K202" s="122" t="s">
        <v>762</v>
      </c>
      <c r="L202" s="127">
        <v>88.08</v>
      </c>
      <c r="M202" s="120">
        <v>73.180000000000007</v>
      </c>
      <c r="N202" s="128" t="s">
        <v>773</v>
      </c>
      <c r="O202" s="120" t="s">
        <v>774</v>
      </c>
      <c r="P202" s="120" t="s">
        <v>775</v>
      </c>
      <c r="Q202" s="120" t="s">
        <v>766</v>
      </c>
      <c r="R202" s="120" t="s">
        <v>1670</v>
      </c>
      <c r="S202" s="123">
        <v>43711</v>
      </c>
      <c r="T202" s="120" t="s">
        <v>1671</v>
      </c>
      <c r="U202" s="124" t="s">
        <v>769</v>
      </c>
      <c r="V202" s="124" t="s">
        <v>1672</v>
      </c>
      <c r="W202" s="120"/>
      <c r="X202" s="124"/>
      <c r="Y202" s="124"/>
      <c r="Z202" s="126">
        <v>44348</v>
      </c>
    </row>
    <row r="203" spans="1:26" ht="17.25" hidden="1" customHeight="1">
      <c r="A203" s="120">
        <v>199</v>
      </c>
      <c r="B203" s="120" t="s">
        <v>758</v>
      </c>
      <c r="C203" s="120" t="s">
        <v>759</v>
      </c>
      <c r="D203" s="120" t="s">
        <v>760</v>
      </c>
      <c r="E203" s="120" t="s">
        <v>761</v>
      </c>
      <c r="F203" s="121">
        <v>3</v>
      </c>
      <c r="G203" s="121">
        <v>1</v>
      </c>
      <c r="H203" s="121">
        <v>18</v>
      </c>
      <c r="I203" s="121">
        <v>16</v>
      </c>
      <c r="J203" s="121">
        <v>1603</v>
      </c>
      <c r="K203" s="122" t="s">
        <v>762</v>
      </c>
      <c r="L203" s="127">
        <v>88.2</v>
      </c>
      <c r="M203" s="120">
        <v>73.28</v>
      </c>
      <c r="N203" s="128" t="s">
        <v>773</v>
      </c>
      <c r="O203" s="120" t="s">
        <v>774</v>
      </c>
      <c r="P203" s="120" t="s">
        <v>781</v>
      </c>
      <c r="Q203" s="120" t="s">
        <v>766</v>
      </c>
      <c r="R203" s="120" t="s">
        <v>1673</v>
      </c>
      <c r="S203" s="123">
        <v>43619</v>
      </c>
      <c r="T203" s="120" t="s">
        <v>1674</v>
      </c>
      <c r="U203" s="124" t="s">
        <v>769</v>
      </c>
      <c r="V203" s="124" t="s">
        <v>1675</v>
      </c>
      <c r="W203" s="120" t="s">
        <v>1676</v>
      </c>
      <c r="X203" s="124" t="s">
        <v>769</v>
      </c>
      <c r="Y203" s="124" t="s">
        <v>1677</v>
      </c>
      <c r="Z203" s="126">
        <v>44348</v>
      </c>
    </row>
    <row r="204" spans="1:26" ht="17.25" customHeight="1">
      <c r="A204" s="120">
        <v>200</v>
      </c>
      <c r="B204" s="120" t="s">
        <v>758</v>
      </c>
      <c r="C204" s="120" t="s">
        <v>759</v>
      </c>
      <c r="D204" s="120" t="s">
        <v>760</v>
      </c>
      <c r="E204" s="120" t="s">
        <v>761</v>
      </c>
      <c r="F204" s="121">
        <v>3</v>
      </c>
      <c r="G204" s="121">
        <v>1</v>
      </c>
      <c r="H204" s="121">
        <v>18</v>
      </c>
      <c r="I204" s="121">
        <v>16</v>
      </c>
      <c r="J204" s="121">
        <v>1604</v>
      </c>
      <c r="K204" s="122" t="s">
        <v>762</v>
      </c>
      <c r="L204" s="127">
        <v>88.55</v>
      </c>
      <c r="M204" s="120">
        <v>73.569999999999993</v>
      </c>
      <c r="N204" s="128" t="s">
        <v>773</v>
      </c>
      <c r="O204" s="120" t="s">
        <v>787</v>
      </c>
      <c r="P204" s="120" t="s">
        <v>788</v>
      </c>
      <c r="Q204" s="120" t="s">
        <v>766</v>
      </c>
      <c r="R204" s="120" t="s">
        <v>1678</v>
      </c>
      <c r="S204" s="123">
        <v>43715</v>
      </c>
      <c r="T204" s="120" t="s">
        <v>1679</v>
      </c>
      <c r="U204" s="124" t="s">
        <v>769</v>
      </c>
      <c r="V204" s="124" t="s">
        <v>1680</v>
      </c>
      <c r="W204" s="120" t="s">
        <v>1681</v>
      </c>
      <c r="X204" s="124" t="s">
        <v>769</v>
      </c>
      <c r="Y204" s="124" t="s">
        <v>1682</v>
      </c>
      <c r="Z204" s="126">
        <v>44348</v>
      </c>
    </row>
    <row r="205" spans="1:26" ht="17.25" hidden="1" customHeight="1">
      <c r="A205" s="120">
        <v>201</v>
      </c>
      <c r="B205" s="120" t="s">
        <v>758</v>
      </c>
      <c r="C205" s="120" t="s">
        <v>759</v>
      </c>
      <c r="D205" s="120" t="s">
        <v>760</v>
      </c>
      <c r="E205" s="120" t="s">
        <v>761</v>
      </c>
      <c r="F205" s="121">
        <v>3</v>
      </c>
      <c r="G205" s="121">
        <v>1</v>
      </c>
      <c r="H205" s="121">
        <v>18</v>
      </c>
      <c r="I205" s="121">
        <v>17</v>
      </c>
      <c r="J205" s="121">
        <v>1701</v>
      </c>
      <c r="K205" s="122" t="s">
        <v>762</v>
      </c>
      <c r="L205" s="127">
        <v>139.06</v>
      </c>
      <c r="M205" s="120">
        <v>115.53</v>
      </c>
      <c r="N205" s="117" t="s">
        <v>763</v>
      </c>
      <c r="O205" s="120" t="s">
        <v>764</v>
      </c>
      <c r="P205" s="120" t="s">
        <v>765</v>
      </c>
      <c r="Q205" s="120" t="s">
        <v>766</v>
      </c>
      <c r="R205" s="120" t="s">
        <v>1683</v>
      </c>
      <c r="S205" s="123">
        <v>43676</v>
      </c>
      <c r="T205" s="120" t="s">
        <v>1684</v>
      </c>
      <c r="U205" s="124" t="s">
        <v>769</v>
      </c>
      <c r="V205" s="124" t="s">
        <v>1685</v>
      </c>
      <c r="W205" s="120" t="s">
        <v>1686</v>
      </c>
      <c r="X205" s="124" t="s">
        <v>769</v>
      </c>
      <c r="Y205" s="124" t="s">
        <v>1687</v>
      </c>
      <c r="Z205" s="126">
        <v>44348</v>
      </c>
    </row>
    <row r="206" spans="1:26" ht="17.25" hidden="1" customHeight="1">
      <c r="A206" s="120">
        <v>202</v>
      </c>
      <c r="B206" s="120" t="s">
        <v>758</v>
      </c>
      <c r="C206" s="120" t="s">
        <v>759</v>
      </c>
      <c r="D206" s="120" t="s">
        <v>760</v>
      </c>
      <c r="E206" s="120" t="s">
        <v>761</v>
      </c>
      <c r="F206" s="121">
        <v>3</v>
      </c>
      <c r="G206" s="121">
        <v>1</v>
      </c>
      <c r="H206" s="121">
        <v>18</v>
      </c>
      <c r="I206" s="121">
        <v>17</v>
      </c>
      <c r="J206" s="121">
        <v>1702</v>
      </c>
      <c r="K206" s="122" t="s">
        <v>762</v>
      </c>
      <c r="L206" s="127">
        <v>88.08</v>
      </c>
      <c r="M206" s="120">
        <v>73.180000000000007</v>
      </c>
      <c r="N206" s="128" t="s">
        <v>773</v>
      </c>
      <c r="O206" s="120" t="s">
        <v>774</v>
      </c>
      <c r="P206" s="120" t="s">
        <v>775</v>
      </c>
      <c r="Q206" s="120" t="s">
        <v>766</v>
      </c>
      <c r="R206" s="120" t="s">
        <v>1688</v>
      </c>
      <c r="S206" s="123">
        <v>43619</v>
      </c>
      <c r="T206" s="120" t="s">
        <v>1689</v>
      </c>
      <c r="U206" s="124" t="s">
        <v>769</v>
      </c>
      <c r="V206" s="124" t="s">
        <v>1690</v>
      </c>
      <c r="W206" s="120" t="s">
        <v>1691</v>
      </c>
      <c r="X206" s="124" t="s">
        <v>769</v>
      </c>
      <c r="Y206" s="124" t="s">
        <v>1692</v>
      </c>
      <c r="Z206" s="126">
        <v>44348</v>
      </c>
    </row>
    <row r="207" spans="1:26" ht="17.25" hidden="1" customHeight="1">
      <c r="A207" s="120">
        <v>203</v>
      </c>
      <c r="B207" s="120" t="s">
        <v>758</v>
      </c>
      <c r="C207" s="120" t="s">
        <v>759</v>
      </c>
      <c r="D207" s="120" t="s">
        <v>760</v>
      </c>
      <c r="E207" s="120" t="s">
        <v>761</v>
      </c>
      <c r="F207" s="121">
        <v>3</v>
      </c>
      <c r="G207" s="121">
        <v>1</v>
      </c>
      <c r="H207" s="121">
        <v>18</v>
      </c>
      <c r="I207" s="121">
        <v>17</v>
      </c>
      <c r="J207" s="121">
        <v>1703</v>
      </c>
      <c r="K207" s="122" t="s">
        <v>762</v>
      </c>
      <c r="L207" s="127">
        <v>88.2</v>
      </c>
      <c r="M207" s="120">
        <v>73.28</v>
      </c>
      <c r="N207" s="128" t="s">
        <v>773</v>
      </c>
      <c r="O207" s="120" t="s">
        <v>774</v>
      </c>
      <c r="P207" s="120" t="s">
        <v>781</v>
      </c>
      <c r="Q207" s="120" t="s">
        <v>766</v>
      </c>
      <c r="R207" s="120" t="s">
        <v>1693</v>
      </c>
      <c r="S207" s="123">
        <v>43710</v>
      </c>
      <c r="T207" s="120" t="s">
        <v>1694</v>
      </c>
      <c r="U207" s="124" t="s">
        <v>769</v>
      </c>
      <c r="V207" s="124" t="s">
        <v>1695</v>
      </c>
      <c r="W207" s="120" t="s">
        <v>1696</v>
      </c>
      <c r="X207" s="124" t="s">
        <v>769</v>
      </c>
      <c r="Y207" s="124" t="s">
        <v>1697</v>
      </c>
      <c r="Z207" s="126">
        <v>44348</v>
      </c>
    </row>
    <row r="208" spans="1:26" ht="17.25" customHeight="1">
      <c r="A208" s="120">
        <v>204</v>
      </c>
      <c r="B208" s="120" t="s">
        <v>758</v>
      </c>
      <c r="C208" s="120" t="s">
        <v>759</v>
      </c>
      <c r="D208" s="120" t="s">
        <v>760</v>
      </c>
      <c r="E208" s="120" t="s">
        <v>761</v>
      </c>
      <c r="F208" s="121">
        <v>3</v>
      </c>
      <c r="G208" s="121">
        <v>1</v>
      </c>
      <c r="H208" s="121">
        <v>18</v>
      </c>
      <c r="I208" s="121">
        <v>17</v>
      </c>
      <c r="J208" s="121">
        <v>1704</v>
      </c>
      <c r="K208" s="122" t="s">
        <v>762</v>
      </c>
      <c r="L208" s="127">
        <v>88.55</v>
      </c>
      <c r="M208" s="120">
        <v>73.569999999999993</v>
      </c>
      <c r="N208" s="128" t="s">
        <v>773</v>
      </c>
      <c r="O208" s="120" t="s">
        <v>787</v>
      </c>
      <c r="P208" s="120" t="s">
        <v>788</v>
      </c>
      <c r="Q208" s="120" t="s">
        <v>766</v>
      </c>
      <c r="R208" s="120" t="s">
        <v>1698</v>
      </c>
      <c r="S208" s="123">
        <v>43695</v>
      </c>
      <c r="T208" s="120" t="s">
        <v>1699</v>
      </c>
      <c r="U208" s="124" t="s">
        <v>769</v>
      </c>
      <c r="V208" s="124" t="s">
        <v>1700</v>
      </c>
      <c r="W208" s="120"/>
      <c r="X208" s="124"/>
      <c r="Y208" s="124"/>
      <c r="Z208" s="126">
        <v>44348</v>
      </c>
    </row>
    <row r="209" spans="1:26" ht="17.25" hidden="1" customHeight="1">
      <c r="A209" s="120">
        <v>205</v>
      </c>
      <c r="B209" s="120" t="s">
        <v>758</v>
      </c>
      <c r="C209" s="120" t="s">
        <v>759</v>
      </c>
      <c r="D209" s="120" t="s">
        <v>760</v>
      </c>
      <c r="E209" s="120" t="s">
        <v>761</v>
      </c>
      <c r="F209" s="121">
        <v>3</v>
      </c>
      <c r="G209" s="121">
        <v>1</v>
      </c>
      <c r="H209" s="121">
        <v>18</v>
      </c>
      <c r="I209" s="121">
        <v>18</v>
      </c>
      <c r="J209" s="121">
        <v>1801</v>
      </c>
      <c r="K209" s="122" t="s">
        <v>762</v>
      </c>
      <c r="L209" s="127">
        <v>139.06</v>
      </c>
      <c r="M209" s="120">
        <v>115.53</v>
      </c>
      <c r="N209" s="117" t="s">
        <v>763</v>
      </c>
      <c r="O209" s="120" t="s">
        <v>764</v>
      </c>
      <c r="P209" s="120" t="s">
        <v>765</v>
      </c>
      <c r="Q209" s="120" t="s">
        <v>766</v>
      </c>
      <c r="R209" s="120" t="s">
        <v>1701</v>
      </c>
      <c r="S209" s="123">
        <v>43649</v>
      </c>
      <c r="T209" s="120" t="s">
        <v>1702</v>
      </c>
      <c r="U209" s="124" t="s">
        <v>769</v>
      </c>
      <c r="V209" s="124" t="s">
        <v>1703</v>
      </c>
      <c r="W209" s="120" t="s">
        <v>1704</v>
      </c>
      <c r="X209" s="124" t="s">
        <v>769</v>
      </c>
      <c r="Y209" s="124" t="s">
        <v>1705</v>
      </c>
      <c r="Z209" s="126">
        <v>44348</v>
      </c>
    </row>
    <row r="210" spans="1:26" ht="17.25" hidden="1" customHeight="1">
      <c r="A210" s="120">
        <v>206</v>
      </c>
      <c r="B210" s="120" t="s">
        <v>758</v>
      </c>
      <c r="C210" s="120" t="s">
        <v>759</v>
      </c>
      <c r="D210" s="120" t="s">
        <v>760</v>
      </c>
      <c r="E210" s="120" t="s">
        <v>761</v>
      </c>
      <c r="F210" s="121">
        <v>3</v>
      </c>
      <c r="G210" s="121">
        <v>1</v>
      </c>
      <c r="H210" s="121">
        <v>18</v>
      </c>
      <c r="I210" s="121">
        <v>18</v>
      </c>
      <c r="J210" s="121">
        <v>1802</v>
      </c>
      <c r="K210" s="122" t="s">
        <v>762</v>
      </c>
      <c r="L210" s="127">
        <v>88.08</v>
      </c>
      <c r="M210" s="120">
        <v>73.180000000000007</v>
      </c>
      <c r="N210" s="128" t="s">
        <v>773</v>
      </c>
      <c r="O210" s="120" t="s">
        <v>774</v>
      </c>
      <c r="P210" s="120" t="s">
        <v>775</v>
      </c>
      <c r="Q210" s="120" t="s">
        <v>766</v>
      </c>
      <c r="R210" s="120" t="s">
        <v>1706</v>
      </c>
      <c r="S210" s="123">
        <v>43675</v>
      </c>
      <c r="T210" s="120" t="s">
        <v>1707</v>
      </c>
      <c r="U210" s="124" t="s">
        <v>769</v>
      </c>
      <c r="V210" s="124" t="s">
        <v>1708</v>
      </c>
      <c r="W210" s="120" t="s">
        <v>1709</v>
      </c>
      <c r="X210" s="124" t="s">
        <v>769</v>
      </c>
      <c r="Y210" s="124" t="s">
        <v>1710</v>
      </c>
      <c r="Z210" s="126">
        <v>44348</v>
      </c>
    </row>
    <row r="211" spans="1:26" ht="17.25" hidden="1" customHeight="1">
      <c r="A211" s="120">
        <v>207</v>
      </c>
      <c r="B211" s="120" t="s">
        <v>758</v>
      </c>
      <c r="C211" s="120" t="s">
        <v>759</v>
      </c>
      <c r="D211" s="120" t="s">
        <v>760</v>
      </c>
      <c r="E211" s="120" t="s">
        <v>761</v>
      </c>
      <c r="F211" s="121">
        <v>3</v>
      </c>
      <c r="G211" s="121">
        <v>1</v>
      </c>
      <c r="H211" s="121">
        <v>18</v>
      </c>
      <c r="I211" s="121">
        <v>18</v>
      </c>
      <c r="J211" s="121">
        <v>1803</v>
      </c>
      <c r="K211" s="122" t="s">
        <v>762</v>
      </c>
      <c r="L211" s="127">
        <v>88.2</v>
      </c>
      <c r="M211" s="120">
        <v>73.28</v>
      </c>
      <c r="N211" s="128" t="s">
        <v>773</v>
      </c>
      <c r="O211" s="120" t="s">
        <v>774</v>
      </c>
      <c r="P211" s="120" t="s">
        <v>781</v>
      </c>
      <c r="Q211" s="120" t="s">
        <v>766</v>
      </c>
      <c r="R211" s="120" t="s">
        <v>1711</v>
      </c>
      <c r="S211" s="123">
        <v>43712</v>
      </c>
      <c r="T211" s="120" t="s">
        <v>1712</v>
      </c>
      <c r="U211" s="124" t="s">
        <v>769</v>
      </c>
      <c r="V211" s="124" t="s">
        <v>1713</v>
      </c>
      <c r="W211" s="120" t="s">
        <v>1714</v>
      </c>
      <c r="X211" s="124" t="s">
        <v>769</v>
      </c>
      <c r="Y211" s="124" t="s">
        <v>1715</v>
      </c>
      <c r="Z211" s="126">
        <v>44348</v>
      </c>
    </row>
    <row r="212" spans="1:26" ht="17.25" customHeight="1">
      <c r="A212" s="120">
        <v>208</v>
      </c>
      <c r="B212" s="120" t="s">
        <v>758</v>
      </c>
      <c r="C212" s="120" t="s">
        <v>759</v>
      </c>
      <c r="D212" s="120" t="s">
        <v>760</v>
      </c>
      <c r="E212" s="120" t="s">
        <v>761</v>
      </c>
      <c r="F212" s="121">
        <v>3</v>
      </c>
      <c r="G212" s="121">
        <v>1</v>
      </c>
      <c r="H212" s="121">
        <v>18</v>
      </c>
      <c r="I212" s="121">
        <v>18</v>
      </c>
      <c r="J212" s="121">
        <v>1804</v>
      </c>
      <c r="K212" s="122" t="s">
        <v>762</v>
      </c>
      <c r="L212" s="127">
        <v>88.55</v>
      </c>
      <c r="M212" s="120">
        <v>73.569999999999993</v>
      </c>
      <c r="N212" s="128" t="s">
        <v>773</v>
      </c>
      <c r="O212" s="120" t="s">
        <v>787</v>
      </c>
      <c r="P212" s="120" t="s">
        <v>788</v>
      </c>
      <c r="Q212" s="120" t="s">
        <v>766</v>
      </c>
      <c r="R212" s="120" t="s">
        <v>1716</v>
      </c>
      <c r="S212" s="123">
        <v>43713</v>
      </c>
      <c r="T212" s="120" t="s">
        <v>1717</v>
      </c>
      <c r="U212" s="124" t="s">
        <v>769</v>
      </c>
      <c r="V212" s="124" t="s">
        <v>1718</v>
      </c>
      <c r="W212" s="120" t="s">
        <v>1719</v>
      </c>
      <c r="X212" s="124" t="s">
        <v>769</v>
      </c>
      <c r="Y212" s="124" t="s">
        <v>1720</v>
      </c>
      <c r="Z212" s="126">
        <v>44348</v>
      </c>
    </row>
    <row r="213" spans="1:26" ht="17.25" hidden="1" customHeight="1">
      <c r="A213" s="120">
        <v>209</v>
      </c>
      <c r="B213" s="120" t="s">
        <v>758</v>
      </c>
      <c r="C213" s="120" t="s">
        <v>759</v>
      </c>
      <c r="D213" s="120" t="s">
        <v>760</v>
      </c>
      <c r="E213" s="120" t="s">
        <v>761</v>
      </c>
      <c r="F213" s="121">
        <v>3</v>
      </c>
      <c r="G213" s="121">
        <v>2</v>
      </c>
      <c r="H213" s="121">
        <v>18</v>
      </c>
      <c r="I213" s="121">
        <v>1</v>
      </c>
      <c r="J213" s="121">
        <v>101</v>
      </c>
      <c r="K213" s="122" t="s">
        <v>762</v>
      </c>
      <c r="L213" s="127">
        <v>88.53</v>
      </c>
      <c r="M213" s="120">
        <v>73.55</v>
      </c>
      <c r="N213" s="128" t="s">
        <v>773</v>
      </c>
      <c r="O213" s="120" t="s">
        <v>787</v>
      </c>
      <c r="P213" s="120" t="s">
        <v>1089</v>
      </c>
      <c r="Q213" s="120" t="s">
        <v>766</v>
      </c>
      <c r="R213" s="120" t="s">
        <v>1721</v>
      </c>
      <c r="S213" s="123">
        <v>43627</v>
      </c>
      <c r="T213" s="120" t="s">
        <v>1722</v>
      </c>
      <c r="U213" s="124" t="s">
        <v>769</v>
      </c>
      <c r="V213" s="124" t="s">
        <v>1723</v>
      </c>
      <c r="W213" s="120" t="s">
        <v>1724</v>
      </c>
      <c r="X213" s="124" t="s">
        <v>769</v>
      </c>
      <c r="Y213" s="124" t="s">
        <v>1725</v>
      </c>
      <c r="Z213" s="126">
        <v>44348</v>
      </c>
    </row>
    <row r="214" spans="1:26" ht="17.25" hidden="1" customHeight="1">
      <c r="A214" s="120">
        <v>210</v>
      </c>
      <c r="B214" s="120" t="s">
        <v>758</v>
      </c>
      <c r="C214" s="120" t="s">
        <v>759</v>
      </c>
      <c r="D214" s="120" t="s">
        <v>760</v>
      </c>
      <c r="E214" s="120" t="s">
        <v>761</v>
      </c>
      <c r="F214" s="121">
        <v>3</v>
      </c>
      <c r="G214" s="121">
        <v>2</v>
      </c>
      <c r="H214" s="121">
        <v>18</v>
      </c>
      <c r="I214" s="121">
        <v>1</v>
      </c>
      <c r="J214" s="121">
        <v>102</v>
      </c>
      <c r="K214" s="122" t="s">
        <v>762</v>
      </c>
      <c r="L214" s="127">
        <v>88.2</v>
      </c>
      <c r="M214" s="120">
        <v>73.28</v>
      </c>
      <c r="N214" s="128" t="s">
        <v>773</v>
      </c>
      <c r="O214" s="120" t="s">
        <v>774</v>
      </c>
      <c r="P214" s="120" t="s">
        <v>1095</v>
      </c>
      <c r="Q214" s="120" t="s">
        <v>766</v>
      </c>
      <c r="R214" s="120" t="s">
        <v>1726</v>
      </c>
      <c r="S214" s="123">
        <v>43622</v>
      </c>
      <c r="T214" s="120" t="s">
        <v>1727</v>
      </c>
      <c r="U214" s="124" t="s">
        <v>769</v>
      </c>
      <c r="V214" s="124" t="s">
        <v>1728</v>
      </c>
      <c r="W214" s="120" t="s">
        <v>1729</v>
      </c>
      <c r="X214" s="124" t="s">
        <v>769</v>
      </c>
      <c r="Y214" s="124" t="s">
        <v>1730</v>
      </c>
      <c r="Z214" s="126">
        <v>44348</v>
      </c>
    </row>
    <row r="215" spans="1:26" ht="17.25" hidden="1" customHeight="1">
      <c r="A215" s="120">
        <v>211</v>
      </c>
      <c r="B215" s="120" t="s">
        <v>758</v>
      </c>
      <c r="C215" s="120" t="s">
        <v>759</v>
      </c>
      <c r="D215" s="120" t="s">
        <v>760</v>
      </c>
      <c r="E215" s="120" t="s">
        <v>761</v>
      </c>
      <c r="F215" s="121">
        <v>3</v>
      </c>
      <c r="G215" s="121">
        <v>2</v>
      </c>
      <c r="H215" s="121">
        <v>18</v>
      </c>
      <c r="I215" s="121">
        <v>1</v>
      </c>
      <c r="J215" s="121">
        <v>103</v>
      </c>
      <c r="K215" s="122" t="s">
        <v>762</v>
      </c>
      <c r="L215" s="127">
        <v>88.08</v>
      </c>
      <c r="M215" s="120">
        <v>73.180000000000007</v>
      </c>
      <c r="N215" s="128" t="s">
        <v>773</v>
      </c>
      <c r="O215" s="120" t="s">
        <v>774</v>
      </c>
      <c r="P215" s="120" t="s">
        <v>1101</v>
      </c>
      <c r="Q215" s="120" t="s">
        <v>766</v>
      </c>
      <c r="R215" s="120" t="s">
        <v>1731</v>
      </c>
      <c r="S215" s="123">
        <v>43631</v>
      </c>
      <c r="T215" s="120" t="s">
        <v>1732</v>
      </c>
      <c r="U215" s="124" t="s">
        <v>769</v>
      </c>
      <c r="V215" s="124" t="s">
        <v>1733</v>
      </c>
      <c r="W215" s="120" t="s">
        <v>1734</v>
      </c>
      <c r="X215" s="124" t="s">
        <v>769</v>
      </c>
      <c r="Y215" s="124" t="s">
        <v>1735</v>
      </c>
      <c r="Z215" s="126">
        <v>44348</v>
      </c>
    </row>
    <row r="216" spans="1:26" ht="17.25" hidden="1" customHeight="1">
      <c r="A216" s="120">
        <v>212</v>
      </c>
      <c r="B216" s="120" t="s">
        <v>758</v>
      </c>
      <c r="C216" s="120" t="s">
        <v>759</v>
      </c>
      <c r="D216" s="120" t="s">
        <v>760</v>
      </c>
      <c r="E216" s="120" t="s">
        <v>761</v>
      </c>
      <c r="F216" s="121">
        <v>3</v>
      </c>
      <c r="G216" s="121">
        <v>2</v>
      </c>
      <c r="H216" s="121">
        <v>18</v>
      </c>
      <c r="I216" s="121">
        <v>1</v>
      </c>
      <c r="J216" s="121">
        <v>104</v>
      </c>
      <c r="K216" s="122" t="s">
        <v>762</v>
      </c>
      <c r="L216" s="127">
        <v>139.02000000000001</v>
      </c>
      <c r="M216" s="120">
        <v>115.5</v>
      </c>
      <c r="N216" s="117" t="s">
        <v>763</v>
      </c>
      <c r="O216" s="120" t="s">
        <v>1736</v>
      </c>
      <c r="P216" s="120" t="s">
        <v>1737</v>
      </c>
      <c r="Q216" s="120" t="s">
        <v>766</v>
      </c>
      <c r="R216" s="120" t="s">
        <v>1738</v>
      </c>
      <c r="S216" s="123">
        <v>43715</v>
      </c>
      <c r="T216" s="120" t="s">
        <v>1739</v>
      </c>
      <c r="U216" s="124" t="s">
        <v>769</v>
      </c>
      <c r="V216" s="124" t="s">
        <v>1740</v>
      </c>
      <c r="W216" s="120" t="s">
        <v>1741</v>
      </c>
      <c r="X216" s="124" t="s">
        <v>769</v>
      </c>
      <c r="Y216" s="124" t="s">
        <v>1742</v>
      </c>
      <c r="Z216" s="126">
        <v>44348</v>
      </c>
    </row>
    <row r="217" spans="1:26" ht="17.25" hidden="1" customHeight="1">
      <c r="A217" s="120">
        <v>213</v>
      </c>
      <c r="B217" s="120" t="s">
        <v>758</v>
      </c>
      <c r="C217" s="120" t="s">
        <v>759</v>
      </c>
      <c r="D217" s="120" t="s">
        <v>760</v>
      </c>
      <c r="E217" s="120" t="s">
        <v>761</v>
      </c>
      <c r="F217" s="121">
        <v>3</v>
      </c>
      <c r="G217" s="121">
        <v>2</v>
      </c>
      <c r="H217" s="121">
        <v>18</v>
      </c>
      <c r="I217" s="121">
        <v>2</v>
      </c>
      <c r="J217" s="121">
        <v>201</v>
      </c>
      <c r="K217" s="122" t="s">
        <v>762</v>
      </c>
      <c r="L217" s="127">
        <v>88.55</v>
      </c>
      <c r="M217" s="120">
        <v>73.569999999999993</v>
      </c>
      <c r="N217" s="128" t="s">
        <v>773</v>
      </c>
      <c r="O217" s="120" t="s">
        <v>787</v>
      </c>
      <c r="P217" s="120" t="s">
        <v>1089</v>
      </c>
      <c r="Q217" s="120" t="s">
        <v>766</v>
      </c>
      <c r="R217" s="120" t="s">
        <v>1743</v>
      </c>
      <c r="S217" s="123">
        <v>43717</v>
      </c>
      <c r="T217" s="120" t="s">
        <v>1744</v>
      </c>
      <c r="U217" s="124" t="s">
        <v>769</v>
      </c>
      <c r="V217" s="124" t="s">
        <v>1745</v>
      </c>
      <c r="W217" s="120" t="s">
        <v>1746</v>
      </c>
      <c r="X217" s="124" t="s">
        <v>769</v>
      </c>
      <c r="Y217" s="124" t="s">
        <v>1747</v>
      </c>
      <c r="Z217" s="126">
        <v>44348</v>
      </c>
    </row>
    <row r="218" spans="1:26" ht="17.25" hidden="1" customHeight="1">
      <c r="A218" s="120">
        <v>214</v>
      </c>
      <c r="B218" s="120" t="s">
        <v>758</v>
      </c>
      <c r="C218" s="120" t="s">
        <v>759</v>
      </c>
      <c r="D218" s="120" t="s">
        <v>760</v>
      </c>
      <c r="E218" s="120" t="s">
        <v>761</v>
      </c>
      <c r="F218" s="121">
        <v>3</v>
      </c>
      <c r="G218" s="121">
        <v>2</v>
      </c>
      <c r="H218" s="121">
        <v>18</v>
      </c>
      <c r="I218" s="121">
        <v>2</v>
      </c>
      <c r="J218" s="121">
        <v>202</v>
      </c>
      <c r="K218" s="122" t="s">
        <v>762</v>
      </c>
      <c r="L218" s="127">
        <v>88.2</v>
      </c>
      <c r="M218" s="120">
        <v>73.28</v>
      </c>
      <c r="N218" s="128" t="s">
        <v>773</v>
      </c>
      <c r="O218" s="120" t="s">
        <v>774</v>
      </c>
      <c r="P218" s="120" t="s">
        <v>1095</v>
      </c>
      <c r="Q218" s="120" t="s">
        <v>766</v>
      </c>
      <c r="R218" s="120" t="s">
        <v>1748</v>
      </c>
      <c r="S218" s="123">
        <v>43716</v>
      </c>
      <c r="T218" s="120" t="s">
        <v>1749</v>
      </c>
      <c r="U218" s="124" t="s">
        <v>769</v>
      </c>
      <c r="V218" s="124" t="s">
        <v>1750</v>
      </c>
      <c r="W218" s="120" t="s">
        <v>1751</v>
      </c>
      <c r="X218" s="124" t="s">
        <v>769</v>
      </c>
      <c r="Y218" s="124" t="s">
        <v>1752</v>
      </c>
      <c r="Z218" s="126">
        <v>44348</v>
      </c>
    </row>
    <row r="219" spans="1:26" ht="17.25" hidden="1" customHeight="1">
      <c r="A219" s="120">
        <v>215</v>
      </c>
      <c r="B219" s="120" t="s">
        <v>758</v>
      </c>
      <c r="C219" s="120" t="s">
        <v>759</v>
      </c>
      <c r="D219" s="120" t="s">
        <v>760</v>
      </c>
      <c r="E219" s="120" t="s">
        <v>761</v>
      </c>
      <c r="F219" s="121">
        <v>3</v>
      </c>
      <c r="G219" s="121">
        <v>2</v>
      </c>
      <c r="H219" s="121">
        <v>18</v>
      </c>
      <c r="I219" s="121">
        <v>2</v>
      </c>
      <c r="J219" s="121">
        <v>203</v>
      </c>
      <c r="K219" s="122" t="s">
        <v>762</v>
      </c>
      <c r="L219" s="127">
        <v>88.08</v>
      </c>
      <c r="M219" s="120">
        <v>73.180000000000007</v>
      </c>
      <c r="N219" s="128" t="s">
        <v>773</v>
      </c>
      <c r="O219" s="120" t="s">
        <v>774</v>
      </c>
      <c r="P219" s="120" t="s">
        <v>1101</v>
      </c>
      <c r="Q219" s="120" t="s">
        <v>766</v>
      </c>
      <c r="R219" s="120" t="s">
        <v>1753</v>
      </c>
      <c r="S219" s="123">
        <v>43608</v>
      </c>
      <c r="T219" s="120" t="s">
        <v>1754</v>
      </c>
      <c r="U219" s="124" t="s">
        <v>769</v>
      </c>
      <c r="V219" s="124" t="s">
        <v>1755</v>
      </c>
      <c r="W219" s="120"/>
      <c r="X219" s="124"/>
      <c r="Y219" s="124"/>
      <c r="Z219" s="126">
        <v>44348</v>
      </c>
    </row>
    <row r="220" spans="1:26" ht="17.25" hidden="1" customHeight="1">
      <c r="A220" s="120">
        <v>216</v>
      </c>
      <c r="B220" s="120" t="s">
        <v>758</v>
      </c>
      <c r="C220" s="120" t="s">
        <v>759</v>
      </c>
      <c r="D220" s="120" t="s">
        <v>760</v>
      </c>
      <c r="E220" s="120" t="s">
        <v>761</v>
      </c>
      <c r="F220" s="121">
        <v>3</v>
      </c>
      <c r="G220" s="121">
        <v>2</v>
      </c>
      <c r="H220" s="121">
        <v>18</v>
      </c>
      <c r="I220" s="121">
        <v>2</v>
      </c>
      <c r="J220" s="121">
        <v>204</v>
      </c>
      <c r="K220" s="122" t="s">
        <v>762</v>
      </c>
      <c r="L220" s="127">
        <v>139.06</v>
      </c>
      <c r="M220" s="120">
        <v>115.53</v>
      </c>
      <c r="N220" s="117" t="s">
        <v>763</v>
      </c>
      <c r="O220" s="120" t="s">
        <v>1736</v>
      </c>
      <c r="P220" s="120" t="s">
        <v>1737</v>
      </c>
      <c r="Q220" s="120" t="s">
        <v>766</v>
      </c>
      <c r="R220" s="120" t="s">
        <v>1756</v>
      </c>
      <c r="S220" s="123">
        <v>43830</v>
      </c>
      <c r="T220" s="120" t="s">
        <v>1757</v>
      </c>
      <c r="U220" s="124" t="s">
        <v>769</v>
      </c>
      <c r="V220" s="124" t="s">
        <v>1758</v>
      </c>
      <c r="W220" s="120" t="s">
        <v>1759</v>
      </c>
      <c r="X220" s="124" t="s">
        <v>769</v>
      </c>
      <c r="Y220" s="124" t="s">
        <v>1760</v>
      </c>
      <c r="Z220" s="126">
        <v>44348</v>
      </c>
    </row>
    <row r="221" spans="1:26" ht="17.25" hidden="1" customHeight="1">
      <c r="A221" s="120">
        <v>217</v>
      </c>
      <c r="B221" s="120" t="s">
        <v>758</v>
      </c>
      <c r="C221" s="120" t="s">
        <v>759</v>
      </c>
      <c r="D221" s="120" t="s">
        <v>760</v>
      </c>
      <c r="E221" s="120" t="s">
        <v>761</v>
      </c>
      <c r="F221" s="121">
        <v>3</v>
      </c>
      <c r="G221" s="121">
        <v>2</v>
      </c>
      <c r="H221" s="121">
        <v>18</v>
      </c>
      <c r="I221" s="121">
        <v>3</v>
      </c>
      <c r="J221" s="121">
        <v>301</v>
      </c>
      <c r="K221" s="122" t="s">
        <v>762</v>
      </c>
      <c r="L221" s="127">
        <v>88.55</v>
      </c>
      <c r="M221" s="120">
        <v>73.569999999999993</v>
      </c>
      <c r="N221" s="128" t="s">
        <v>773</v>
      </c>
      <c r="O221" s="120" t="s">
        <v>787</v>
      </c>
      <c r="P221" s="120" t="s">
        <v>1089</v>
      </c>
      <c r="Q221" s="120" t="s">
        <v>766</v>
      </c>
      <c r="R221" s="120" t="s">
        <v>1761</v>
      </c>
      <c r="S221" s="123">
        <v>43687</v>
      </c>
      <c r="T221" s="120" t="s">
        <v>1762</v>
      </c>
      <c r="U221" s="124" t="s">
        <v>769</v>
      </c>
      <c r="V221" s="124" t="s">
        <v>1763</v>
      </c>
      <c r="W221" s="120" t="s">
        <v>1764</v>
      </c>
      <c r="X221" s="124" t="s">
        <v>769</v>
      </c>
      <c r="Y221" s="124" t="s">
        <v>1765</v>
      </c>
      <c r="Z221" s="126">
        <v>44348</v>
      </c>
    </row>
    <row r="222" spans="1:26" ht="17.25" hidden="1" customHeight="1">
      <c r="A222" s="120">
        <v>218</v>
      </c>
      <c r="B222" s="120" t="s">
        <v>758</v>
      </c>
      <c r="C222" s="120" t="s">
        <v>759</v>
      </c>
      <c r="D222" s="120" t="s">
        <v>760</v>
      </c>
      <c r="E222" s="120" t="s">
        <v>761</v>
      </c>
      <c r="F222" s="121">
        <v>3</v>
      </c>
      <c r="G222" s="121">
        <v>2</v>
      </c>
      <c r="H222" s="121">
        <v>18</v>
      </c>
      <c r="I222" s="121">
        <v>3</v>
      </c>
      <c r="J222" s="121">
        <v>302</v>
      </c>
      <c r="K222" s="122" t="s">
        <v>762</v>
      </c>
      <c r="L222" s="127">
        <v>88.2</v>
      </c>
      <c r="M222" s="120">
        <v>73.28</v>
      </c>
      <c r="N222" s="128" t="s">
        <v>773</v>
      </c>
      <c r="O222" s="120" t="s">
        <v>774</v>
      </c>
      <c r="P222" s="120" t="s">
        <v>1095</v>
      </c>
      <c r="Q222" s="120" t="s">
        <v>766</v>
      </c>
      <c r="R222" s="120" t="s">
        <v>1766</v>
      </c>
      <c r="S222" s="123">
        <v>43648</v>
      </c>
      <c r="T222" s="120" t="s">
        <v>1767</v>
      </c>
      <c r="U222" s="124" t="s">
        <v>769</v>
      </c>
      <c r="V222" s="124" t="s">
        <v>1768</v>
      </c>
      <c r="W222" s="120" t="s">
        <v>1769</v>
      </c>
      <c r="X222" s="124" t="s">
        <v>769</v>
      </c>
      <c r="Y222" s="124" t="s">
        <v>1770</v>
      </c>
      <c r="Z222" s="126">
        <v>44348</v>
      </c>
    </row>
    <row r="223" spans="1:26" ht="17.25" hidden="1" customHeight="1">
      <c r="A223" s="120">
        <v>219</v>
      </c>
      <c r="B223" s="120" t="s">
        <v>758</v>
      </c>
      <c r="C223" s="120" t="s">
        <v>759</v>
      </c>
      <c r="D223" s="120" t="s">
        <v>760</v>
      </c>
      <c r="E223" s="120" t="s">
        <v>761</v>
      </c>
      <c r="F223" s="121">
        <v>3</v>
      </c>
      <c r="G223" s="121">
        <v>2</v>
      </c>
      <c r="H223" s="121">
        <v>18</v>
      </c>
      <c r="I223" s="121">
        <v>3</v>
      </c>
      <c r="J223" s="121">
        <v>303</v>
      </c>
      <c r="K223" s="122" t="s">
        <v>762</v>
      </c>
      <c r="L223" s="127">
        <v>88.08</v>
      </c>
      <c r="M223" s="120">
        <v>73.180000000000007</v>
      </c>
      <c r="N223" s="128" t="s">
        <v>773</v>
      </c>
      <c r="O223" s="120" t="s">
        <v>774</v>
      </c>
      <c r="P223" s="120" t="s">
        <v>1101</v>
      </c>
      <c r="Q223" s="120" t="s">
        <v>766</v>
      </c>
      <c r="R223" s="120" t="s">
        <v>1771</v>
      </c>
      <c r="S223" s="123">
        <v>43717</v>
      </c>
      <c r="T223" s="120" t="s">
        <v>1772</v>
      </c>
      <c r="U223" s="124" t="s">
        <v>769</v>
      </c>
      <c r="V223" s="124" t="s">
        <v>1773</v>
      </c>
      <c r="W223" s="120" t="s">
        <v>1774</v>
      </c>
      <c r="X223" s="124" t="s">
        <v>769</v>
      </c>
      <c r="Y223" s="124" t="s">
        <v>1775</v>
      </c>
      <c r="Z223" s="126">
        <v>44348</v>
      </c>
    </row>
    <row r="224" spans="1:26" ht="17.25" hidden="1" customHeight="1">
      <c r="A224" s="120">
        <v>220</v>
      </c>
      <c r="B224" s="120" t="s">
        <v>758</v>
      </c>
      <c r="C224" s="120" t="s">
        <v>759</v>
      </c>
      <c r="D224" s="120" t="s">
        <v>760</v>
      </c>
      <c r="E224" s="120" t="s">
        <v>761</v>
      </c>
      <c r="F224" s="121">
        <v>3</v>
      </c>
      <c r="G224" s="121">
        <v>2</v>
      </c>
      <c r="H224" s="121">
        <v>18</v>
      </c>
      <c r="I224" s="121">
        <v>3</v>
      </c>
      <c r="J224" s="121">
        <v>304</v>
      </c>
      <c r="K224" s="122" t="s">
        <v>762</v>
      </c>
      <c r="L224" s="127">
        <v>139.06</v>
      </c>
      <c r="M224" s="120">
        <v>115.53</v>
      </c>
      <c r="N224" s="117" t="s">
        <v>763</v>
      </c>
      <c r="O224" s="120" t="s">
        <v>1736</v>
      </c>
      <c r="P224" s="120" t="s">
        <v>1737</v>
      </c>
      <c r="Q224" s="120" t="s">
        <v>766</v>
      </c>
      <c r="R224" s="120" t="s">
        <v>1776</v>
      </c>
      <c r="S224" s="123">
        <v>43716</v>
      </c>
      <c r="T224" s="120" t="s">
        <v>1777</v>
      </c>
      <c r="U224" s="124" t="s">
        <v>769</v>
      </c>
      <c r="V224" s="124" t="s">
        <v>1778</v>
      </c>
      <c r="W224" s="120" t="s">
        <v>1779</v>
      </c>
      <c r="X224" s="124" t="s">
        <v>769</v>
      </c>
      <c r="Y224" s="124" t="s">
        <v>1780</v>
      </c>
      <c r="Z224" s="126">
        <v>44348</v>
      </c>
    </row>
    <row r="225" spans="1:26" ht="17.25" hidden="1" customHeight="1">
      <c r="A225" s="120">
        <v>221</v>
      </c>
      <c r="B225" s="120" t="s">
        <v>758</v>
      </c>
      <c r="C225" s="120" t="s">
        <v>759</v>
      </c>
      <c r="D225" s="120" t="s">
        <v>760</v>
      </c>
      <c r="E225" s="120" t="s">
        <v>761</v>
      </c>
      <c r="F225" s="121">
        <v>3</v>
      </c>
      <c r="G225" s="121">
        <v>2</v>
      </c>
      <c r="H225" s="121">
        <v>18</v>
      </c>
      <c r="I225" s="121">
        <v>4</v>
      </c>
      <c r="J225" s="121">
        <v>401</v>
      </c>
      <c r="K225" s="122" t="s">
        <v>762</v>
      </c>
      <c r="L225" s="127">
        <v>88.55</v>
      </c>
      <c r="M225" s="120">
        <v>73.569999999999993</v>
      </c>
      <c r="N225" s="128" t="s">
        <v>773</v>
      </c>
      <c r="O225" s="120" t="s">
        <v>787</v>
      </c>
      <c r="P225" s="120" t="s">
        <v>1089</v>
      </c>
      <c r="Q225" s="120" t="s">
        <v>766</v>
      </c>
      <c r="R225" s="120" t="s">
        <v>1781</v>
      </c>
      <c r="S225" s="123">
        <v>43716</v>
      </c>
      <c r="T225" s="120" t="s">
        <v>1782</v>
      </c>
      <c r="U225" s="124" t="s">
        <v>769</v>
      </c>
      <c r="V225" s="124" t="s">
        <v>1783</v>
      </c>
      <c r="W225" s="120" t="s">
        <v>1784</v>
      </c>
      <c r="X225" s="124" t="s">
        <v>769</v>
      </c>
      <c r="Y225" s="124" t="s">
        <v>1785</v>
      </c>
      <c r="Z225" s="126">
        <v>44348</v>
      </c>
    </row>
    <row r="226" spans="1:26" ht="17.25" hidden="1" customHeight="1">
      <c r="A226" s="120">
        <v>222</v>
      </c>
      <c r="B226" s="120" t="s">
        <v>758</v>
      </c>
      <c r="C226" s="120" t="s">
        <v>759</v>
      </c>
      <c r="D226" s="120" t="s">
        <v>760</v>
      </c>
      <c r="E226" s="120" t="s">
        <v>761</v>
      </c>
      <c r="F226" s="121">
        <v>3</v>
      </c>
      <c r="G226" s="121">
        <v>2</v>
      </c>
      <c r="H226" s="121">
        <v>18</v>
      </c>
      <c r="I226" s="121">
        <v>4</v>
      </c>
      <c r="J226" s="121">
        <v>402</v>
      </c>
      <c r="K226" s="122" t="s">
        <v>762</v>
      </c>
      <c r="L226" s="127">
        <v>88.2</v>
      </c>
      <c r="M226" s="120">
        <v>73.28</v>
      </c>
      <c r="N226" s="128" t="s">
        <v>773</v>
      </c>
      <c r="O226" s="120" t="s">
        <v>774</v>
      </c>
      <c r="P226" s="120" t="s">
        <v>1095</v>
      </c>
      <c r="Q226" s="120" t="s">
        <v>766</v>
      </c>
      <c r="R226" s="120" t="s">
        <v>1786</v>
      </c>
      <c r="S226" s="123">
        <v>43621</v>
      </c>
      <c r="T226" s="120" t="s">
        <v>1787</v>
      </c>
      <c r="U226" s="124" t="s">
        <v>769</v>
      </c>
      <c r="V226" s="124" t="s">
        <v>1788</v>
      </c>
      <c r="W226" s="120" t="s">
        <v>1789</v>
      </c>
      <c r="X226" s="124" t="s">
        <v>769</v>
      </c>
      <c r="Y226" s="124" t="s">
        <v>1790</v>
      </c>
      <c r="Z226" s="126">
        <v>44348</v>
      </c>
    </row>
    <row r="227" spans="1:26" ht="17.25" hidden="1" customHeight="1">
      <c r="A227" s="120">
        <v>223</v>
      </c>
      <c r="B227" s="120" t="s">
        <v>758</v>
      </c>
      <c r="C227" s="120" t="s">
        <v>759</v>
      </c>
      <c r="D227" s="120" t="s">
        <v>760</v>
      </c>
      <c r="E227" s="120" t="s">
        <v>761</v>
      </c>
      <c r="F227" s="121">
        <v>3</v>
      </c>
      <c r="G227" s="121">
        <v>2</v>
      </c>
      <c r="H227" s="121">
        <v>18</v>
      </c>
      <c r="I227" s="121">
        <v>4</v>
      </c>
      <c r="J227" s="121">
        <v>403</v>
      </c>
      <c r="K227" s="122" t="s">
        <v>762</v>
      </c>
      <c r="L227" s="127">
        <v>88.08</v>
      </c>
      <c r="M227" s="120">
        <v>73.180000000000007</v>
      </c>
      <c r="N227" s="128" t="s">
        <v>773</v>
      </c>
      <c r="O227" s="120" t="s">
        <v>774</v>
      </c>
      <c r="P227" s="120" t="s">
        <v>1101</v>
      </c>
      <c r="Q227" s="120" t="s">
        <v>766</v>
      </c>
      <c r="R227" s="120" t="s">
        <v>1791</v>
      </c>
      <c r="S227" s="123">
        <v>43716</v>
      </c>
      <c r="T227" s="120" t="s">
        <v>1792</v>
      </c>
      <c r="U227" s="124" t="s">
        <v>769</v>
      </c>
      <c r="V227" s="124" t="s">
        <v>1793</v>
      </c>
      <c r="W227" s="120" t="s">
        <v>1794</v>
      </c>
      <c r="X227" s="124" t="s">
        <v>769</v>
      </c>
      <c r="Y227" s="124" t="s">
        <v>1795</v>
      </c>
      <c r="Z227" s="126">
        <v>44348</v>
      </c>
    </row>
    <row r="228" spans="1:26" ht="17.25" hidden="1" customHeight="1">
      <c r="A228" s="120">
        <v>224</v>
      </c>
      <c r="B228" s="120" t="s">
        <v>758</v>
      </c>
      <c r="C228" s="120" t="s">
        <v>759</v>
      </c>
      <c r="D228" s="120" t="s">
        <v>760</v>
      </c>
      <c r="E228" s="120" t="s">
        <v>761</v>
      </c>
      <c r="F228" s="121">
        <v>3</v>
      </c>
      <c r="G228" s="121">
        <v>2</v>
      </c>
      <c r="H228" s="121">
        <v>18</v>
      </c>
      <c r="I228" s="121">
        <v>4</v>
      </c>
      <c r="J228" s="121">
        <v>404</v>
      </c>
      <c r="K228" s="122" t="s">
        <v>762</v>
      </c>
      <c r="L228" s="127">
        <v>139.06</v>
      </c>
      <c r="M228" s="120">
        <v>115.53</v>
      </c>
      <c r="N228" s="117" t="s">
        <v>763</v>
      </c>
      <c r="O228" s="120" t="s">
        <v>1736</v>
      </c>
      <c r="P228" s="120" t="s">
        <v>1737</v>
      </c>
      <c r="Q228" s="120" t="s">
        <v>766</v>
      </c>
      <c r="R228" s="120" t="s">
        <v>1796</v>
      </c>
      <c r="S228" s="123">
        <v>43706</v>
      </c>
      <c r="T228" s="120" t="s">
        <v>1797</v>
      </c>
      <c r="U228" s="124" t="s">
        <v>769</v>
      </c>
      <c r="V228" s="124" t="s">
        <v>1798</v>
      </c>
      <c r="W228" s="120" t="s">
        <v>1799</v>
      </c>
      <c r="X228" s="124" t="s">
        <v>769</v>
      </c>
      <c r="Y228" s="124" t="s">
        <v>1800</v>
      </c>
      <c r="Z228" s="126">
        <v>44348</v>
      </c>
    </row>
    <row r="229" spans="1:26" ht="17.25" hidden="1" customHeight="1">
      <c r="A229" s="120">
        <v>225</v>
      </c>
      <c r="B229" s="120" t="s">
        <v>758</v>
      </c>
      <c r="C229" s="120" t="s">
        <v>759</v>
      </c>
      <c r="D229" s="120" t="s">
        <v>760</v>
      </c>
      <c r="E229" s="120" t="s">
        <v>761</v>
      </c>
      <c r="F229" s="121">
        <v>3</v>
      </c>
      <c r="G229" s="121">
        <v>2</v>
      </c>
      <c r="H229" s="121">
        <v>18</v>
      </c>
      <c r="I229" s="121">
        <v>5</v>
      </c>
      <c r="J229" s="121">
        <v>501</v>
      </c>
      <c r="K229" s="122" t="s">
        <v>762</v>
      </c>
      <c r="L229" s="127">
        <v>88.55</v>
      </c>
      <c r="M229" s="120">
        <v>73.569999999999993</v>
      </c>
      <c r="N229" s="128" t="s">
        <v>773</v>
      </c>
      <c r="O229" s="120" t="s">
        <v>787</v>
      </c>
      <c r="P229" s="120" t="s">
        <v>1089</v>
      </c>
      <c r="Q229" s="120" t="s">
        <v>766</v>
      </c>
      <c r="R229" s="120" t="s">
        <v>1801</v>
      </c>
      <c r="S229" s="123">
        <v>43715</v>
      </c>
      <c r="T229" s="120" t="s">
        <v>1802</v>
      </c>
      <c r="U229" s="124" t="s">
        <v>769</v>
      </c>
      <c r="V229" s="124" t="s">
        <v>1803</v>
      </c>
      <c r="W229" s="120" t="s">
        <v>1804</v>
      </c>
      <c r="X229" s="124" t="s">
        <v>769</v>
      </c>
      <c r="Y229" s="124" t="s">
        <v>1805</v>
      </c>
      <c r="Z229" s="126">
        <v>44348</v>
      </c>
    </row>
    <row r="230" spans="1:26" ht="17.25" hidden="1" customHeight="1">
      <c r="A230" s="120">
        <v>226</v>
      </c>
      <c r="B230" s="120" t="s">
        <v>758</v>
      </c>
      <c r="C230" s="120" t="s">
        <v>759</v>
      </c>
      <c r="D230" s="120" t="s">
        <v>760</v>
      </c>
      <c r="E230" s="120" t="s">
        <v>761</v>
      </c>
      <c r="F230" s="121">
        <v>3</v>
      </c>
      <c r="G230" s="121">
        <v>2</v>
      </c>
      <c r="H230" s="121">
        <v>18</v>
      </c>
      <c r="I230" s="121">
        <v>5</v>
      </c>
      <c r="J230" s="121">
        <v>502</v>
      </c>
      <c r="K230" s="122" t="s">
        <v>762</v>
      </c>
      <c r="L230" s="127">
        <v>88.2</v>
      </c>
      <c r="M230" s="120">
        <v>73.28</v>
      </c>
      <c r="N230" s="128" t="s">
        <v>773</v>
      </c>
      <c r="O230" s="120" t="s">
        <v>774</v>
      </c>
      <c r="P230" s="120" t="s">
        <v>1095</v>
      </c>
      <c r="Q230" s="120" t="s">
        <v>766</v>
      </c>
      <c r="R230" s="120" t="s">
        <v>1806</v>
      </c>
      <c r="S230" s="123">
        <v>43648</v>
      </c>
      <c r="T230" s="120" t="s">
        <v>1807</v>
      </c>
      <c r="U230" s="124" t="s">
        <v>769</v>
      </c>
      <c r="V230" s="124" t="s">
        <v>1808</v>
      </c>
      <c r="W230" s="120" t="s">
        <v>1809</v>
      </c>
      <c r="X230" s="124" t="s">
        <v>769</v>
      </c>
      <c r="Y230" s="124" t="s">
        <v>1810</v>
      </c>
      <c r="Z230" s="126">
        <v>44348</v>
      </c>
    </row>
    <row r="231" spans="1:26" ht="17.25" hidden="1" customHeight="1">
      <c r="A231" s="120">
        <v>227</v>
      </c>
      <c r="B231" s="120" t="s">
        <v>758</v>
      </c>
      <c r="C231" s="120" t="s">
        <v>759</v>
      </c>
      <c r="D231" s="120" t="s">
        <v>760</v>
      </c>
      <c r="E231" s="120" t="s">
        <v>761</v>
      </c>
      <c r="F231" s="121">
        <v>3</v>
      </c>
      <c r="G231" s="121">
        <v>2</v>
      </c>
      <c r="H231" s="121">
        <v>18</v>
      </c>
      <c r="I231" s="121">
        <v>5</v>
      </c>
      <c r="J231" s="121">
        <v>503</v>
      </c>
      <c r="K231" s="122" t="s">
        <v>762</v>
      </c>
      <c r="L231" s="127">
        <v>88.08</v>
      </c>
      <c r="M231" s="120">
        <v>73.180000000000007</v>
      </c>
      <c r="N231" s="128" t="s">
        <v>773</v>
      </c>
      <c r="O231" s="120" t="s">
        <v>774</v>
      </c>
      <c r="P231" s="120" t="s">
        <v>1101</v>
      </c>
      <c r="Q231" s="120" t="s">
        <v>766</v>
      </c>
      <c r="R231" s="120" t="s">
        <v>1811</v>
      </c>
      <c r="S231" s="123">
        <v>43619</v>
      </c>
      <c r="T231" s="120" t="s">
        <v>1812</v>
      </c>
      <c r="U231" s="124" t="s">
        <v>769</v>
      </c>
      <c r="V231" s="124" t="s">
        <v>1813</v>
      </c>
      <c r="W231" s="120" t="s">
        <v>1814</v>
      </c>
      <c r="X231" s="124" t="s">
        <v>769</v>
      </c>
      <c r="Y231" s="124" t="s">
        <v>1815</v>
      </c>
      <c r="Z231" s="126">
        <v>44348</v>
      </c>
    </row>
    <row r="232" spans="1:26" ht="17.25" hidden="1" customHeight="1">
      <c r="A232" s="120">
        <v>228</v>
      </c>
      <c r="B232" s="120" t="s">
        <v>758</v>
      </c>
      <c r="C232" s="120" t="s">
        <v>759</v>
      </c>
      <c r="D232" s="120" t="s">
        <v>760</v>
      </c>
      <c r="E232" s="120" t="s">
        <v>761</v>
      </c>
      <c r="F232" s="121">
        <v>3</v>
      </c>
      <c r="G232" s="121">
        <v>2</v>
      </c>
      <c r="H232" s="121">
        <v>18</v>
      </c>
      <c r="I232" s="121">
        <v>5</v>
      </c>
      <c r="J232" s="121">
        <v>504</v>
      </c>
      <c r="K232" s="122" t="s">
        <v>762</v>
      </c>
      <c r="L232" s="127">
        <v>139.06</v>
      </c>
      <c r="M232" s="120">
        <v>115.53</v>
      </c>
      <c r="N232" s="117" t="s">
        <v>763</v>
      </c>
      <c r="O232" s="120" t="s">
        <v>1736</v>
      </c>
      <c r="P232" s="120" t="s">
        <v>1737</v>
      </c>
      <c r="Q232" s="120" t="s">
        <v>766</v>
      </c>
      <c r="R232" s="120" t="s">
        <v>1816</v>
      </c>
      <c r="S232" s="123">
        <v>43715</v>
      </c>
      <c r="T232" s="120" t="s">
        <v>1817</v>
      </c>
      <c r="U232" s="124" t="s">
        <v>769</v>
      </c>
      <c r="V232" s="124" t="s">
        <v>1818</v>
      </c>
      <c r="W232" s="120" t="s">
        <v>1819</v>
      </c>
      <c r="X232" s="124" t="s">
        <v>769</v>
      </c>
      <c r="Y232" s="124" t="s">
        <v>1820</v>
      </c>
      <c r="Z232" s="126">
        <v>44348</v>
      </c>
    </row>
    <row r="233" spans="1:26" ht="17.25" hidden="1" customHeight="1">
      <c r="A233" s="120">
        <v>229</v>
      </c>
      <c r="B233" s="120" t="s">
        <v>758</v>
      </c>
      <c r="C233" s="120" t="s">
        <v>759</v>
      </c>
      <c r="D233" s="120" t="s">
        <v>760</v>
      </c>
      <c r="E233" s="120" t="s">
        <v>761</v>
      </c>
      <c r="F233" s="121">
        <v>3</v>
      </c>
      <c r="G233" s="121">
        <v>2</v>
      </c>
      <c r="H233" s="121">
        <v>18</v>
      </c>
      <c r="I233" s="121">
        <v>6</v>
      </c>
      <c r="J233" s="121">
        <v>601</v>
      </c>
      <c r="K233" s="122" t="s">
        <v>762</v>
      </c>
      <c r="L233" s="127">
        <v>88.55</v>
      </c>
      <c r="M233" s="120">
        <v>73.569999999999993</v>
      </c>
      <c r="N233" s="128" t="s">
        <v>773</v>
      </c>
      <c r="O233" s="120" t="s">
        <v>787</v>
      </c>
      <c r="P233" s="120" t="s">
        <v>1089</v>
      </c>
      <c r="Q233" s="120" t="s">
        <v>766</v>
      </c>
      <c r="R233" s="120" t="s">
        <v>1821</v>
      </c>
      <c r="S233" s="123">
        <v>43619</v>
      </c>
      <c r="T233" s="120" t="s">
        <v>1822</v>
      </c>
      <c r="U233" s="124" t="s">
        <v>769</v>
      </c>
      <c r="V233" s="124" t="s">
        <v>1823</v>
      </c>
      <c r="W233" s="120" t="s">
        <v>1824</v>
      </c>
      <c r="X233" s="124" t="s">
        <v>769</v>
      </c>
      <c r="Y233" s="124" t="s">
        <v>1825</v>
      </c>
      <c r="Z233" s="126">
        <v>44348</v>
      </c>
    </row>
    <row r="234" spans="1:26" ht="17.25" hidden="1" customHeight="1">
      <c r="A234" s="120">
        <v>230</v>
      </c>
      <c r="B234" s="120" t="s">
        <v>758</v>
      </c>
      <c r="C234" s="120" t="s">
        <v>759</v>
      </c>
      <c r="D234" s="120" t="s">
        <v>760</v>
      </c>
      <c r="E234" s="120" t="s">
        <v>761</v>
      </c>
      <c r="F234" s="121">
        <v>3</v>
      </c>
      <c r="G234" s="121">
        <v>2</v>
      </c>
      <c r="H234" s="121">
        <v>18</v>
      </c>
      <c r="I234" s="121">
        <v>6</v>
      </c>
      <c r="J234" s="121">
        <v>602</v>
      </c>
      <c r="K234" s="122" t="s">
        <v>762</v>
      </c>
      <c r="L234" s="127">
        <v>88.2</v>
      </c>
      <c r="M234" s="120">
        <v>73.28</v>
      </c>
      <c r="N234" s="128" t="s">
        <v>773</v>
      </c>
      <c r="O234" s="120" t="s">
        <v>774</v>
      </c>
      <c r="P234" s="120" t="s">
        <v>1095</v>
      </c>
      <c r="Q234" s="120" t="s">
        <v>766</v>
      </c>
      <c r="R234" s="120" t="s">
        <v>1826</v>
      </c>
      <c r="S234" s="123">
        <v>43716</v>
      </c>
      <c r="T234" s="120" t="s">
        <v>1827</v>
      </c>
      <c r="U234" s="124" t="s">
        <v>769</v>
      </c>
      <c r="V234" s="124" t="s">
        <v>1828</v>
      </c>
      <c r="W234" s="120" t="s">
        <v>1829</v>
      </c>
      <c r="X234" s="124" t="s">
        <v>769</v>
      </c>
      <c r="Y234" s="124" t="s">
        <v>1830</v>
      </c>
      <c r="Z234" s="126">
        <v>44348</v>
      </c>
    </row>
    <row r="235" spans="1:26" ht="17.25" hidden="1" customHeight="1">
      <c r="A235" s="120">
        <v>231</v>
      </c>
      <c r="B235" s="120" t="s">
        <v>758</v>
      </c>
      <c r="C235" s="120" t="s">
        <v>759</v>
      </c>
      <c r="D235" s="120" t="s">
        <v>760</v>
      </c>
      <c r="E235" s="120" t="s">
        <v>761</v>
      </c>
      <c r="F235" s="121">
        <v>3</v>
      </c>
      <c r="G235" s="121">
        <v>2</v>
      </c>
      <c r="H235" s="121">
        <v>18</v>
      </c>
      <c r="I235" s="121">
        <v>6</v>
      </c>
      <c r="J235" s="121">
        <v>603</v>
      </c>
      <c r="K235" s="122" t="s">
        <v>762</v>
      </c>
      <c r="L235" s="127">
        <v>88.08</v>
      </c>
      <c r="M235" s="120">
        <v>73.180000000000007</v>
      </c>
      <c r="N235" s="128" t="s">
        <v>773</v>
      </c>
      <c r="O235" s="120" t="s">
        <v>774</v>
      </c>
      <c r="P235" s="120" t="s">
        <v>1101</v>
      </c>
      <c r="Q235" s="120" t="s">
        <v>766</v>
      </c>
      <c r="R235" s="120" t="s">
        <v>1831</v>
      </c>
      <c r="S235" s="123">
        <v>43609</v>
      </c>
      <c r="T235" s="120" t="s">
        <v>1832</v>
      </c>
      <c r="U235" s="124" t="s">
        <v>769</v>
      </c>
      <c r="V235" s="124" t="s">
        <v>1833</v>
      </c>
      <c r="W235" s="120"/>
      <c r="X235" s="124"/>
      <c r="Y235" s="124"/>
      <c r="Z235" s="126">
        <v>44348</v>
      </c>
    </row>
    <row r="236" spans="1:26" ht="17.25" hidden="1" customHeight="1">
      <c r="A236" s="120">
        <v>232</v>
      </c>
      <c r="B236" s="120" t="s">
        <v>758</v>
      </c>
      <c r="C236" s="120" t="s">
        <v>759</v>
      </c>
      <c r="D236" s="120" t="s">
        <v>760</v>
      </c>
      <c r="E236" s="120" t="s">
        <v>761</v>
      </c>
      <c r="F236" s="121">
        <v>3</v>
      </c>
      <c r="G236" s="121">
        <v>2</v>
      </c>
      <c r="H236" s="121">
        <v>18</v>
      </c>
      <c r="I236" s="121">
        <v>6</v>
      </c>
      <c r="J236" s="121">
        <v>604</v>
      </c>
      <c r="K236" s="122" t="s">
        <v>762</v>
      </c>
      <c r="L236" s="127">
        <v>139.06</v>
      </c>
      <c r="M236" s="120">
        <v>115.53</v>
      </c>
      <c r="N236" s="117" t="s">
        <v>763</v>
      </c>
      <c r="O236" s="120" t="s">
        <v>1736</v>
      </c>
      <c r="P236" s="120" t="s">
        <v>1737</v>
      </c>
      <c r="Q236" s="120" t="s">
        <v>766</v>
      </c>
      <c r="R236" s="120" t="s">
        <v>1834</v>
      </c>
      <c r="S236" s="123">
        <v>43648</v>
      </c>
      <c r="T236" s="120" t="s">
        <v>1835</v>
      </c>
      <c r="U236" s="124" t="s">
        <v>769</v>
      </c>
      <c r="V236" s="124" t="s">
        <v>1836</v>
      </c>
      <c r="W236" s="120" t="s">
        <v>1837</v>
      </c>
      <c r="X236" s="124" t="s">
        <v>769</v>
      </c>
      <c r="Y236" s="124" t="s">
        <v>1838</v>
      </c>
      <c r="Z236" s="126">
        <v>44348</v>
      </c>
    </row>
    <row r="237" spans="1:26" ht="17.25" hidden="1" customHeight="1">
      <c r="A237" s="120">
        <v>233</v>
      </c>
      <c r="B237" s="120" t="s">
        <v>758</v>
      </c>
      <c r="C237" s="120" t="s">
        <v>759</v>
      </c>
      <c r="D237" s="120" t="s">
        <v>760</v>
      </c>
      <c r="E237" s="120" t="s">
        <v>761</v>
      </c>
      <c r="F237" s="121">
        <v>3</v>
      </c>
      <c r="G237" s="121">
        <v>2</v>
      </c>
      <c r="H237" s="121">
        <v>18</v>
      </c>
      <c r="I237" s="121">
        <v>7</v>
      </c>
      <c r="J237" s="121">
        <v>701</v>
      </c>
      <c r="K237" s="122" t="s">
        <v>762</v>
      </c>
      <c r="L237" s="127">
        <v>88.55</v>
      </c>
      <c r="M237" s="120">
        <v>73.569999999999993</v>
      </c>
      <c r="N237" s="128" t="s">
        <v>773</v>
      </c>
      <c r="O237" s="120" t="s">
        <v>787</v>
      </c>
      <c r="P237" s="120" t="s">
        <v>1089</v>
      </c>
      <c r="Q237" s="120" t="s">
        <v>766</v>
      </c>
      <c r="R237" s="120" t="s">
        <v>1839</v>
      </c>
      <c r="S237" s="123">
        <v>43715</v>
      </c>
      <c r="T237" s="120" t="s">
        <v>1840</v>
      </c>
      <c r="U237" s="124" t="s">
        <v>769</v>
      </c>
      <c r="V237" s="124" t="s">
        <v>1841</v>
      </c>
      <c r="W237" s="120" t="s">
        <v>1842</v>
      </c>
      <c r="X237" s="124" t="s">
        <v>769</v>
      </c>
      <c r="Y237" s="124" t="s">
        <v>1843</v>
      </c>
      <c r="Z237" s="126">
        <v>44348</v>
      </c>
    </row>
    <row r="238" spans="1:26" ht="17.25" hidden="1" customHeight="1">
      <c r="A238" s="120">
        <v>234</v>
      </c>
      <c r="B238" s="120" t="s">
        <v>758</v>
      </c>
      <c r="C238" s="120" t="s">
        <v>759</v>
      </c>
      <c r="D238" s="120" t="s">
        <v>760</v>
      </c>
      <c r="E238" s="120" t="s">
        <v>761</v>
      </c>
      <c r="F238" s="121">
        <v>3</v>
      </c>
      <c r="G238" s="121">
        <v>2</v>
      </c>
      <c r="H238" s="121">
        <v>18</v>
      </c>
      <c r="I238" s="121">
        <v>7</v>
      </c>
      <c r="J238" s="121">
        <v>702</v>
      </c>
      <c r="K238" s="122" t="s">
        <v>762</v>
      </c>
      <c r="L238" s="127">
        <v>88.2</v>
      </c>
      <c r="M238" s="120">
        <v>73.28</v>
      </c>
      <c r="N238" s="128" t="s">
        <v>773</v>
      </c>
      <c r="O238" s="120" t="s">
        <v>774</v>
      </c>
      <c r="P238" s="120" t="s">
        <v>1095</v>
      </c>
      <c r="Q238" s="120" t="s">
        <v>766</v>
      </c>
      <c r="R238" s="120" t="s">
        <v>1844</v>
      </c>
      <c r="S238" s="123">
        <v>43585</v>
      </c>
      <c r="T238" s="120" t="s">
        <v>1845</v>
      </c>
      <c r="U238" s="124" t="s">
        <v>769</v>
      </c>
      <c r="V238" s="124" t="s">
        <v>1846</v>
      </c>
      <c r="W238" s="120" t="s">
        <v>1847</v>
      </c>
      <c r="X238" s="124" t="s">
        <v>769</v>
      </c>
      <c r="Y238" s="124" t="s">
        <v>1848</v>
      </c>
      <c r="Z238" s="126">
        <v>44348</v>
      </c>
    </row>
    <row r="239" spans="1:26" ht="17.25" hidden="1" customHeight="1">
      <c r="A239" s="120">
        <v>235</v>
      </c>
      <c r="B239" s="120" t="s">
        <v>758</v>
      </c>
      <c r="C239" s="120" t="s">
        <v>759</v>
      </c>
      <c r="D239" s="120" t="s">
        <v>760</v>
      </c>
      <c r="E239" s="120" t="s">
        <v>761</v>
      </c>
      <c r="F239" s="121">
        <v>3</v>
      </c>
      <c r="G239" s="121">
        <v>2</v>
      </c>
      <c r="H239" s="121">
        <v>18</v>
      </c>
      <c r="I239" s="121">
        <v>7</v>
      </c>
      <c r="J239" s="121">
        <v>703</v>
      </c>
      <c r="K239" s="122" t="s">
        <v>762</v>
      </c>
      <c r="L239" s="127">
        <v>88.08</v>
      </c>
      <c r="M239" s="120">
        <v>73.180000000000007</v>
      </c>
      <c r="N239" s="128" t="s">
        <v>773</v>
      </c>
      <c r="O239" s="120" t="s">
        <v>774</v>
      </c>
      <c r="P239" s="120" t="s">
        <v>1101</v>
      </c>
      <c r="Q239" s="120" t="s">
        <v>766</v>
      </c>
      <c r="R239" s="120" t="s">
        <v>1849</v>
      </c>
      <c r="S239" s="123">
        <v>43719</v>
      </c>
      <c r="T239" s="120" t="s">
        <v>1850</v>
      </c>
      <c r="U239" s="124" t="s">
        <v>769</v>
      </c>
      <c r="V239" s="124" t="s">
        <v>1851</v>
      </c>
      <c r="W239" s="120" t="s">
        <v>1852</v>
      </c>
      <c r="X239" s="124" t="s">
        <v>769</v>
      </c>
      <c r="Y239" s="124" t="s">
        <v>1853</v>
      </c>
      <c r="Z239" s="126">
        <v>44348</v>
      </c>
    </row>
    <row r="240" spans="1:26" ht="17.25" hidden="1" customHeight="1">
      <c r="A240" s="120">
        <v>236</v>
      </c>
      <c r="B240" s="120" t="s">
        <v>758</v>
      </c>
      <c r="C240" s="120" t="s">
        <v>759</v>
      </c>
      <c r="D240" s="120" t="s">
        <v>760</v>
      </c>
      <c r="E240" s="120" t="s">
        <v>761</v>
      </c>
      <c r="F240" s="121">
        <v>3</v>
      </c>
      <c r="G240" s="121">
        <v>2</v>
      </c>
      <c r="H240" s="121">
        <v>18</v>
      </c>
      <c r="I240" s="121">
        <v>7</v>
      </c>
      <c r="J240" s="121">
        <v>704</v>
      </c>
      <c r="K240" s="122" t="s">
        <v>762</v>
      </c>
      <c r="L240" s="127">
        <v>139.06</v>
      </c>
      <c r="M240" s="120">
        <v>115.53</v>
      </c>
      <c r="N240" s="117" t="s">
        <v>763</v>
      </c>
      <c r="O240" s="120" t="s">
        <v>1736</v>
      </c>
      <c r="P240" s="120" t="s">
        <v>1737</v>
      </c>
      <c r="Q240" s="120" t="s">
        <v>766</v>
      </c>
      <c r="R240" s="120" t="s">
        <v>1854</v>
      </c>
      <c r="S240" s="123">
        <v>43714</v>
      </c>
      <c r="T240" s="120" t="s">
        <v>1855</v>
      </c>
      <c r="U240" s="124" t="s">
        <v>769</v>
      </c>
      <c r="V240" s="124" t="s">
        <v>1856</v>
      </c>
      <c r="W240" s="120" t="s">
        <v>1857</v>
      </c>
      <c r="X240" s="124" t="s">
        <v>769</v>
      </c>
      <c r="Y240" s="124"/>
      <c r="Z240" s="126">
        <v>44348</v>
      </c>
    </row>
    <row r="241" spans="1:26" ht="17.25" hidden="1" customHeight="1">
      <c r="A241" s="120">
        <v>237</v>
      </c>
      <c r="B241" s="120" t="s">
        <v>758</v>
      </c>
      <c r="C241" s="120" t="s">
        <v>759</v>
      </c>
      <c r="D241" s="120" t="s">
        <v>760</v>
      </c>
      <c r="E241" s="120" t="s">
        <v>761</v>
      </c>
      <c r="F241" s="121">
        <v>3</v>
      </c>
      <c r="G241" s="121">
        <v>2</v>
      </c>
      <c r="H241" s="121">
        <v>18</v>
      </c>
      <c r="I241" s="121">
        <v>8</v>
      </c>
      <c r="J241" s="121">
        <v>801</v>
      </c>
      <c r="K241" s="122" t="s">
        <v>762</v>
      </c>
      <c r="L241" s="127">
        <v>88.55</v>
      </c>
      <c r="M241" s="120">
        <v>73.569999999999993</v>
      </c>
      <c r="N241" s="128" t="s">
        <v>773</v>
      </c>
      <c r="O241" s="120" t="s">
        <v>787</v>
      </c>
      <c r="P241" s="120" t="s">
        <v>1089</v>
      </c>
      <c r="Q241" s="120" t="s">
        <v>766</v>
      </c>
      <c r="R241" s="120" t="s">
        <v>1858</v>
      </c>
      <c r="S241" s="123">
        <v>43621</v>
      </c>
      <c r="T241" s="120" t="s">
        <v>1859</v>
      </c>
      <c r="U241" s="124" t="s">
        <v>769</v>
      </c>
      <c r="V241" s="124" t="s">
        <v>1860</v>
      </c>
      <c r="W241" s="120" t="s">
        <v>1861</v>
      </c>
      <c r="X241" s="124" t="s">
        <v>769</v>
      </c>
      <c r="Y241" s="124" t="s">
        <v>1862</v>
      </c>
      <c r="Z241" s="126">
        <v>44348</v>
      </c>
    </row>
    <row r="242" spans="1:26" ht="17.25" hidden="1" customHeight="1">
      <c r="A242" s="120">
        <v>238</v>
      </c>
      <c r="B242" s="120" t="s">
        <v>758</v>
      </c>
      <c r="C242" s="120" t="s">
        <v>759</v>
      </c>
      <c r="D242" s="120" t="s">
        <v>760</v>
      </c>
      <c r="E242" s="120" t="s">
        <v>761</v>
      </c>
      <c r="F242" s="121">
        <v>3</v>
      </c>
      <c r="G242" s="121">
        <v>2</v>
      </c>
      <c r="H242" s="121">
        <v>18</v>
      </c>
      <c r="I242" s="121">
        <v>8</v>
      </c>
      <c r="J242" s="121">
        <v>802</v>
      </c>
      <c r="K242" s="122" t="s">
        <v>762</v>
      </c>
      <c r="L242" s="127">
        <v>88.2</v>
      </c>
      <c r="M242" s="120">
        <v>73.28</v>
      </c>
      <c r="N242" s="128" t="s">
        <v>773</v>
      </c>
      <c r="O242" s="120" t="s">
        <v>774</v>
      </c>
      <c r="P242" s="120" t="s">
        <v>1095</v>
      </c>
      <c r="Q242" s="120" t="s">
        <v>766</v>
      </c>
      <c r="R242" s="120" t="s">
        <v>1863</v>
      </c>
      <c r="S242" s="123">
        <v>43621</v>
      </c>
      <c r="T242" s="120" t="s">
        <v>1864</v>
      </c>
      <c r="U242" s="124" t="s">
        <v>769</v>
      </c>
      <c r="V242" s="124" t="s">
        <v>1865</v>
      </c>
      <c r="W242" s="120" t="s">
        <v>1866</v>
      </c>
      <c r="X242" s="124" t="s">
        <v>769</v>
      </c>
      <c r="Y242" s="124" t="s">
        <v>1867</v>
      </c>
      <c r="Z242" s="126">
        <v>44348</v>
      </c>
    </row>
    <row r="243" spans="1:26" ht="17.25" hidden="1" customHeight="1">
      <c r="A243" s="120">
        <v>239</v>
      </c>
      <c r="B243" s="120" t="s">
        <v>758</v>
      </c>
      <c r="C243" s="120" t="s">
        <v>759</v>
      </c>
      <c r="D243" s="120" t="s">
        <v>760</v>
      </c>
      <c r="E243" s="120" t="s">
        <v>761</v>
      </c>
      <c r="F243" s="121">
        <v>3</v>
      </c>
      <c r="G243" s="121">
        <v>2</v>
      </c>
      <c r="H243" s="121">
        <v>18</v>
      </c>
      <c r="I243" s="121">
        <v>8</v>
      </c>
      <c r="J243" s="121">
        <v>803</v>
      </c>
      <c r="K243" s="122" t="s">
        <v>762</v>
      </c>
      <c r="L243" s="127">
        <v>88.08</v>
      </c>
      <c r="M243" s="120">
        <v>73.180000000000007</v>
      </c>
      <c r="N243" s="128" t="s">
        <v>773</v>
      </c>
      <c r="O243" s="120" t="s">
        <v>774</v>
      </c>
      <c r="P243" s="120" t="s">
        <v>1101</v>
      </c>
      <c r="Q243" s="120" t="s">
        <v>766</v>
      </c>
      <c r="R243" s="120" t="s">
        <v>1868</v>
      </c>
      <c r="S243" s="123">
        <v>44166</v>
      </c>
      <c r="T243" s="120" t="s">
        <v>1869</v>
      </c>
      <c r="U243" s="124" t="s">
        <v>769</v>
      </c>
      <c r="V243" s="124" t="s">
        <v>1870</v>
      </c>
      <c r="W243" s="120"/>
      <c r="X243" s="124"/>
      <c r="Y243" s="124"/>
      <c r="Z243" s="126">
        <v>44348</v>
      </c>
    </row>
    <row r="244" spans="1:26" ht="17.25" hidden="1" customHeight="1">
      <c r="A244" s="120">
        <v>240</v>
      </c>
      <c r="B244" s="120" t="s">
        <v>758</v>
      </c>
      <c r="C244" s="120" t="s">
        <v>759</v>
      </c>
      <c r="D244" s="120" t="s">
        <v>760</v>
      </c>
      <c r="E244" s="120" t="s">
        <v>761</v>
      </c>
      <c r="F244" s="121">
        <v>3</v>
      </c>
      <c r="G244" s="121">
        <v>2</v>
      </c>
      <c r="H244" s="121">
        <v>18</v>
      </c>
      <c r="I244" s="121">
        <v>8</v>
      </c>
      <c r="J244" s="121">
        <v>804</v>
      </c>
      <c r="K244" s="122" t="s">
        <v>762</v>
      </c>
      <c r="L244" s="127">
        <v>139.06</v>
      </c>
      <c r="M244" s="120">
        <v>115.53</v>
      </c>
      <c r="N244" s="117" t="s">
        <v>763</v>
      </c>
      <c r="O244" s="120" t="s">
        <v>1736</v>
      </c>
      <c r="P244" s="120" t="s">
        <v>1737</v>
      </c>
      <c r="Q244" s="120" t="s">
        <v>766</v>
      </c>
      <c r="R244" s="120" t="s">
        <v>1871</v>
      </c>
      <c r="S244" s="123">
        <v>43621</v>
      </c>
      <c r="T244" s="120" t="s">
        <v>1872</v>
      </c>
      <c r="U244" s="124" t="s">
        <v>769</v>
      </c>
      <c r="V244" s="124" t="s">
        <v>1873</v>
      </c>
      <c r="W244" s="120"/>
      <c r="X244" s="124"/>
      <c r="Y244" s="124"/>
      <c r="Z244" s="126">
        <v>44348</v>
      </c>
    </row>
    <row r="245" spans="1:26" ht="17.25" hidden="1" customHeight="1">
      <c r="A245" s="120">
        <v>241</v>
      </c>
      <c r="B245" s="120" t="s">
        <v>758</v>
      </c>
      <c r="C245" s="120" t="s">
        <v>759</v>
      </c>
      <c r="D245" s="120" t="s">
        <v>760</v>
      </c>
      <c r="E245" s="120" t="s">
        <v>761</v>
      </c>
      <c r="F245" s="121">
        <v>3</v>
      </c>
      <c r="G245" s="121">
        <v>2</v>
      </c>
      <c r="H245" s="121">
        <v>18</v>
      </c>
      <c r="I245" s="121">
        <v>9</v>
      </c>
      <c r="J245" s="121">
        <v>901</v>
      </c>
      <c r="K245" s="122" t="s">
        <v>762</v>
      </c>
      <c r="L245" s="127">
        <v>88.55</v>
      </c>
      <c r="M245" s="120">
        <v>73.569999999999993</v>
      </c>
      <c r="N245" s="128" t="s">
        <v>773</v>
      </c>
      <c r="O245" s="120" t="s">
        <v>787</v>
      </c>
      <c r="P245" s="120" t="s">
        <v>1089</v>
      </c>
      <c r="Q245" s="120" t="s">
        <v>766</v>
      </c>
      <c r="R245" s="120" t="s">
        <v>1874</v>
      </c>
      <c r="S245" s="123">
        <v>43820</v>
      </c>
      <c r="T245" s="120" t="s">
        <v>1875</v>
      </c>
      <c r="U245" s="124" t="s">
        <v>769</v>
      </c>
      <c r="V245" s="124" t="s">
        <v>1876</v>
      </c>
      <c r="W245" s="120"/>
      <c r="X245" s="124"/>
      <c r="Y245" s="124"/>
      <c r="Z245" s="126">
        <v>44348</v>
      </c>
    </row>
    <row r="246" spans="1:26" ht="17.25" hidden="1" customHeight="1">
      <c r="A246" s="120">
        <v>242</v>
      </c>
      <c r="B246" s="120" t="s">
        <v>758</v>
      </c>
      <c r="C246" s="120" t="s">
        <v>759</v>
      </c>
      <c r="D246" s="120" t="s">
        <v>760</v>
      </c>
      <c r="E246" s="120" t="s">
        <v>761</v>
      </c>
      <c r="F246" s="121">
        <v>3</v>
      </c>
      <c r="G246" s="121">
        <v>2</v>
      </c>
      <c r="H246" s="121">
        <v>18</v>
      </c>
      <c r="I246" s="121">
        <v>9</v>
      </c>
      <c r="J246" s="121">
        <v>902</v>
      </c>
      <c r="K246" s="122" t="s">
        <v>762</v>
      </c>
      <c r="L246" s="127">
        <v>88.2</v>
      </c>
      <c r="M246" s="120">
        <v>73.28</v>
      </c>
      <c r="N246" s="128" t="s">
        <v>773</v>
      </c>
      <c r="O246" s="120" t="s">
        <v>774</v>
      </c>
      <c r="P246" s="120" t="s">
        <v>1095</v>
      </c>
      <c r="Q246" s="120" t="s">
        <v>766</v>
      </c>
      <c r="R246" s="120" t="s">
        <v>1877</v>
      </c>
      <c r="S246" s="123">
        <v>43620</v>
      </c>
      <c r="T246" s="120" t="s">
        <v>1878</v>
      </c>
      <c r="U246" s="124" t="s">
        <v>769</v>
      </c>
      <c r="V246" s="124" t="s">
        <v>1879</v>
      </c>
      <c r="W246" s="120" t="s">
        <v>1880</v>
      </c>
      <c r="X246" s="124" t="s">
        <v>769</v>
      </c>
      <c r="Y246" s="124" t="s">
        <v>1881</v>
      </c>
      <c r="Z246" s="126">
        <v>44348</v>
      </c>
    </row>
    <row r="247" spans="1:26" ht="17.25" hidden="1" customHeight="1">
      <c r="A247" s="120">
        <v>243</v>
      </c>
      <c r="B247" s="120" t="s">
        <v>758</v>
      </c>
      <c r="C247" s="120" t="s">
        <v>759</v>
      </c>
      <c r="D247" s="120" t="s">
        <v>760</v>
      </c>
      <c r="E247" s="120" t="s">
        <v>761</v>
      </c>
      <c r="F247" s="121">
        <v>3</v>
      </c>
      <c r="G247" s="121">
        <v>2</v>
      </c>
      <c r="H247" s="121">
        <v>18</v>
      </c>
      <c r="I247" s="121">
        <v>9</v>
      </c>
      <c r="J247" s="121">
        <v>903</v>
      </c>
      <c r="K247" s="122" t="s">
        <v>762</v>
      </c>
      <c r="L247" s="127">
        <v>88.08</v>
      </c>
      <c r="M247" s="120">
        <v>73.180000000000007</v>
      </c>
      <c r="N247" s="128" t="s">
        <v>773</v>
      </c>
      <c r="O247" s="120" t="s">
        <v>774</v>
      </c>
      <c r="P247" s="120" t="s">
        <v>1101</v>
      </c>
      <c r="Q247" s="120" t="s">
        <v>766</v>
      </c>
      <c r="R247" s="120" t="s">
        <v>1882</v>
      </c>
      <c r="S247" s="123">
        <v>43720</v>
      </c>
      <c r="T247" s="120" t="s">
        <v>1883</v>
      </c>
      <c r="U247" s="124" t="s">
        <v>769</v>
      </c>
      <c r="V247" s="124" t="s">
        <v>1884</v>
      </c>
      <c r="W247" s="120" t="s">
        <v>1885</v>
      </c>
      <c r="X247" s="124" t="s">
        <v>769</v>
      </c>
      <c r="Y247" s="124" t="s">
        <v>1886</v>
      </c>
      <c r="Z247" s="126">
        <v>44348</v>
      </c>
    </row>
    <row r="248" spans="1:26" ht="17.25" hidden="1" customHeight="1">
      <c r="A248" s="120">
        <v>244</v>
      </c>
      <c r="B248" s="120" t="s">
        <v>758</v>
      </c>
      <c r="C248" s="120" t="s">
        <v>759</v>
      </c>
      <c r="D248" s="120" t="s">
        <v>760</v>
      </c>
      <c r="E248" s="120" t="s">
        <v>761</v>
      </c>
      <c r="F248" s="121">
        <v>3</v>
      </c>
      <c r="G248" s="121">
        <v>2</v>
      </c>
      <c r="H248" s="121">
        <v>18</v>
      </c>
      <c r="I248" s="121">
        <v>9</v>
      </c>
      <c r="J248" s="121">
        <v>904</v>
      </c>
      <c r="K248" s="122" t="s">
        <v>762</v>
      </c>
      <c r="L248" s="127">
        <v>139.06</v>
      </c>
      <c r="M248" s="120">
        <v>115.53</v>
      </c>
      <c r="N248" s="117" t="s">
        <v>763</v>
      </c>
      <c r="O248" s="120" t="s">
        <v>1736</v>
      </c>
      <c r="P248" s="120" t="s">
        <v>1737</v>
      </c>
      <c r="Q248" s="120" t="s">
        <v>766</v>
      </c>
      <c r="R248" s="120" t="s">
        <v>1887</v>
      </c>
      <c r="S248" s="123">
        <v>43687</v>
      </c>
      <c r="T248" s="120" t="s">
        <v>1888</v>
      </c>
      <c r="U248" s="124" t="s">
        <v>769</v>
      </c>
      <c r="V248" s="124" t="s">
        <v>1889</v>
      </c>
      <c r="W248" s="120" t="s">
        <v>1890</v>
      </c>
      <c r="X248" s="124" t="s">
        <v>769</v>
      </c>
      <c r="Y248" s="124" t="s">
        <v>1891</v>
      </c>
      <c r="Z248" s="126">
        <v>44348</v>
      </c>
    </row>
    <row r="249" spans="1:26" ht="17.25" hidden="1" customHeight="1">
      <c r="A249" s="120">
        <v>245</v>
      </c>
      <c r="B249" s="120" t="s">
        <v>758</v>
      </c>
      <c r="C249" s="120" t="s">
        <v>759</v>
      </c>
      <c r="D249" s="120" t="s">
        <v>760</v>
      </c>
      <c r="E249" s="120" t="s">
        <v>761</v>
      </c>
      <c r="F249" s="121">
        <v>3</v>
      </c>
      <c r="G249" s="121">
        <v>2</v>
      </c>
      <c r="H249" s="121">
        <v>18</v>
      </c>
      <c r="I249" s="121">
        <v>10</v>
      </c>
      <c r="J249" s="121">
        <v>1001</v>
      </c>
      <c r="K249" s="122" t="s">
        <v>762</v>
      </c>
      <c r="L249" s="127">
        <v>88.55</v>
      </c>
      <c r="M249" s="120">
        <v>73.569999999999993</v>
      </c>
      <c r="N249" s="128" t="s">
        <v>773</v>
      </c>
      <c r="O249" s="120" t="s">
        <v>787</v>
      </c>
      <c r="P249" s="120" t="s">
        <v>1089</v>
      </c>
      <c r="Q249" s="120" t="s">
        <v>766</v>
      </c>
      <c r="R249" s="120" t="s">
        <v>1892</v>
      </c>
      <c r="S249" s="123">
        <v>43619</v>
      </c>
      <c r="T249" s="120" t="s">
        <v>1893</v>
      </c>
      <c r="U249" s="124" t="s">
        <v>769</v>
      </c>
      <c r="V249" s="124" t="s">
        <v>1894</v>
      </c>
      <c r="W249" s="120" t="s">
        <v>1895</v>
      </c>
      <c r="X249" s="124" t="s">
        <v>769</v>
      </c>
      <c r="Y249" s="124" t="s">
        <v>1896</v>
      </c>
      <c r="Z249" s="126">
        <v>44348</v>
      </c>
    </row>
    <row r="250" spans="1:26" ht="17.25" hidden="1" customHeight="1">
      <c r="A250" s="120">
        <v>246</v>
      </c>
      <c r="B250" s="120" t="s">
        <v>758</v>
      </c>
      <c r="C250" s="120" t="s">
        <v>759</v>
      </c>
      <c r="D250" s="120" t="s">
        <v>760</v>
      </c>
      <c r="E250" s="120" t="s">
        <v>761</v>
      </c>
      <c r="F250" s="121">
        <v>3</v>
      </c>
      <c r="G250" s="121">
        <v>2</v>
      </c>
      <c r="H250" s="121">
        <v>18</v>
      </c>
      <c r="I250" s="121">
        <v>10</v>
      </c>
      <c r="J250" s="121">
        <v>1002</v>
      </c>
      <c r="K250" s="122" t="s">
        <v>762</v>
      </c>
      <c r="L250" s="127">
        <v>88.2</v>
      </c>
      <c r="M250" s="120">
        <v>73.28</v>
      </c>
      <c r="N250" s="128" t="s">
        <v>773</v>
      </c>
      <c r="O250" s="120" t="s">
        <v>774</v>
      </c>
      <c r="P250" s="120" t="s">
        <v>1095</v>
      </c>
      <c r="Q250" s="120" t="s">
        <v>766</v>
      </c>
      <c r="R250" s="120" t="s">
        <v>1897</v>
      </c>
      <c r="S250" s="123">
        <v>43621</v>
      </c>
      <c r="T250" s="120" t="s">
        <v>1898</v>
      </c>
      <c r="U250" s="124" t="s">
        <v>769</v>
      </c>
      <c r="V250" s="124" t="s">
        <v>1899</v>
      </c>
      <c r="W250" s="120"/>
      <c r="X250" s="124"/>
      <c r="Y250" s="124"/>
      <c r="Z250" s="126">
        <v>44348</v>
      </c>
    </row>
    <row r="251" spans="1:26" ht="17.25" hidden="1" customHeight="1">
      <c r="A251" s="120">
        <v>247</v>
      </c>
      <c r="B251" s="120" t="s">
        <v>758</v>
      </c>
      <c r="C251" s="120" t="s">
        <v>759</v>
      </c>
      <c r="D251" s="120" t="s">
        <v>760</v>
      </c>
      <c r="E251" s="120" t="s">
        <v>761</v>
      </c>
      <c r="F251" s="121">
        <v>3</v>
      </c>
      <c r="G251" s="121">
        <v>2</v>
      </c>
      <c r="H251" s="121">
        <v>18</v>
      </c>
      <c r="I251" s="121">
        <v>10</v>
      </c>
      <c r="J251" s="121">
        <v>1003</v>
      </c>
      <c r="K251" s="122" t="s">
        <v>762</v>
      </c>
      <c r="L251" s="127">
        <v>88.08</v>
      </c>
      <c r="M251" s="120">
        <v>73.180000000000007</v>
      </c>
      <c r="N251" s="128" t="s">
        <v>773</v>
      </c>
      <c r="O251" s="120" t="s">
        <v>774</v>
      </c>
      <c r="P251" s="120" t="s">
        <v>1101</v>
      </c>
      <c r="Q251" s="120" t="s">
        <v>766</v>
      </c>
      <c r="R251" s="120" t="s">
        <v>1900</v>
      </c>
      <c r="S251" s="123">
        <v>43676</v>
      </c>
      <c r="T251" s="120" t="s">
        <v>1901</v>
      </c>
      <c r="U251" s="124" t="s">
        <v>769</v>
      </c>
      <c r="V251" s="124" t="s">
        <v>1902</v>
      </c>
      <c r="W251" s="120" t="s">
        <v>1903</v>
      </c>
      <c r="X251" s="124" t="s">
        <v>769</v>
      </c>
      <c r="Y251" s="124" t="s">
        <v>1904</v>
      </c>
      <c r="Z251" s="126">
        <v>44348</v>
      </c>
    </row>
    <row r="252" spans="1:26" ht="17.25" hidden="1" customHeight="1">
      <c r="A252" s="120">
        <v>248</v>
      </c>
      <c r="B252" s="120" t="s">
        <v>758</v>
      </c>
      <c r="C252" s="120" t="s">
        <v>759</v>
      </c>
      <c r="D252" s="120" t="s">
        <v>760</v>
      </c>
      <c r="E252" s="120" t="s">
        <v>761</v>
      </c>
      <c r="F252" s="121">
        <v>3</v>
      </c>
      <c r="G252" s="121">
        <v>2</v>
      </c>
      <c r="H252" s="121">
        <v>18</v>
      </c>
      <c r="I252" s="121">
        <v>10</v>
      </c>
      <c r="J252" s="121">
        <v>1004</v>
      </c>
      <c r="K252" s="122" t="s">
        <v>762</v>
      </c>
      <c r="L252" s="127">
        <v>139.06</v>
      </c>
      <c r="M252" s="120">
        <v>115.53</v>
      </c>
      <c r="N252" s="117" t="s">
        <v>763</v>
      </c>
      <c r="O252" s="120" t="s">
        <v>1736</v>
      </c>
      <c r="P252" s="120" t="s">
        <v>1737</v>
      </c>
      <c r="Q252" s="120" t="s">
        <v>766</v>
      </c>
      <c r="R252" s="120" t="s">
        <v>1905</v>
      </c>
      <c r="S252" s="123">
        <v>43608</v>
      </c>
      <c r="T252" s="120" t="s">
        <v>1906</v>
      </c>
      <c r="U252" s="124" t="s">
        <v>769</v>
      </c>
      <c r="V252" s="124" t="s">
        <v>1907</v>
      </c>
      <c r="W252" s="120"/>
      <c r="X252" s="124"/>
      <c r="Y252" s="124"/>
      <c r="Z252" s="126">
        <v>44348</v>
      </c>
    </row>
    <row r="253" spans="1:26" ht="17.25" hidden="1" customHeight="1">
      <c r="A253" s="120">
        <v>249</v>
      </c>
      <c r="B253" s="120" t="s">
        <v>758</v>
      </c>
      <c r="C253" s="120" t="s">
        <v>759</v>
      </c>
      <c r="D253" s="120" t="s">
        <v>760</v>
      </c>
      <c r="E253" s="120" t="s">
        <v>761</v>
      </c>
      <c r="F253" s="121">
        <v>3</v>
      </c>
      <c r="G253" s="121">
        <v>2</v>
      </c>
      <c r="H253" s="121">
        <v>18</v>
      </c>
      <c r="I253" s="121">
        <v>11</v>
      </c>
      <c r="J253" s="121">
        <v>1101</v>
      </c>
      <c r="K253" s="122" t="s">
        <v>762</v>
      </c>
      <c r="L253" s="127">
        <v>88.55</v>
      </c>
      <c r="M253" s="120">
        <v>73.569999999999993</v>
      </c>
      <c r="N253" s="128" t="s">
        <v>773</v>
      </c>
      <c r="O253" s="120" t="s">
        <v>787</v>
      </c>
      <c r="P253" s="120" t="s">
        <v>1089</v>
      </c>
      <c r="Q253" s="120" t="s">
        <v>766</v>
      </c>
      <c r="R253" s="120" t="s">
        <v>1908</v>
      </c>
      <c r="S253" s="123">
        <v>43585</v>
      </c>
      <c r="T253" s="120" t="s">
        <v>1909</v>
      </c>
      <c r="U253" s="124" t="s">
        <v>769</v>
      </c>
      <c r="V253" s="124" t="s">
        <v>1910</v>
      </c>
      <c r="W253" s="120" t="s">
        <v>1911</v>
      </c>
      <c r="X253" s="124" t="s">
        <v>769</v>
      </c>
      <c r="Y253" s="124" t="s">
        <v>1912</v>
      </c>
      <c r="Z253" s="126">
        <v>44348</v>
      </c>
    </row>
    <row r="254" spans="1:26" ht="17.25" hidden="1" customHeight="1">
      <c r="A254" s="120">
        <v>250</v>
      </c>
      <c r="B254" s="120" t="s">
        <v>758</v>
      </c>
      <c r="C254" s="120" t="s">
        <v>759</v>
      </c>
      <c r="D254" s="120" t="s">
        <v>760</v>
      </c>
      <c r="E254" s="120" t="s">
        <v>761</v>
      </c>
      <c r="F254" s="121">
        <v>3</v>
      </c>
      <c r="G254" s="121">
        <v>2</v>
      </c>
      <c r="H254" s="121">
        <v>18</v>
      </c>
      <c r="I254" s="121">
        <v>11</v>
      </c>
      <c r="J254" s="121">
        <v>1102</v>
      </c>
      <c r="K254" s="122" t="s">
        <v>762</v>
      </c>
      <c r="L254" s="127">
        <v>88.2</v>
      </c>
      <c r="M254" s="120">
        <v>73.28</v>
      </c>
      <c r="N254" s="128" t="s">
        <v>773</v>
      </c>
      <c r="O254" s="120" t="s">
        <v>774</v>
      </c>
      <c r="P254" s="120" t="s">
        <v>1095</v>
      </c>
      <c r="Q254" s="120" t="s">
        <v>766</v>
      </c>
      <c r="R254" s="120" t="s">
        <v>1913</v>
      </c>
      <c r="S254" s="123">
        <v>43719</v>
      </c>
      <c r="T254" s="120" t="s">
        <v>1914</v>
      </c>
      <c r="U254" s="124" t="s">
        <v>769</v>
      </c>
      <c r="V254" s="124" t="s">
        <v>1915</v>
      </c>
      <c r="W254" s="120" t="s">
        <v>1916</v>
      </c>
      <c r="X254" s="124" t="s">
        <v>769</v>
      </c>
      <c r="Y254" s="124" t="s">
        <v>1917</v>
      </c>
      <c r="Z254" s="126">
        <v>44348</v>
      </c>
    </row>
    <row r="255" spans="1:26" ht="17.25" hidden="1" customHeight="1">
      <c r="A255" s="120">
        <v>251</v>
      </c>
      <c r="B255" s="120" t="s">
        <v>758</v>
      </c>
      <c r="C255" s="120" t="s">
        <v>759</v>
      </c>
      <c r="D255" s="120" t="s">
        <v>760</v>
      </c>
      <c r="E255" s="120" t="s">
        <v>761</v>
      </c>
      <c r="F255" s="121">
        <v>3</v>
      </c>
      <c r="G255" s="121">
        <v>2</v>
      </c>
      <c r="H255" s="121">
        <v>18</v>
      </c>
      <c r="I255" s="121">
        <v>11</v>
      </c>
      <c r="J255" s="121">
        <v>1103</v>
      </c>
      <c r="K255" s="122" t="s">
        <v>762</v>
      </c>
      <c r="L255" s="127">
        <v>88.08</v>
      </c>
      <c r="M255" s="120">
        <v>73.180000000000007</v>
      </c>
      <c r="N255" s="128" t="s">
        <v>773</v>
      </c>
      <c r="O255" s="120" t="s">
        <v>774</v>
      </c>
      <c r="P255" s="120" t="s">
        <v>1101</v>
      </c>
      <c r="Q255" s="120" t="s">
        <v>766</v>
      </c>
      <c r="R255" s="120" t="s">
        <v>1918</v>
      </c>
      <c r="S255" s="123">
        <v>43717</v>
      </c>
      <c r="T255" s="120" t="s">
        <v>1919</v>
      </c>
      <c r="U255" s="124" t="s">
        <v>769</v>
      </c>
      <c r="V255" s="124" t="s">
        <v>1920</v>
      </c>
      <c r="W255" s="120" t="s">
        <v>1921</v>
      </c>
      <c r="X255" s="124" t="s">
        <v>769</v>
      </c>
      <c r="Y255" s="124" t="s">
        <v>1922</v>
      </c>
      <c r="Z255" s="126">
        <v>44348</v>
      </c>
    </row>
    <row r="256" spans="1:26" ht="17.25" hidden="1" customHeight="1">
      <c r="A256" s="120">
        <v>252</v>
      </c>
      <c r="B256" s="120" t="s">
        <v>758</v>
      </c>
      <c r="C256" s="120" t="s">
        <v>759</v>
      </c>
      <c r="D256" s="120" t="s">
        <v>760</v>
      </c>
      <c r="E256" s="120" t="s">
        <v>761</v>
      </c>
      <c r="F256" s="121">
        <v>3</v>
      </c>
      <c r="G256" s="121">
        <v>2</v>
      </c>
      <c r="H256" s="121">
        <v>18</v>
      </c>
      <c r="I256" s="121">
        <v>11</v>
      </c>
      <c r="J256" s="121">
        <v>1104</v>
      </c>
      <c r="K256" s="122" t="s">
        <v>762</v>
      </c>
      <c r="L256" s="127">
        <v>139.06</v>
      </c>
      <c r="M256" s="120">
        <v>115.53</v>
      </c>
      <c r="N256" s="117" t="s">
        <v>763</v>
      </c>
      <c r="O256" s="120" t="s">
        <v>1736</v>
      </c>
      <c r="P256" s="120" t="s">
        <v>1737</v>
      </c>
      <c r="Q256" s="120" t="s">
        <v>766</v>
      </c>
      <c r="R256" s="120" t="s">
        <v>1923</v>
      </c>
      <c r="S256" s="123">
        <v>43619</v>
      </c>
      <c r="T256" s="120" t="s">
        <v>1924</v>
      </c>
      <c r="U256" s="124" t="s">
        <v>769</v>
      </c>
      <c r="V256" s="124" t="s">
        <v>1925</v>
      </c>
      <c r="W256" s="120" t="s">
        <v>1926</v>
      </c>
      <c r="X256" s="124" t="s">
        <v>769</v>
      </c>
      <c r="Y256" s="124" t="s">
        <v>1927</v>
      </c>
      <c r="Z256" s="126">
        <v>44348</v>
      </c>
    </row>
    <row r="257" spans="1:26" ht="17.25" hidden="1" customHeight="1">
      <c r="A257" s="120">
        <v>253</v>
      </c>
      <c r="B257" s="120" t="s">
        <v>758</v>
      </c>
      <c r="C257" s="120" t="s">
        <v>759</v>
      </c>
      <c r="D257" s="120" t="s">
        <v>760</v>
      </c>
      <c r="E257" s="120" t="s">
        <v>761</v>
      </c>
      <c r="F257" s="121">
        <v>3</v>
      </c>
      <c r="G257" s="121">
        <v>2</v>
      </c>
      <c r="H257" s="121">
        <v>18</v>
      </c>
      <c r="I257" s="121">
        <v>12</v>
      </c>
      <c r="J257" s="121">
        <v>1201</v>
      </c>
      <c r="K257" s="122" t="s">
        <v>762</v>
      </c>
      <c r="L257" s="127">
        <v>88.55</v>
      </c>
      <c r="M257" s="120">
        <v>73.569999999999993</v>
      </c>
      <c r="N257" s="128" t="s">
        <v>773</v>
      </c>
      <c r="O257" s="120" t="s">
        <v>787</v>
      </c>
      <c r="P257" s="120" t="s">
        <v>1089</v>
      </c>
      <c r="Q257" s="120" t="s">
        <v>766</v>
      </c>
      <c r="R257" s="120" t="s">
        <v>1928</v>
      </c>
      <c r="S257" s="123">
        <v>43585</v>
      </c>
      <c r="T257" s="120" t="s">
        <v>1929</v>
      </c>
      <c r="U257" s="124" t="s">
        <v>769</v>
      </c>
      <c r="V257" s="124" t="s">
        <v>1930</v>
      </c>
      <c r="W257" s="120"/>
      <c r="X257" s="124"/>
      <c r="Y257" s="124"/>
      <c r="Z257" s="126">
        <v>44348</v>
      </c>
    </row>
    <row r="258" spans="1:26" ht="17.25" hidden="1" customHeight="1">
      <c r="A258" s="120">
        <v>254</v>
      </c>
      <c r="B258" s="120" t="s">
        <v>758</v>
      </c>
      <c r="C258" s="120" t="s">
        <v>759</v>
      </c>
      <c r="D258" s="120" t="s">
        <v>760</v>
      </c>
      <c r="E258" s="120" t="s">
        <v>761</v>
      </c>
      <c r="F258" s="121">
        <v>3</v>
      </c>
      <c r="G258" s="121">
        <v>2</v>
      </c>
      <c r="H258" s="121">
        <v>18</v>
      </c>
      <c r="I258" s="121">
        <v>12</v>
      </c>
      <c r="J258" s="121">
        <v>1202</v>
      </c>
      <c r="K258" s="122" t="s">
        <v>762</v>
      </c>
      <c r="L258" s="127">
        <v>88.2</v>
      </c>
      <c r="M258" s="120">
        <v>73.28</v>
      </c>
      <c r="N258" s="128" t="s">
        <v>773</v>
      </c>
      <c r="O258" s="120" t="s">
        <v>774</v>
      </c>
      <c r="P258" s="120" t="s">
        <v>1095</v>
      </c>
      <c r="Q258" s="120" t="s">
        <v>766</v>
      </c>
      <c r="R258" s="120" t="s">
        <v>1931</v>
      </c>
      <c r="S258" s="123">
        <v>43820</v>
      </c>
      <c r="T258" s="120" t="s">
        <v>1932</v>
      </c>
      <c r="U258" s="124" t="s">
        <v>769</v>
      </c>
      <c r="V258" s="124" t="s">
        <v>1933</v>
      </c>
      <c r="W258" s="120" t="s">
        <v>1934</v>
      </c>
      <c r="X258" s="124" t="s">
        <v>769</v>
      </c>
      <c r="Y258" s="124" t="s">
        <v>1935</v>
      </c>
      <c r="Z258" s="126">
        <v>44348</v>
      </c>
    </row>
    <row r="259" spans="1:26" ht="17.25" hidden="1" customHeight="1">
      <c r="A259" s="120">
        <v>255</v>
      </c>
      <c r="B259" s="120" t="s">
        <v>758</v>
      </c>
      <c r="C259" s="120" t="s">
        <v>759</v>
      </c>
      <c r="D259" s="120" t="s">
        <v>760</v>
      </c>
      <c r="E259" s="120" t="s">
        <v>761</v>
      </c>
      <c r="F259" s="121">
        <v>3</v>
      </c>
      <c r="G259" s="121">
        <v>2</v>
      </c>
      <c r="H259" s="121">
        <v>18</v>
      </c>
      <c r="I259" s="121">
        <v>12</v>
      </c>
      <c r="J259" s="121">
        <v>1203</v>
      </c>
      <c r="K259" s="122" t="s">
        <v>762</v>
      </c>
      <c r="L259" s="127">
        <v>88.08</v>
      </c>
      <c r="M259" s="120">
        <v>73.180000000000007</v>
      </c>
      <c r="N259" s="128" t="s">
        <v>773</v>
      </c>
      <c r="O259" s="120" t="s">
        <v>774</v>
      </c>
      <c r="P259" s="120" t="s">
        <v>1101</v>
      </c>
      <c r="Q259" s="120" t="s">
        <v>766</v>
      </c>
      <c r="R259" s="120" t="s">
        <v>1936</v>
      </c>
      <c r="S259" s="123">
        <v>43618</v>
      </c>
      <c r="T259" s="120" t="s">
        <v>1937</v>
      </c>
      <c r="U259" s="124" t="s">
        <v>769</v>
      </c>
      <c r="V259" s="124" t="s">
        <v>1938</v>
      </c>
      <c r="W259" s="120" t="s">
        <v>1939</v>
      </c>
      <c r="X259" s="124" t="s">
        <v>769</v>
      </c>
      <c r="Y259" s="124" t="s">
        <v>1940</v>
      </c>
      <c r="Z259" s="126">
        <v>44348</v>
      </c>
    </row>
    <row r="260" spans="1:26" ht="17.25" hidden="1" customHeight="1">
      <c r="A260" s="120">
        <v>256</v>
      </c>
      <c r="B260" s="120" t="s">
        <v>758</v>
      </c>
      <c r="C260" s="120" t="s">
        <v>759</v>
      </c>
      <c r="D260" s="120" t="s">
        <v>760</v>
      </c>
      <c r="E260" s="120" t="s">
        <v>761</v>
      </c>
      <c r="F260" s="121">
        <v>3</v>
      </c>
      <c r="G260" s="121">
        <v>2</v>
      </c>
      <c r="H260" s="121">
        <v>18</v>
      </c>
      <c r="I260" s="121">
        <v>12</v>
      </c>
      <c r="J260" s="121">
        <v>1204</v>
      </c>
      <c r="K260" s="122" t="s">
        <v>762</v>
      </c>
      <c r="L260" s="127">
        <v>139.06</v>
      </c>
      <c r="M260" s="120">
        <v>115.53</v>
      </c>
      <c r="N260" s="117" t="s">
        <v>763</v>
      </c>
      <c r="O260" s="120" t="s">
        <v>1736</v>
      </c>
      <c r="P260" s="120" t="s">
        <v>1737</v>
      </c>
      <c r="Q260" s="120" t="s">
        <v>766</v>
      </c>
      <c r="R260" s="120" t="s">
        <v>1941</v>
      </c>
      <c r="S260" s="123">
        <v>43715</v>
      </c>
      <c r="T260" s="120" t="s">
        <v>1942</v>
      </c>
      <c r="U260" s="124" t="s">
        <v>769</v>
      </c>
      <c r="V260" s="124" t="s">
        <v>1943</v>
      </c>
      <c r="W260" s="120" t="s">
        <v>1944</v>
      </c>
      <c r="X260" s="124" t="s">
        <v>769</v>
      </c>
      <c r="Y260" s="124" t="s">
        <v>1945</v>
      </c>
      <c r="Z260" s="126">
        <v>44348</v>
      </c>
    </row>
    <row r="261" spans="1:26" ht="17.25" hidden="1" customHeight="1">
      <c r="A261" s="120">
        <v>257</v>
      </c>
      <c r="B261" s="120" t="s">
        <v>758</v>
      </c>
      <c r="C261" s="120" t="s">
        <v>759</v>
      </c>
      <c r="D261" s="120" t="s">
        <v>760</v>
      </c>
      <c r="E261" s="120" t="s">
        <v>761</v>
      </c>
      <c r="F261" s="121">
        <v>3</v>
      </c>
      <c r="G261" s="121">
        <v>2</v>
      </c>
      <c r="H261" s="121">
        <v>18</v>
      </c>
      <c r="I261" s="121">
        <v>13</v>
      </c>
      <c r="J261" s="121">
        <v>1301</v>
      </c>
      <c r="K261" s="122" t="s">
        <v>762</v>
      </c>
      <c r="L261" s="127">
        <v>88.55</v>
      </c>
      <c r="M261" s="120">
        <v>73.569999999999993</v>
      </c>
      <c r="N261" s="128" t="s">
        <v>773</v>
      </c>
      <c r="O261" s="120" t="s">
        <v>787</v>
      </c>
      <c r="P261" s="120" t="s">
        <v>1089</v>
      </c>
      <c r="Q261" s="120" t="s">
        <v>766</v>
      </c>
      <c r="R261" s="120" t="s">
        <v>1946</v>
      </c>
      <c r="S261" s="123">
        <v>43695</v>
      </c>
      <c r="T261" s="120" t="s">
        <v>1947</v>
      </c>
      <c r="U261" s="124" t="s">
        <v>769</v>
      </c>
      <c r="V261" s="124" t="s">
        <v>1948</v>
      </c>
      <c r="W261" s="120" t="s">
        <v>1949</v>
      </c>
      <c r="X261" s="124" t="s">
        <v>769</v>
      </c>
      <c r="Y261" s="124" t="s">
        <v>1950</v>
      </c>
      <c r="Z261" s="126">
        <v>44348</v>
      </c>
    </row>
    <row r="262" spans="1:26" ht="17.25" hidden="1" customHeight="1">
      <c r="A262" s="120">
        <v>258</v>
      </c>
      <c r="B262" s="120" t="s">
        <v>758</v>
      </c>
      <c r="C262" s="120" t="s">
        <v>759</v>
      </c>
      <c r="D262" s="120" t="s">
        <v>760</v>
      </c>
      <c r="E262" s="120" t="s">
        <v>761</v>
      </c>
      <c r="F262" s="121">
        <v>3</v>
      </c>
      <c r="G262" s="121">
        <v>2</v>
      </c>
      <c r="H262" s="121">
        <v>18</v>
      </c>
      <c r="I262" s="121">
        <v>13</v>
      </c>
      <c r="J262" s="121">
        <v>1302</v>
      </c>
      <c r="K262" s="122" t="s">
        <v>762</v>
      </c>
      <c r="L262" s="127">
        <v>88.2</v>
      </c>
      <c r="M262" s="120">
        <v>73.28</v>
      </c>
      <c r="N262" s="128" t="s">
        <v>773</v>
      </c>
      <c r="O262" s="120" t="s">
        <v>774</v>
      </c>
      <c r="P262" s="120" t="s">
        <v>1095</v>
      </c>
      <c r="Q262" s="120" t="s">
        <v>766</v>
      </c>
      <c r="R262" s="120" t="s">
        <v>1951</v>
      </c>
      <c r="S262" s="123">
        <v>43649</v>
      </c>
      <c r="T262" s="120" t="s">
        <v>1952</v>
      </c>
      <c r="U262" s="124" t="s">
        <v>769</v>
      </c>
      <c r="V262" s="124" t="s">
        <v>1953</v>
      </c>
      <c r="W262" s="120" t="s">
        <v>1954</v>
      </c>
      <c r="X262" s="124" t="s">
        <v>769</v>
      </c>
      <c r="Y262" s="124" t="s">
        <v>1955</v>
      </c>
      <c r="Z262" s="126">
        <v>44348</v>
      </c>
    </row>
    <row r="263" spans="1:26" ht="17.25" hidden="1" customHeight="1">
      <c r="A263" s="120">
        <v>259</v>
      </c>
      <c r="B263" s="120" t="s">
        <v>758</v>
      </c>
      <c r="C263" s="120" t="s">
        <v>759</v>
      </c>
      <c r="D263" s="120" t="s">
        <v>760</v>
      </c>
      <c r="E263" s="120" t="s">
        <v>761</v>
      </c>
      <c r="F263" s="121">
        <v>3</v>
      </c>
      <c r="G263" s="121">
        <v>2</v>
      </c>
      <c r="H263" s="121">
        <v>18</v>
      </c>
      <c r="I263" s="121">
        <v>13</v>
      </c>
      <c r="J263" s="121">
        <v>1303</v>
      </c>
      <c r="K263" s="122" t="s">
        <v>762</v>
      </c>
      <c r="L263" s="127">
        <v>88.08</v>
      </c>
      <c r="M263" s="120">
        <v>73.180000000000007</v>
      </c>
      <c r="N263" s="128" t="s">
        <v>773</v>
      </c>
      <c r="O263" s="120" t="s">
        <v>774</v>
      </c>
      <c r="P263" s="120" t="s">
        <v>1101</v>
      </c>
      <c r="Q263" s="120" t="s">
        <v>766</v>
      </c>
      <c r="R263" s="120" t="s">
        <v>1956</v>
      </c>
      <c r="S263" s="123">
        <v>43702</v>
      </c>
      <c r="T263" s="120" t="s">
        <v>1957</v>
      </c>
      <c r="U263" s="124" t="s">
        <v>769</v>
      </c>
      <c r="V263" s="124" t="s">
        <v>1958</v>
      </c>
      <c r="W263" s="120" t="s">
        <v>1959</v>
      </c>
      <c r="X263" s="124" t="s">
        <v>769</v>
      </c>
      <c r="Y263" s="124" t="s">
        <v>1960</v>
      </c>
      <c r="Z263" s="126">
        <v>44348</v>
      </c>
    </row>
    <row r="264" spans="1:26" ht="17.25" hidden="1" customHeight="1">
      <c r="A264" s="120">
        <v>260</v>
      </c>
      <c r="B264" s="120" t="s">
        <v>758</v>
      </c>
      <c r="C264" s="120" t="s">
        <v>759</v>
      </c>
      <c r="D264" s="120" t="s">
        <v>760</v>
      </c>
      <c r="E264" s="120" t="s">
        <v>761</v>
      </c>
      <c r="F264" s="121">
        <v>3</v>
      </c>
      <c r="G264" s="121">
        <v>2</v>
      </c>
      <c r="H264" s="121">
        <v>18</v>
      </c>
      <c r="I264" s="121">
        <v>13</v>
      </c>
      <c r="J264" s="121">
        <v>1304</v>
      </c>
      <c r="K264" s="122" t="s">
        <v>762</v>
      </c>
      <c r="L264" s="127">
        <v>139.06</v>
      </c>
      <c r="M264" s="120">
        <v>115.53</v>
      </c>
      <c r="N264" s="117" t="s">
        <v>763</v>
      </c>
      <c r="O264" s="120" t="s">
        <v>1736</v>
      </c>
      <c r="P264" s="120" t="s">
        <v>1737</v>
      </c>
      <c r="Q264" s="120" t="s">
        <v>766</v>
      </c>
      <c r="R264" s="120" t="s">
        <v>1961</v>
      </c>
      <c r="S264" s="123">
        <v>43820</v>
      </c>
      <c r="T264" s="120" t="s">
        <v>1962</v>
      </c>
      <c r="U264" s="124" t="s">
        <v>769</v>
      </c>
      <c r="V264" s="124" t="s">
        <v>1963</v>
      </c>
      <c r="W264" s="120" t="s">
        <v>1964</v>
      </c>
      <c r="X264" s="124" t="s">
        <v>769</v>
      </c>
      <c r="Y264" s="124" t="s">
        <v>1965</v>
      </c>
      <c r="Z264" s="126">
        <v>44348</v>
      </c>
    </row>
    <row r="265" spans="1:26" ht="17.25" hidden="1" customHeight="1">
      <c r="A265" s="120">
        <v>261</v>
      </c>
      <c r="B265" s="120" t="s">
        <v>758</v>
      </c>
      <c r="C265" s="120" t="s">
        <v>759</v>
      </c>
      <c r="D265" s="120" t="s">
        <v>760</v>
      </c>
      <c r="E265" s="120" t="s">
        <v>761</v>
      </c>
      <c r="F265" s="121">
        <v>3</v>
      </c>
      <c r="G265" s="121">
        <v>2</v>
      </c>
      <c r="H265" s="121">
        <v>18</v>
      </c>
      <c r="I265" s="121">
        <v>14</v>
      </c>
      <c r="J265" s="121">
        <v>1401</v>
      </c>
      <c r="K265" s="122" t="s">
        <v>762</v>
      </c>
      <c r="L265" s="127">
        <v>88.55</v>
      </c>
      <c r="M265" s="120">
        <v>73.569999999999993</v>
      </c>
      <c r="N265" s="128" t="s">
        <v>773</v>
      </c>
      <c r="O265" s="120" t="s">
        <v>787</v>
      </c>
      <c r="P265" s="120" t="s">
        <v>1089</v>
      </c>
      <c r="Q265" s="120" t="s">
        <v>766</v>
      </c>
      <c r="R265" s="120" t="s">
        <v>1966</v>
      </c>
      <c r="S265" s="123">
        <v>43619</v>
      </c>
      <c r="T265" s="120" t="s">
        <v>1967</v>
      </c>
      <c r="U265" s="124" t="s">
        <v>769</v>
      </c>
      <c r="V265" s="124" t="s">
        <v>1968</v>
      </c>
      <c r="W265" s="120" t="s">
        <v>1969</v>
      </c>
      <c r="X265" s="124" t="s">
        <v>769</v>
      </c>
      <c r="Y265" s="124" t="s">
        <v>1970</v>
      </c>
      <c r="Z265" s="126">
        <v>44348</v>
      </c>
    </row>
    <row r="266" spans="1:26" ht="17.25" hidden="1" customHeight="1">
      <c r="A266" s="120">
        <v>262</v>
      </c>
      <c r="B266" s="120" t="s">
        <v>758</v>
      </c>
      <c r="C266" s="120" t="s">
        <v>759</v>
      </c>
      <c r="D266" s="120" t="s">
        <v>760</v>
      </c>
      <c r="E266" s="120" t="s">
        <v>761</v>
      </c>
      <c r="F266" s="121">
        <v>3</v>
      </c>
      <c r="G266" s="121">
        <v>2</v>
      </c>
      <c r="H266" s="121">
        <v>18</v>
      </c>
      <c r="I266" s="121">
        <v>14</v>
      </c>
      <c r="J266" s="121">
        <v>1402</v>
      </c>
      <c r="K266" s="122" t="s">
        <v>762</v>
      </c>
      <c r="L266" s="127">
        <v>88.2</v>
      </c>
      <c r="M266" s="120">
        <v>73.28</v>
      </c>
      <c r="N266" s="128" t="s">
        <v>773</v>
      </c>
      <c r="O266" s="120" t="s">
        <v>774</v>
      </c>
      <c r="P266" s="120" t="s">
        <v>1095</v>
      </c>
      <c r="Q266" s="120" t="s">
        <v>766</v>
      </c>
      <c r="R266" s="120" t="s">
        <v>1971</v>
      </c>
      <c r="S266" s="123">
        <v>43821</v>
      </c>
      <c r="T266" s="120" t="s">
        <v>1972</v>
      </c>
      <c r="U266" s="124" t="s">
        <v>769</v>
      </c>
      <c r="V266" s="124" t="s">
        <v>1973</v>
      </c>
      <c r="W266" s="120"/>
      <c r="X266" s="124"/>
      <c r="Y266" s="124"/>
      <c r="Z266" s="126">
        <v>44348</v>
      </c>
    </row>
    <row r="267" spans="1:26" ht="17.25" hidden="1" customHeight="1">
      <c r="A267" s="120">
        <v>263</v>
      </c>
      <c r="B267" s="120" t="s">
        <v>758</v>
      </c>
      <c r="C267" s="120" t="s">
        <v>759</v>
      </c>
      <c r="D267" s="120" t="s">
        <v>760</v>
      </c>
      <c r="E267" s="120" t="s">
        <v>761</v>
      </c>
      <c r="F267" s="121">
        <v>3</v>
      </c>
      <c r="G267" s="121">
        <v>2</v>
      </c>
      <c r="H267" s="121">
        <v>18</v>
      </c>
      <c r="I267" s="121">
        <v>14</v>
      </c>
      <c r="J267" s="121">
        <v>1403</v>
      </c>
      <c r="K267" s="122" t="s">
        <v>762</v>
      </c>
      <c r="L267" s="127">
        <v>88.08</v>
      </c>
      <c r="M267" s="120">
        <v>73.180000000000007</v>
      </c>
      <c r="N267" s="128" t="s">
        <v>773</v>
      </c>
      <c r="O267" s="120" t="s">
        <v>774</v>
      </c>
      <c r="P267" s="120" t="s">
        <v>1101</v>
      </c>
      <c r="Q267" s="120" t="s">
        <v>766</v>
      </c>
      <c r="R267" s="120" t="s">
        <v>1974</v>
      </c>
      <c r="S267" s="123">
        <v>43648</v>
      </c>
      <c r="T267" s="120" t="s">
        <v>1633</v>
      </c>
      <c r="U267" s="124" t="s">
        <v>769</v>
      </c>
      <c r="V267" s="124" t="s">
        <v>1975</v>
      </c>
      <c r="W267" s="120" t="s">
        <v>1976</v>
      </c>
      <c r="X267" s="124" t="s">
        <v>769</v>
      </c>
      <c r="Y267" s="124" t="s">
        <v>1977</v>
      </c>
      <c r="Z267" s="126">
        <v>44348</v>
      </c>
    </row>
    <row r="268" spans="1:26" ht="17.25" hidden="1" customHeight="1">
      <c r="A268" s="120">
        <v>264</v>
      </c>
      <c r="B268" s="120" t="s">
        <v>758</v>
      </c>
      <c r="C268" s="120" t="s">
        <v>759</v>
      </c>
      <c r="D268" s="120" t="s">
        <v>760</v>
      </c>
      <c r="E268" s="120" t="s">
        <v>761</v>
      </c>
      <c r="F268" s="121">
        <v>3</v>
      </c>
      <c r="G268" s="121">
        <v>2</v>
      </c>
      <c r="H268" s="121">
        <v>18</v>
      </c>
      <c r="I268" s="121">
        <v>14</v>
      </c>
      <c r="J268" s="121">
        <v>1404</v>
      </c>
      <c r="K268" s="122" t="s">
        <v>762</v>
      </c>
      <c r="L268" s="127">
        <v>139.06</v>
      </c>
      <c r="M268" s="120">
        <v>115.53</v>
      </c>
      <c r="N268" s="117" t="s">
        <v>763</v>
      </c>
      <c r="O268" s="120" t="s">
        <v>1736</v>
      </c>
      <c r="P268" s="120" t="s">
        <v>1737</v>
      </c>
      <c r="Q268" s="120" t="s">
        <v>766</v>
      </c>
      <c r="R268" s="120" t="s">
        <v>1978</v>
      </c>
      <c r="S268" s="123">
        <v>43713</v>
      </c>
      <c r="T268" s="120" t="s">
        <v>1979</v>
      </c>
      <c r="U268" s="124" t="s">
        <v>769</v>
      </c>
      <c r="V268" s="124" t="s">
        <v>1980</v>
      </c>
      <c r="W268" s="120" t="s">
        <v>1981</v>
      </c>
      <c r="X268" s="124" t="s">
        <v>769</v>
      </c>
      <c r="Y268" s="124" t="s">
        <v>1982</v>
      </c>
      <c r="Z268" s="126">
        <v>44348</v>
      </c>
    </row>
    <row r="269" spans="1:26" ht="17.25" hidden="1" customHeight="1">
      <c r="A269" s="120">
        <v>265</v>
      </c>
      <c r="B269" s="120" t="s">
        <v>758</v>
      </c>
      <c r="C269" s="120" t="s">
        <v>759</v>
      </c>
      <c r="D269" s="120" t="s">
        <v>760</v>
      </c>
      <c r="E269" s="120" t="s">
        <v>761</v>
      </c>
      <c r="F269" s="121">
        <v>3</v>
      </c>
      <c r="G269" s="121">
        <v>2</v>
      </c>
      <c r="H269" s="121">
        <v>18</v>
      </c>
      <c r="I269" s="121">
        <v>15</v>
      </c>
      <c r="J269" s="121">
        <v>1501</v>
      </c>
      <c r="K269" s="122" t="s">
        <v>762</v>
      </c>
      <c r="L269" s="127">
        <v>88.55</v>
      </c>
      <c r="M269" s="120">
        <v>73.569999999999993</v>
      </c>
      <c r="N269" s="128" t="s">
        <v>773</v>
      </c>
      <c r="O269" s="120" t="s">
        <v>787</v>
      </c>
      <c r="P269" s="120" t="s">
        <v>1089</v>
      </c>
      <c r="Q269" s="120" t="s">
        <v>766</v>
      </c>
      <c r="R269" s="120" t="s">
        <v>1983</v>
      </c>
      <c r="S269" s="123">
        <v>43618</v>
      </c>
      <c r="T269" s="120" t="s">
        <v>1984</v>
      </c>
      <c r="U269" s="124" t="s">
        <v>769</v>
      </c>
      <c r="V269" s="124" t="s">
        <v>1985</v>
      </c>
      <c r="W269" s="120"/>
      <c r="X269" s="124"/>
      <c r="Y269" s="124"/>
      <c r="Z269" s="126">
        <v>44348</v>
      </c>
    </row>
    <row r="270" spans="1:26" ht="17.25" hidden="1" customHeight="1">
      <c r="A270" s="120">
        <v>266</v>
      </c>
      <c r="B270" s="120" t="s">
        <v>758</v>
      </c>
      <c r="C270" s="120" t="s">
        <v>759</v>
      </c>
      <c r="D270" s="120" t="s">
        <v>760</v>
      </c>
      <c r="E270" s="120" t="s">
        <v>761</v>
      </c>
      <c r="F270" s="121">
        <v>3</v>
      </c>
      <c r="G270" s="121">
        <v>2</v>
      </c>
      <c r="H270" s="121">
        <v>18</v>
      </c>
      <c r="I270" s="121">
        <v>15</v>
      </c>
      <c r="J270" s="121">
        <v>1502</v>
      </c>
      <c r="K270" s="122" t="s">
        <v>762</v>
      </c>
      <c r="L270" s="127">
        <v>88.2</v>
      </c>
      <c r="M270" s="120">
        <v>73.28</v>
      </c>
      <c r="N270" s="128" t="s">
        <v>773</v>
      </c>
      <c r="O270" s="120" t="s">
        <v>774</v>
      </c>
      <c r="P270" s="120" t="s">
        <v>1095</v>
      </c>
      <c r="Q270" s="120" t="s">
        <v>766</v>
      </c>
      <c r="R270" s="120" t="s">
        <v>1986</v>
      </c>
      <c r="S270" s="123">
        <v>43719</v>
      </c>
      <c r="T270" s="120" t="s">
        <v>1987</v>
      </c>
      <c r="U270" s="124" t="s">
        <v>769</v>
      </c>
      <c r="V270" s="124" t="s">
        <v>1988</v>
      </c>
      <c r="W270" s="120" t="s">
        <v>1989</v>
      </c>
      <c r="X270" s="124" t="s">
        <v>769</v>
      </c>
      <c r="Y270" s="124" t="s">
        <v>1990</v>
      </c>
      <c r="Z270" s="126">
        <v>44348</v>
      </c>
    </row>
    <row r="271" spans="1:26" ht="17.25" hidden="1" customHeight="1">
      <c r="A271" s="120">
        <v>267</v>
      </c>
      <c r="B271" s="120" t="s">
        <v>758</v>
      </c>
      <c r="C271" s="120" t="s">
        <v>759</v>
      </c>
      <c r="D271" s="120" t="s">
        <v>760</v>
      </c>
      <c r="E271" s="120" t="s">
        <v>761</v>
      </c>
      <c r="F271" s="121">
        <v>3</v>
      </c>
      <c r="G271" s="121">
        <v>2</v>
      </c>
      <c r="H271" s="121">
        <v>18</v>
      </c>
      <c r="I271" s="121">
        <v>15</v>
      </c>
      <c r="J271" s="121">
        <v>1503</v>
      </c>
      <c r="K271" s="122" t="s">
        <v>762</v>
      </c>
      <c r="L271" s="127">
        <v>88.08</v>
      </c>
      <c r="M271" s="120">
        <v>73.180000000000007</v>
      </c>
      <c r="N271" s="128" t="s">
        <v>773</v>
      </c>
      <c r="O271" s="120" t="s">
        <v>774</v>
      </c>
      <c r="P271" s="120" t="s">
        <v>1101</v>
      </c>
      <c r="Q271" s="120" t="s">
        <v>766</v>
      </c>
      <c r="R271" s="120" t="s">
        <v>1991</v>
      </c>
      <c r="S271" s="123">
        <v>43720</v>
      </c>
      <c r="T271" s="120" t="s">
        <v>1992</v>
      </c>
      <c r="U271" s="124" t="s">
        <v>769</v>
      </c>
      <c r="V271" s="124" t="s">
        <v>1993</v>
      </c>
      <c r="W271" s="120" t="s">
        <v>1994</v>
      </c>
      <c r="X271" s="124" t="s">
        <v>769</v>
      </c>
      <c r="Y271" s="124" t="s">
        <v>1995</v>
      </c>
      <c r="Z271" s="126">
        <v>44348</v>
      </c>
    </row>
    <row r="272" spans="1:26" ht="17.25" hidden="1" customHeight="1">
      <c r="A272" s="120">
        <v>268</v>
      </c>
      <c r="B272" s="120" t="s">
        <v>758</v>
      </c>
      <c r="C272" s="120" t="s">
        <v>759</v>
      </c>
      <c r="D272" s="120" t="s">
        <v>760</v>
      </c>
      <c r="E272" s="120" t="s">
        <v>761</v>
      </c>
      <c r="F272" s="121">
        <v>3</v>
      </c>
      <c r="G272" s="121">
        <v>2</v>
      </c>
      <c r="H272" s="121">
        <v>18</v>
      </c>
      <c r="I272" s="121">
        <v>15</v>
      </c>
      <c r="J272" s="121">
        <v>1504</v>
      </c>
      <c r="K272" s="122" t="s">
        <v>762</v>
      </c>
      <c r="L272" s="127">
        <v>139.06</v>
      </c>
      <c r="M272" s="120">
        <v>115.53</v>
      </c>
      <c r="N272" s="117" t="s">
        <v>763</v>
      </c>
      <c r="O272" s="120" t="s">
        <v>1736</v>
      </c>
      <c r="P272" s="120" t="s">
        <v>1737</v>
      </c>
      <c r="Q272" s="120" t="s">
        <v>766</v>
      </c>
      <c r="R272" s="120" t="s">
        <v>1996</v>
      </c>
      <c r="S272" s="123">
        <v>43622</v>
      </c>
      <c r="T272" s="120" t="s">
        <v>1997</v>
      </c>
      <c r="U272" s="124" t="s">
        <v>769</v>
      </c>
      <c r="V272" s="124" t="s">
        <v>1998</v>
      </c>
      <c r="W272" s="120" t="s">
        <v>1999</v>
      </c>
      <c r="X272" s="124" t="s">
        <v>769</v>
      </c>
      <c r="Y272" s="124" t="s">
        <v>2000</v>
      </c>
      <c r="Z272" s="126">
        <v>44348</v>
      </c>
    </row>
    <row r="273" spans="1:26" ht="17.25" hidden="1" customHeight="1">
      <c r="A273" s="120">
        <v>269</v>
      </c>
      <c r="B273" s="120" t="s">
        <v>758</v>
      </c>
      <c r="C273" s="120" t="s">
        <v>759</v>
      </c>
      <c r="D273" s="120" t="s">
        <v>760</v>
      </c>
      <c r="E273" s="120" t="s">
        <v>761</v>
      </c>
      <c r="F273" s="121">
        <v>3</v>
      </c>
      <c r="G273" s="121">
        <v>2</v>
      </c>
      <c r="H273" s="121">
        <v>18</v>
      </c>
      <c r="I273" s="121">
        <v>16</v>
      </c>
      <c r="J273" s="121">
        <v>1601</v>
      </c>
      <c r="K273" s="122" t="s">
        <v>762</v>
      </c>
      <c r="L273" s="127">
        <v>88.55</v>
      </c>
      <c r="M273" s="120">
        <v>73.569999999999993</v>
      </c>
      <c r="N273" s="128" t="s">
        <v>773</v>
      </c>
      <c r="O273" s="120" t="s">
        <v>787</v>
      </c>
      <c r="P273" s="120" t="s">
        <v>1089</v>
      </c>
      <c r="Q273" s="120" t="s">
        <v>766</v>
      </c>
      <c r="R273" s="120" t="s">
        <v>2001</v>
      </c>
      <c r="S273" s="123">
        <v>43677</v>
      </c>
      <c r="T273" s="120" t="s">
        <v>2002</v>
      </c>
      <c r="U273" s="124" t="s">
        <v>769</v>
      </c>
      <c r="V273" s="124" t="s">
        <v>2003</v>
      </c>
      <c r="W273" s="120" t="s">
        <v>2004</v>
      </c>
      <c r="X273" s="124" t="s">
        <v>2005</v>
      </c>
      <c r="Y273" s="124" t="s">
        <v>2006</v>
      </c>
      <c r="Z273" s="126">
        <v>44348</v>
      </c>
    </row>
    <row r="274" spans="1:26" ht="17.25" hidden="1" customHeight="1">
      <c r="A274" s="120">
        <v>270</v>
      </c>
      <c r="B274" s="120" t="s">
        <v>758</v>
      </c>
      <c r="C274" s="120" t="s">
        <v>759</v>
      </c>
      <c r="D274" s="120" t="s">
        <v>760</v>
      </c>
      <c r="E274" s="120" t="s">
        <v>761</v>
      </c>
      <c r="F274" s="121">
        <v>3</v>
      </c>
      <c r="G274" s="121">
        <v>2</v>
      </c>
      <c r="H274" s="121">
        <v>18</v>
      </c>
      <c r="I274" s="121">
        <v>16</v>
      </c>
      <c r="J274" s="121">
        <v>1602</v>
      </c>
      <c r="K274" s="122" t="s">
        <v>762</v>
      </c>
      <c r="L274" s="127">
        <v>88.2</v>
      </c>
      <c r="M274" s="120">
        <v>73.28</v>
      </c>
      <c r="N274" s="128" t="s">
        <v>773</v>
      </c>
      <c r="O274" s="120" t="s">
        <v>774</v>
      </c>
      <c r="P274" s="120" t="s">
        <v>1095</v>
      </c>
      <c r="Q274" s="120" t="s">
        <v>766</v>
      </c>
      <c r="R274" s="120" t="s">
        <v>2007</v>
      </c>
      <c r="S274" s="123">
        <v>43706</v>
      </c>
      <c r="T274" s="120" t="s">
        <v>2008</v>
      </c>
      <c r="U274" s="124" t="s">
        <v>769</v>
      </c>
      <c r="V274" s="124" t="s">
        <v>2009</v>
      </c>
      <c r="W274" s="120" t="s">
        <v>2010</v>
      </c>
      <c r="X274" s="124" t="s">
        <v>769</v>
      </c>
      <c r="Y274" s="124" t="s">
        <v>2011</v>
      </c>
      <c r="Z274" s="126">
        <v>44348</v>
      </c>
    </row>
    <row r="275" spans="1:26" ht="17.25" hidden="1" customHeight="1">
      <c r="A275" s="120">
        <v>271</v>
      </c>
      <c r="B275" s="120" t="s">
        <v>758</v>
      </c>
      <c r="C275" s="120" t="s">
        <v>759</v>
      </c>
      <c r="D275" s="120" t="s">
        <v>760</v>
      </c>
      <c r="E275" s="120" t="s">
        <v>761</v>
      </c>
      <c r="F275" s="121">
        <v>3</v>
      </c>
      <c r="G275" s="121">
        <v>2</v>
      </c>
      <c r="H275" s="121">
        <v>18</v>
      </c>
      <c r="I275" s="121">
        <v>16</v>
      </c>
      <c r="J275" s="121">
        <v>1603</v>
      </c>
      <c r="K275" s="122" t="s">
        <v>762</v>
      </c>
      <c r="L275" s="127">
        <v>88.08</v>
      </c>
      <c r="M275" s="120">
        <v>73.180000000000007</v>
      </c>
      <c r="N275" s="128" t="s">
        <v>773</v>
      </c>
      <c r="O275" s="120" t="s">
        <v>774</v>
      </c>
      <c r="P275" s="120" t="s">
        <v>1101</v>
      </c>
      <c r="Q275" s="120" t="s">
        <v>766</v>
      </c>
      <c r="R275" s="120" t="s">
        <v>2012</v>
      </c>
      <c r="S275" s="123">
        <v>43717</v>
      </c>
      <c r="T275" s="120" t="s">
        <v>2013</v>
      </c>
      <c r="U275" s="124" t="s">
        <v>769</v>
      </c>
      <c r="V275" s="124" t="s">
        <v>2014</v>
      </c>
      <c r="W275" s="120" t="s">
        <v>2015</v>
      </c>
      <c r="X275" s="124" t="s">
        <v>769</v>
      </c>
      <c r="Y275" s="124" t="s">
        <v>2016</v>
      </c>
      <c r="Z275" s="126">
        <v>44348</v>
      </c>
    </row>
    <row r="276" spans="1:26" ht="17.25" hidden="1" customHeight="1">
      <c r="A276" s="120">
        <v>272</v>
      </c>
      <c r="B276" s="120" t="s">
        <v>758</v>
      </c>
      <c r="C276" s="120" t="s">
        <v>759</v>
      </c>
      <c r="D276" s="120" t="s">
        <v>760</v>
      </c>
      <c r="E276" s="120" t="s">
        <v>761</v>
      </c>
      <c r="F276" s="121">
        <v>3</v>
      </c>
      <c r="G276" s="121">
        <v>2</v>
      </c>
      <c r="H276" s="121">
        <v>18</v>
      </c>
      <c r="I276" s="121">
        <v>16</v>
      </c>
      <c r="J276" s="121">
        <v>1604</v>
      </c>
      <c r="K276" s="122" t="s">
        <v>762</v>
      </c>
      <c r="L276" s="127">
        <v>139.06</v>
      </c>
      <c r="M276" s="120">
        <v>115.53</v>
      </c>
      <c r="N276" s="117" t="s">
        <v>763</v>
      </c>
      <c r="O276" s="120" t="s">
        <v>1736</v>
      </c>
      <c r="P276" s="120" t="s">
        <v>1737</v>
      </c>
      <c r="Q276" s="120" t="s">
        <v>766</v>
      </c>
      <c r="R276" s="120" t="s">
        <v>2017</v>
      </c>
      <c r="S276" s="123">
        <v>43821</v>
      </c>
      <c r="T276" s="120" t="s">
        <v>2018</v>
      </c>
      <c r="U276" s="124" t="s">
        <v>769</v>
      </c>
      <c r="V276" s="124" t="s">
        <v>2019</v>
      </c>
      <c r="W276" s="120" t="s">
        <v>2020</v>
      </c>
      <c r="X276" s="124" t="s">
        <v>769</v>
      </c>
      <c r="Y276" s="124" t="s">
        <v>2021</v>
      </c>
      <c r="Z276" s="126">
        <v>44348</v>
      </c>
    </row>
    <row r="277" spans="1:26" ht="17.25" hidden="1" customHeight="1">
      <c r="A277" s="120">
        <v>273</v>
      </c>
      <c r="B277" s="120" t="s">
        <v>758</v>
      </c>
      <c r="C277" s="120" t="s">
        <v>759</v>
      </c>
      <c r="D277" s="120" t="s">
        <v>760</v>
      </c>
      <c r="E277" s="120" t="s">
        <v>761</v>
      </c>
      <c r="F277" s="121">
        <v>3</v>
      </c>
      <c r="G277" s="121">
        <v>2</v>
      </c>
      <c r="H277" s="121">
        <v>18</v>
      </c>
      <c r="I277" s="121">
        <v>17</v>
      </c>
      <c r="J277" s="121">
        <v>1701</v>
      </c>
      <c r="K277" s="122" t="s">
        <v>762</v>
      </c>
      <c r="L277" s="127">
        <v>88.55</v>
      </c>
      <c r="M277" s="120">
        <v>73.569999999999993</v>
      </c>
      <c r="N277" s="128" t="s">
        <v>773</v>
      </c>
      <c r="O277" s="120" t="s">
        <v>787</v>
      </c>
      <c r="P277" s="120" t="s">
        <v>1089</v>
      </c>
      <c r="Q277" s="120" t="s">
        <v>766</v>
      </c>
      <c r="R277" s="120" t="s">
        <v>2022</v>
      </c>
      <c r="S277" s="123">
        <v>43619</v>
      </c>
      <c r="T277" s="120" t="s">
        <v>2023</v>
      </c>
      <c r="U277" s="124" t="s">
        <v>769</v>
      </c>
      <c r="V277" s="124" t="s">
        <v>2024</v>
      </c>
      <c r="W277" s="120" t="s">
        <v>2025</v>
      </c>
      <c r="X277" s="124" t="s">
        <v>769</v>
      </c>
      <c r="Y277" s="124" t="s">
        <v>2026</v>
      </c>
      <c r="Z277" s="126">
        <v>44348</v>
      </c>
    </row>
    <row r="278" spans="1:26" ht="17.25" hidden="1" customHeight="1">
      <c r="A278" s="120">
        <v>274</v>
      </c>
      <c r="B278" s="120" t="s">
        <v>758</v>
      </c>
      <c r="C278" s="120" t="s">
        <v>759</v>
      </c>
      <c r="D278" s="120" t="s">
        <v>760</v>
      </c>
      <c r="E278" s="120" t="s">
        <v>761</v>
      </c>
      <c r="F278" s="121">
        <v>3</v>
      </c>
      <c r="G278" s="121">
        <v>2</v>
      </c>
      <c r="H278" s="121">
        <v>18</v>
      </c>
      <c r="I278" s="121">
        <v>17</v>
      </c>
      <c r="J278" s="121">
        <v>1702</v>
      </c>
      <c r="K278" s="122" t="s">
        <v>762</v>
      </c>
      <c r="L278" s="127">
        <v>88.2</v>
      </c>
      <c r="M278" s="120">
        <v>73.28</v>
      </c>
      <c r="N278" s="128" t="s">
        <v>773</v>
      </c>
      <c r="O278" s="120" t="s">
        <v>774</v>
      </c>
      <c r="P278" s="120" t="s">
        <v>1095</v>
      </c>
      <c r="Q278" s="120" t="s">
        <v>766</v>
      </c>
      <c r="R278" s="120" t="s">
        <v>2027</v>
      </c>
      <c r="S278" s="123">
        <v>43719</v>
      </c>
      <c r="T278" s="120" t="s">
        <v>2028</v>
      </c>
      <c r="U278" s="124" t="s">
        <v>769</v>
      </c>
      <c r="V278" s="124" t="s">
        <v>2029</v>
      </c>
      <c r="W278" s="120" t="s">
        <v>2030</v>
      </c>
      <c r="X278" s="124" t="s">
        <v>769</v>
      </c>
      <c r="Y278" s="124" t="s">
        <v>2031</v>
      </c>
      <c r="Z278" s="126">
        <v>44348</v>
      </c>
    </row>
    <row r="279" spans="1:26" ht="17.25" hidden="1" customHeight="1">
      <c r="A279" s="120">
        <v>275</v>
      </c>
      <c r="B279" s="120" t="s">
        <v>758</v>
      </c>
      <c r="C279" s="120" t="s">
        <v>759</v>
      </c>
      <c r="D279" s="120" t="s">
        <v>760</v>
      </c>
      <c r="E279" s="120" t="s">
        <v>761</v>
      </c>
      <c r="F279" s="121">
        <v>3</v>
      </c>
      <c r="G279" s="121">
        <v>2</v>
      </c>
      <c r="H279" s="121">
        <v>18</v>
      </c>
      <c r="I279" s="121">
        <v>17</v>
      </c>
      <c r="J279" s="121">
        <v>1703</v>
      </c>
      <c r="K279" s="122" t="s">
        <v>762</v>
      </c>
      <c r="L279" s="127">
        <v>88.08</v>
      </c>
      <c r="M279" s="120">
        <v>73.180000000000007</v>
      </c>
      <c r="N279" s="128" t="s">
        <v>773</v>
      </c>
      <c r="O279" s="120" t="s">
        <v>774</v>
      </c>
      <c r="P279" s="120" t="s">
        <v>1101</v>
      </c>
      <c r="Q279" s="120" t="s">
        <v>766</v>
      </c>
      <c r="R279" s="120" t="s">
        <v>2032</v>
      </c>
      <c r="S279" s="123">
        <v>43719</v>
      </c>
      <c r="T279" s="120" t="s">
        <v>2033</v>
      </c>
      <c r="U279" s="124" t="s">
        <v>769</v>
      </c>
      <c r="V279" s="124" t="s">
        <v>2034</v>
      </c>
      <c r="W279" s="120" t="s">
        <v>2035</v>
      </c>
      <c r="X279" s="124" t="s">
        <v>769</v>
      </c>
      <c r="Y279" s="124" t="s">
        <v>2036</v>
      </c>
      <c r="Z279" s="126">
        <v>44348</v>
      </c>
    </row>
    <row r="280" spans="1:26" ht="17.25" hidden="1" customHeight="1">
      <c r="A280" s="120">
        <v>276</v>
      </c>
      <c r="B280" s="120" t="s">
        <v>758</v>
      </c>
      <c r="C280" s="120" t="s">
        <v>759</v>
      </c>
      <c r="D280" s="120" t="s">
        <v>760</v>
      </c>
      <c r="E280" s="120" t="s">
        <v>761</v>
      </c>
      <c r="F280" s="121">
        <v>3</v>
      </c>
      <c r="G280" s="121">
        <v>2</v>
      </c>
      <c r="H280" s="121">
        <v>18</v>
      </c>
      <c r="I280" s="121">
        <v>17</v>
      </c>
      <c r="J280" s="121">
        <v>1704</v>
      </c>
      <c r="K280" s="122" t="s">
        <v>762</v>
      </c>
      <c r="L280" s="127">
        <v>139.06</v>
      </c>
      <c r="M280" s="120">
        <v>115.53</v>
      </c>
      <c r="N280" s="117" t="s">
        <v>763</v>
      </c>
      <c r="O280" s="120" t="s">
        <v>1736</v>
      </c>
      <c r="P280" s="120" t="s">
        <v>1737</v>
      </c>
      <c r="Q280" s="120" t="s">
        <v>766</v>
      </c>
      <c r="R280" s="120" t="s">
        <v>2037</v>
      </c>
      <c r="S280" s="123">
        <v>43675</v>
      </c>
      <c r="T280" s="120" t="s">
        <v>2038</v>
      </c>
      <c r="U280" s="124" t="s">
        <v>769</v>
      </c>
      <c r="V280" s="124" t="s">
        <v>2039</v>
      </c>
      <c r="W280" s="120" t="s">
        <v>2040</v>
      </c>
      <c r="X280" s="124" t="s">
        <v>896</v>
      </c>
      <c r="Y280" s="124" t="s">
        <v>2041</v>
      </c>
      <c r="Z280" s="126">
        <v>44348</v>
      </c>
    </row>
    <row r="281" spans="1:26" ht="17.25" hidden="1" customHeight="1">
      <c r="A281" s="120">
        <v>277</v>
      </c>
      <c r="B281" s="120" t="s">
        <v>758</v>
      </c>
      <c r="C281" s="120" t="s">
        <v>759</v>
      </c>
      <c r="D281" s="120" t="s">
        <v>760</v>
      </c>
      <c r="E281" s="120" t="s">
        <v>761</v>
      </c>
      <c r="F281" s="121">
        <v>3</v>
      </c>
      <c r="G281" s="121">
        <v>2</v>
      </c>
      <c r="H281" s="121">
        <v>18</v>
      </c>
      <c r="I281" s="121">
        <v>18</v>
      </c>
      <c r="J281" s="121">
        <v>1801</v>
      </c>
      <c r="K281" s="122" t="s">
        <v>762</v>
      </c>
      <c r="L281" s="127">
        <v>88.55</v>
      </c>
      <c r="M281" s="120">
        <v>73.569999999999993</v>
      </c>
      <c r="N281" s="128" t="s">
        <v>773</v>
      </c>
      <c r="O281" s="120" t="s">
        <v>787</v>
      </c>
      <c r="P281" s="120" t="s">
        <v>1089</v>
      </c>
      <c r="Q281" s="120" t="s">
        <v>766</v>
      </c>
      <c r="R281" s="120" t="s">
        <v>2042</v>
      </c>
      <c r="S281" s="123">
        <v>43725</v>
      </c>
      <c r="T281" s="120" t="s">
        <v>2043</v>
      </c>
      <c r="U281" s="124" t="s">
        <v>769</v>
      </c>
      <c r="V281" s="124" t="s">
        <v>2044</v>
      </c>
      <c r="W281" s="120" t="s">
        <v>2045</v>
      </c>
      <c r="X281" s="124" t="s">
        <v>769</v>
      </c>
      <c r="Y281" s="124" t="s">
        <v>2046</v>
      </c>
      <c r="Z281" s="126">
        <v>44348</v>
      </c>
    </row>
    <row r="282" spans="1:26" ht="17.25" hidden="1" customHeight="1">
      <c r="A282" s="120">
        <v>278</v>
      </c>
      <c r="B282" s="120" t="s">
        <v>758</v>
      </c>
      <c r="C282" s="120" t="s">
        <v>759</v>
      </c>
      <c r="D282" s="120" t="s">
        <v>760</v>
      </c>
      <c r="E282" s="120" t="s">
        <v>761</v>
      </c>
      <c r="F282" s="121">
        <v>3</v>
      </c>
      <c r="G282" s="121">
        <v>2</v>
      </c>
      <c r="H282" s="121">
        <v>18</v>
      </c>
      <c r="I282" s="121">
        <v>18</v>
      </c>
      <c r="J282" s="121">
        <v>1802</v>
      </c>
      <c r="K282" s="122" t="s">
        <v>762</v>
      </c>
      <c r="L282" s="127">
        <v>88.2</v>
      </c>
      <c r="M282" s="120">
        <v>73.28</v>
      </c>
      <c r="N282" s="128" t="s">
        <v>773</v>
      </c>
      <c r="O282" s="120" t="s">
        <v>774</v>
      </c>
      <c r="P282" s="120" t="s">
        <v>1095</v>
      </c>
      <c r="Q282" s="120" t="s">
        <v>766</v>
      </c>
      <c r="R282" s="120" t="s">
        <v>2047</v>
      </c>
      <c r="S282" s="123">
        <v>43585</v>
      </c>
      <c r="T282" s="120" t="s">
        <v>2048</v>
      </c>
      <c r="U282" s="124" t="s">
        <v>769</v>
      </c>
      <c r="V282" s="124" t="s">
        <v>2049</v>
      </c>
      <c r="W282" s="120" t="s">
        <v>2050</v>
      </c>
      <c r="X282" s="124" t="s">
        <v>769</v>
      </c>
      <c r="Y282" s="124" t="s">
        <v>2051</v>
      </c>
      <c r="Z282" s="126">
        <v>44348</v>
      </c>
    </row>
    <row r="283" spans="1:26" ht="17.25" hidden="1" customHeight="1">
      <c r="A283" s="120">
        <v>279</v>
      </c>
      <c r="B283" s="120" t="s">
        <v>758</v>
      </c>
      <c r="C283" s="120" t="s">
        <v>759</v>
      </c>
      <c r="D283" s="120" t="s">
        <v>760</v>
      </c>
      <c r="E283" s="120" t="s">
        <v>761</v>
      </c>
      <c r="F283" s="121">
        <v>3</v>
      </c>
      <c r="G283" s="121">
        <v>2</v>
      </c>
      <c r="H283" s="121">
        <v>18</v>
      </c>
      <c r="I283" s="121">
        <v>18</v>
      </c>
      <c r="J283" s="121">
        <v>1803</v>
      </c>
      <c r="K283" s="122" t="s">
        <v>762</v>
      </c>
      <c r="L283" s="127">
        <v>88.08</v>
      </c>
      <c r="M283" s="120">
        <v>73.180000000000007</v>
      </c>
      <c r="N283" s="128" t="s">
        <v>773</v>
      </c>
      <c r="O283" s="120" t="s">
        <v>774</v>
      </c>
      <c r="P283" s="120" t="s">
        <v>1101</v>
      </c>
      <c r="Q283" s="120" t="s">
        <v>766</v>
      </c>
      <c r="R283" s="120" t="s">
        <v>2052</v>
      </c>
      <c r="S283" s="123">
        <v>43652</v>
      </c>
      <c r="T283" s="120" t="s">
        <v>1989</v>
      </c>
      <c r="U283" s="124" t="s">
        <v>769</v>
      </c>
      <c r="V283" s="124" t="s">
        <v>2053</v>
      </c>
      <c r="W283" s="120" t="s">
        <v>2054</v>
      </c>
      <c r="X283" s="124" t="s">
        <v>769</v>
      </c>
      <c r="Y283" s="124" t="s">
        <v>2055</v>
      </c>
      <c r="Z283" s="126">
        <v>44348</v>
      </c>
    </row>
    <row r="284" spans="1:26" ht="17.25" hidden="1" customHeight="1">
      <c r="A284" s="120">
        <v>280</v>
      </c>
      <c r="B284" s="120" t="s">
        <v>758</v>
      </c>
      <c r="C284" s="120" t="s">
        <v>759</v>
      </c>
      <c r="D284" s="120" t="s">
        <v>760</v>
      </c>
      <c r="E284" s="120" t="s">
        <v>761</v>
      </c>
      <c r="F284" s="121">
        <v>3</v>
      </c>
      <c r="G284" s="121">
        <v>2</v>
      </c>
      <c r="H284" s="121">
        <v>18</v>
      </c>
      <c r="I284" s="121">
        <v>18</v>
      </c>
      <c r="J284" s="121">
        <v>1804</v>
      </c>
      <c r="K284" s="122" t="s">
        <v>762</v>
      </c>
      <c r="L284" s="127">
        <v>139.06</v>
      </c>
      <c r="M284" s="120">
        <v>115.53</v>
      </c>
      <c r="N284" s="117" t="s">
        <v>763</v>
      </c>
      <c r="O284" s="120" t="s">
        <v>1736</v>
      </c>
      <c r="P284" s="120" t="s">
        <v>1737</v>
      </c>
      <c r="Q284" s="120" t="s">
        <v>766</v>
      </c>
      <c r="R284" s="120" t="s">
        <v>2056</v>
      </c>
      <c r="S284" s="123">
        <v>43649</v>
      </c>
      <c r="T284" s="120" t="s">
        <v>2057</v>
      </c>
      <c r="U284" s="124" t="s">
        <v>769</v>
      </c>
      <c r="V284" s="135" t="s">
        <v>2058</v>
      </c>
      <c r="W284" s="120" t="s">
        <v>2059</v>
      </c>
      <c r="X284" s="135" t="s">
        <v>769</v>
      </c>
      <c r="Y284" s="135" t="s">
        <v>2060</v>
      </c>
      <c r="Z284" s="126">
        <v>44348</v>
      </c>
    </row>
    <row r="285" spans="1:26" ht="17.25" hidden="1" customHeight="1">
      <c r="A285" s="120">
        <v>281</v>
      </c>
      <c r="B285" s="120" t="s">
        <v>758</v>
      </c>
      <c r="C285" s="120" t="s">
        <v>759</v>
      </c>
      <c r="D285" s="120" t="s">
        <v>760</v>
      </c>
      <c r="E285" s="120" t="s">
        <v>761</v>
      </c>
      <c r="F285" s="121">
        <v>4</v>
      </c>
      <c r="G285" s="121">
        <v>1</v>
      </c>
      <c r="H285" s="121">
        <v>17</v>
      </c>
      <c r="I285" s="121">
        <v>1</v>
      </c>
      <c r="J285" s="121">
        <v>101</v>
      </c>
      <c r="K285" s="122" t="s">
        <v>762</v>
      </c>
      <c r="L285" s="127">
        <v>139.34</v>
      </c>
      <c r="M285" s="120">
        <v>115.5</v>
      </c>
      <c r="N285" s="117" t="s">
        <v>763</v>
      </c>
      <c r="O285" s="120" t="s">
        <v>764</v>
      </c>
      <c r="P285" s="120" t="s">
        <v>765</v>
      </c>
      <c r="Q285" s="120" t="s">
        <v>766</v>
      </c>
      <c r="R285" s="120" t="s">
        <v>2061</v>
      </c>
      <c r="S285" s="123">
        <v>43821</v>
      </c>
      <c r="T285" s="120" t="s">
        <v>2062</v>
      </c>
      <c r="U285" s="124" t="s">
        <v>769</v>
      </c>
      <c r="V285" s="124" t="s">
        <v>2063</v>
      </c>
      <c r="W285" s="120" t="s">
        <v>2064</v>
      </c>
      <c r="X285" s="124" t="s">
        <v>769</v>
      </c>
      <c r="Y285" s="124" t="s">
        <v>2065</v>
      </c>
      <c r="Z285" s="126">
        <v>44348</v>
      </c>
    </row>
    <row r="286" spans="1:26" ht="17.25" hidden="1" customHeight="1">
      <c r="A286" s="120">
        <v>282</v>
      </c>
      <c r="B286" s="120" t="s">
        <v>758</v>
      </c>
      <c r="C286" s="120" t="s">
        <v>759</v>
      </c>
      <c r="D286" s="120" t="s">
        <v>760</v>
      </c>
      <c r="E286" s="120" t="s">
        <v>761</v>
      </c>
      <c r="F286" s="121">
        <v>4</v>
      </c>
      <c r="G286" s="121">
        <v>1</v>
      </c>
      <c r="H286" s="121">
        <v>17</v>
      </c>
      <c r="I286" s="121">
        <v>1</v>
      </c>
      <c r="J286" s="121">
        <v>102</v>
      </c>
      <c r="K286" s="122" t="s">
        <v>762</v>
      </c>
      <c r="L286" s="127">
        <v>88.28</v>
      </c>
      <c r="M286" s="120">
        <v>73.180000000000007</v>
      </c>
      <c r="N286" s="128" t="s">
        <v>773</v>
      </c>
      <c r="O286" s="120" t="s">
        <v>774</v>
      </c>
      <c r="P286" s="120" t="s">
        <v>775</v>
      </c>
      <c r="Q286" s="120" t="s">
        <v>766</v>
      </c>
      <c r="R286" s="120" t="s">
        <v>2066</v>
      </c>
      <c r="S286" s="123">
        <v>43722</v>
      </c>
      <c r="T286" s="120" t="s">
        <v>2067</v>
      </c>
      <c r="U286" s="124" t="s">
        <v>769</v>
      </c>
      <c r="V286" s="124" t="s">
        <v>2068</v>
      </c>
      <c r="W286" s="120"/>
      <c r="X286" s="124"/>
      <c r="Y286" s="124"/>
      <c r="Z286" s="126">
        <v>44348</v>
      </c>
    </row>
    <row r="287" spans="1:26" ht="17.25" hidden="1" customHeight="1">
      <c r="A287" s="120">
        <v>283</v>
      </c>
      <c r="B287" s="120" t="s">
        <v>758</v>
      </c>
      <c r="C287" s="120" t="s">
        <v>759</v>
      </c>
      <c r="D287" s="120" t="s">
        <v>760</v>
      </c>
      <c r="E287" s="120" t="s">
        <v>761</v>
      </c>
      <c r="F287" s="121">
        <v>4</v>
      </c>
      <c r="G287" s="121">
        <v>1</v>
      </c>
      <c r="H287" s="121">
        <v>17</v>
      </c>
      <c r="I287" s="121">
        <v>1</v>
      </c>
      <c r="J287" s="121">
        <v>103</v>
      </c>
      <c r="K287" s="122" t="s">
        <v>762</v>
      </c>
      <c r="L287" s="127">
        <v>88.4</v>
      </c>
      <c r="M287" s="120">
        <v>73.28</v>
      </c>
      <c r="N287" s="128" t="s">
        <v>773</v>
      </c>
      <c r="O287" s="120" t="s">
        <v>774</v>
      </c>
      <c r="P287" s="120" t="s">
        <v>781</v>
      </c>
      <c r="Q287" s="120" t="s">
        <v>766</v>
      </c>
      <c r="R287" s="120" t="s">
        <v>2069</v>
      </c>
      <c r="S287" s="123">
        <v>43732</v>
      </c>
      <c r="T287" s="120" t="s">
        <v>2070</v>
      </c>
      <c r="U287" s="124" t="s">
        <v>769</v>
      </c>
      <c r="V287" s="124" t="s">
        <v>2071</v>
      </c>
      <c r="W287" s="120" t="s">
        <v>2072</v>
      </c>
      <c r="X287" s="124" t="s">
        <v>769</v>
      </c>
      <c r="Y287" s="124" t="s">
        <v>2073</v>
      </c>
      <c r="Z287" s="126">
        <v>44348</v>
      </c>
    </row>
    <row r="288" spans="1:26" ht="17.25" customHeight="1">
      <c r="A288" s="120">
        <v>284</v>
      </c>
      <c r="B288" s="120" t="s">
        <v>758</v>
      </c>
      <c r="C288" s="120" t="s">
        <v>759</v>
      </c>
      <c r="D288" s="120" t="s">
        <v>760</v>
      </c>
      <c r="E288" s="120" t="s">
        <v>761</v>
      </c>
      <c r="F288" s="121">
        <v>4</v>
      </c>
      <c r="G288" s="121">
        <v>1</v>
      </c>
      <c r="H288" s="121">
        <v>17</v>
      </c>
      <c r="I288" s="121">
        <v>1</v>
      </c>
      <c r="J288" s="121">
        <v>104</v>
      </c>
      <c r="K288" s="122" t="s">
        <v>762</v>
      </c>
      <c r="L288" s="127">
        <v>88.73</v>
      </c>
      <c r="M288" s="120">
        <v>73.55</v>
      </c>
      <c r="N288" s="128" t="s">
        <v>773</v>
      </c>
      <c r="O288" s="120" t="s">
        <v>787</v>
      </c>
      <c r="P288" s="120" t="s">
        <v>788</v>
      </c>
      <c r="Q288" s="120" t="s">
        <v>766</v>
      </c>
      <c r="R288" s="120" t="s">
        <v>2074</v>
      </c>
      <c r="S288" s="123">
        <v>43648</v>
      </c>
      <c r="T288" s="120" t="s">
        <v>2075</v>
      </c>
      <c r="U288" s="124" t="s">
        <v>769</v>
      </c>
      <c r="V288" s="124" t="s">
        <v>2076</v>
      </c>
      <c r="W288" s="120" t="s">
        <v>2077</v>
      </c>
      <c r="X288" s="124" t="s">
        <v>769</v>
      </c>
      <c r="Y288" s="124" t="s">
        <v>2078</v>
      </c>
      <c r="Z288" s="126">
        <v>44348</v>
      </c>
    </row>
    <row r="289" spans="1:26" ht="17.25" hidden="1" customHeight="1">
      <c r="A289" s="120">
        <v>285</v>
      </c>
      <c r="B289" s="120" t="s">
        <v>758</v>
      </c>
      <c r="C289" s="120" t="s">
        <v>759</v>
      </c>
      <c r="D289" s="120" t="s">
        <v>760</v>
      </c>
      <c r="E289" s="120" t="s">
        <v>761</v>
      </c>
      <c r="F289" s="121">
        <v>4</v>
      </c>
      <c r="G289" s="121">
        <v>1</v>
      </c>
      <c r="H289" s="121">
        <v>17</v>
      </c>
      <c r="I289" s="121">
        <v>2</v>
      </c>
      <c r="J289" s="121">
        <v>201</v>
      </c>
      <c r="K289" s="122" t="s">
        <v>762</v>
      </c>
      <c r="L289" s="127">
        <v>139.37</v>
      </c>
      <c r="M289" s="120">
        <v>115.53</v>
      </c>
      <c r="N289" s="117" t="s">
        <v>763</v>
      </c>
      <c r="O289" s="120" t="s">
        <v>764</v>
      </c>
      <c r="P289" s="120" t="s">
        <v>765</v>
      </c>
      <c r="Q289" s="120" t="s">
        <v>766</v>
      </c>
      <c r="R289" s="120" t="s">
        <v>2079</v>
      </c>
      <c r="S289" s="123">
        <v>43713</v>
      </c>
      <c r="T289" s="120" t="s">
        <v>2080</v>
      </c>
      <c r="U289" s="124" t="s">
        <v>769</v>
      </c>
      <c r="V289" s="124" t="s">
        <v>2081</v>
      </c>
      <c r="W289" s="120" t="s">
        <v>2082</v>
      </c>
      <c r="X289" s="124" t="s">
        <v>769</v>
      </c>
      <c r="Y289" s="124" t="s">
        <v>2083</v>
      </c>
      <c r="Z289" s="126">
        <v>44348</v>
      </c>
    </row>
    <row r="290" spans="1:26" ht="17.25" hidden="1" customHeight="1">
      <c r="A290" s="120">
        <v>286</v>
      </c>
      <c r="B290" s="120" t="s">
        <v>758</v>
      </c>
      <c r="C290" s="120" t="s">
        <v>759</v>
      </c>
      <c r="D290" s="120" t="s">
        <v>760</v>
      </c>
      <c r="E290" s="120" t="s">
        <v>761</v>
      </c>
      <c r="F290" s="121">
        <v>4</v>
      </c>
      <c r="G290" s="121">
        <v>1</v>
      </c>
      <c r="H290" s="121">
        <v>17</v>
      </c>
      <c r="I290" s="121">
        <v>2</v>
      </c>
      <c r="J290" s="121">
        <v>202</v>
      </c>
      <c r="K290" s="122" t="s">
        <v>762</v>
      </c>
      <c r="L290" s="127">
        <v>88.28</v>
      </c>
      <c r="M290" s="120">
        <v>73.180000000000007</v>
      </c>
      <c r="N290" s="128" t="s">
        <v>773</v>
      </c>
      <c r="O290" s="120" t="s">
        <v>774</v>
      </c>
      <c r="P290" s="120" t="s">
        <v>775</v>
      </c>
      <c r="Q290" s="120" t="s">
        <v>766</v>
      </c>
      <c r="R290" s="120" t="s">
        <v>2084</v>
      </c>
      <c r="S290" s="123">
        <v>43655</v>
      </c>
      <c r="T290" s="120" t="s">
        <v>2085</v>
      </c>
      <c r="U290" s="124" t="s">
        <v>769</v>
      </c>
      <c r="V290" s="124" t="s">
        <v>2086</v>
      </c>
      <c r="W290" s="120" t="s">
        <v>2087</v>
      </c>
      <c r="X290" s="124" t="s">
        <v>769</v>
      </c>
      <c r="Y290" s="124" t="s">
        <v>2088</v>
      </c>
      <c r="Z290" s="126">
        <v>44348</v>
      </c>
    </row>
    <row r="291" spans="1:26" ht="17.25" hidden="1" customHeight="1">
      <c r="A291" s="120">
        <v>287</v>
      </c>
      <c r="B291" s="120" t="s">
        <v>758</v>
      </c>
      <c r="C291" s="120" t="s">
        <v>759</v>
      </c>
      <c r="D291" s="120" t="s">
        <v>760</v>
      </c>
      <c r="E291" s="120" t="s">
        <v>761</v>
      </c>
      <c r="F291" s="121">
        <v>4</v>
      </c>
      <c r="G291" s="121">
        <v>1</v>
      </c>
      <c r="H291" s="121">
        <v>17</v>
      </c>
      <c r="I291" s="121">
        <v>2</v>
      </c>
      <c r="J291" s="121">
        <v>203</v>
      </c>
      <c r="K291" s="122" t="s">
        <v>762</v>
      </c>
      <c r="L291" s="127">
        <v>88.4</v>
      </c>
      <c r="M291" s="120">
        <v>73.28</v>
      </c>
      <c r="N291" s="128" t="s">
        <v>773</v>
      </c>
      <c r="O291" s="120" t="s">
        <v>774</v>
      </c>
      <c r="P291" s="120" t="s">
        <v>781</v>
      </c>
      <c r="Q291" s="120" t="s">
        <v>766</v>
      </c>
      <c r="R291" s="120" t="s">
        <v>2089</v>
      </c>
      <c r="S291" s="123">
        <v>43718</v>
      </c>
      <c r="T291" s="120" t="s">
        <v>1500</v>
      </c>
      <c r="U291" s="124" t="s">
        <v>769</v>
      </c>
      <c r="V291" s="124" t="s">
        <v>2090</v>
      </c>
      <c r="W291" s="120" t="s">
        <v>2091</v>
      </c>
      <c r="X291" s="124" t="s">
        <v>769</v>
      </c>
      <c r="Y291" s="124" t="s">
        <v>2092</v>
      </c>
      <c r="Z291" s="126">
        <v>44348</v>
      </c>
    </row>
    <row r="292" spans="1:26" ht="17.25" customHeight="1">
      <c r="A292" s="120">
        <v>288</v>
      </c>
      <c r="B292" s="120" t="s">
        <v>758</v>
      </c>
      <c r="C292" s="120" t="s">
        <v>759</v>
      </c>
      <c r="D292" s="120" t="s">
        <v>760</v>
      </c>
      <c r="E292" s="120" t="s">
        <v>761</v>
      </c>
      <c r="F292" s="121">
        <v>4</v>
      </c>
      <c r="G292" s="121">
        <v>1</v>
      </c>
      <c r="H292" s="121">
        <v>17</v>
      </c>
      <c r="I292" s="121">
        <v>2</v>
      </c>
      <c r="J292" s="121">
        <v>204</v>
      </c>
      <c r="K292" s="122" t="s">
        <v>762</v>
      </c>
      <c r="L292" s="127">
        <v>88.75</v>
      </c>
      <c r="M292" s="120">
        <v>73.569999999999993</v>
      </c>
      <c r="N292" s="128" t="s">
        <v>773</v>
      </c>
      <c r="O292" s="120" t="s">
        <v>787</v>
      </c>
      <c r="P292" s="120" t="s">
        <v>788</v>
      </c>
      <c r="Q292" s="120" t="s">
        <v>766</v>
      </c>
      <c r="R292" s="120" t="s">
        <v>2093</v>
      </c>
      <c r="S292" s="123">
        <v>43621</v>
      </c>
      <c r="T292" s="120" t="s">
        <v>2094</v>
      </c>
      <c r="U292" s="124" t="s">
        <v>769</v>
      </c>
      <c r="V292" s="124" t="s">
        <v>2095</v>
      </c>
      <c r="W292" s="120"/>
      <c r="X292" s="124"/>
      <c r="Y292" s="124"/>
      <c r="Z292" s="126">
        <v>44348</v>
      </c>
    </row>
    <row r="293" spans="1:26" ht="17.25" hidden="1" customHeight="1">
      <c r="A293" s="120">
        <v>289</v>
      </c>
      <c r="B293" s="120" t="s">
        <v>758</v>
      </c>
      <c r="C293" s="120" t="s">
        <v>759</v>
      </c>
      <c r="D293" s="120" t="s">
        <v>760</v>
      </c>
      <c r="E293" s="120" t="s">
        <v>761</v>
      </c>
      <c r="F293" s="121">
        <v>4</v>
      </c>
      <c r="G293" s="121">
        <v>1</v>
      </c>
      <c r="H293" s="121">
        <v>17</v>
      </c>
      <c r="I293" s="121">
        <v>3</v>
      </c>
      <c r="J293" s="121">
        <v>301</v>
      </c>
      <c r="K293" s="122" t="s">
        <v>762</v>
      </c>
      <c r="L293" s="127">
        <v>139.37</v>
      </c>
      <c r="M293" s="120">
        <v>115.53</v>
      </c>
      <c r="N293" s="117" t="s">
        <v>763</v>
      </c>
      <c r="O293" s="120" t="s">
        <v>764</v>
      </c>
      <c r="P293" s="120" t="s">
        <v>765</v>
      </c>
      <c r="Q293" s="120" t="s">
        <v>766</v>
      </c>
      <c r="R293" s="120" t="s">
        <v>2096</v>
      </c>
      <c r="S293" s="123">
        <v>43820</v>
      </c>
      <c r="T293" s="120" t="s">
        <v>1165</v>
      </c>
      <c r="U293" s="124" t="s">
        <v>769</v>
      </c>
      <c r="V293" s="124" t="s">
        <v>2097</v>
      </c>
      <c r="W293" s="120" t="s">
        <v>2098</v>
      </c>
      <c r="X293" s="124" t="s">
        <v>769</v>
      </c>
      <c r="Y293" s="124" t="s">
        <v>2099</v>
      </c>
      <c r="Z293" s="126">
        <v>44348</v>
      </c>
    </row>
    <row r="294" spans="1:26" ht="17.25" hidden="1" customHeight="1">
      <c r="A294" s="120">
        <v>290</v>
      </c>
      <c r="B294" s="120" t="s">
        <v>758</v>
      </c>
      <c r="C294" s="120" t="s">
        <v>759</v>
      </c>
      <c r="D294" s="120" t="s">
        <v>760</v>
      </c>
      <c r="E294" s="120" t="s">
        <v>761</v>
      </c>
      <c r="F294" s="121">
        <v>4</v>
      </c>
      <c r="G294" s="121">
        <v>1</v>
      </c>
      <c r="H294" s="121">
        <v>17</v>
      </c>
      <c r="I294" s="121">
        <v>3</v>
      </c>
      <c r="J294" s="121">
        <v>302</v>
      </c>
      <c r="K294" s="122" t="s">
        <v>762</v>
      </c>
      <c r="L294" s="127">
        <v>88.28</v>
      </c>
      <c r="M294" s="120">
        <v>73.180000000000007</v>
      </c>
      <c r="N294" s="128" t="s">
        <v>773</v>
      </c>
      <c r="O294" s="120" t="s">
        <v>774</v>
      </c>
      <c r="P294" s="120" t="s">
        <v>775</v>
      </c>
      <c r="Q294" s="120" t="s">
        <v>766</v>
      </c>
      <c r="R294" s="120" t="s">
        <v>2100</v>
      </c>
      <c r="S294" s="123">
        <v>43648</v>
      </c>
      <c r="T294" s="120" t="s">
        <v>2101</v>
      </c>
      <c r="U294" s="124" t="s">
        <v>769</v>
      </c>
      <c r="V294" s="124" t="s">
        <v>2102</v>
      </c>
      <c r="W294" s="120" t="s">
        <v>2103</v>
      </c>
      <c r="X294" s="124" t="s">
        <v>769</v>
      </c>
      <c r="Y294" s="124" t="s">
        <v>2104</v>
      </c>
      <c r="Z294" s="126">
        <v>44348</v>
      </c>
    </row>
    <row r="295" spans="1:26" ht="17.25" hidden="1" customHeight="1">
      <c r="A295" s="120">
        <v>291</v>
      </c>
      <c r="B295" s="120" t="s">
        <v>758</v>
      </c>
      <c r="C295" s="120" t="s">
        <v>759</v>
      </c>
      <c r="D295" s="120" t="s">
        <v>760</v>
      </c>
      <c r="E295" s="120" t="s">
        <v>761</v>
      </c>
      <c r="F295" s="121">
        <v>4</v>
      </c>
      <c r="G295" s="121">
        <v>1</v>
      </c>
      <c r="H295" s="121">
        <v>17</v>
      </c>
      <c r="I295" s="121">
        <v>3</v>
      </c>
      <c r="J295" s="121">
        <v>303</v>
      </c>
      <c r="K295" s="122" t="s">
        <v>762</v>
      </c>
      <c r="L295" s="127">
        <v>88.4</v>
      </c>
      <c r="M295" s="120">
        <v>73.28</v>
      </c>
      <c r="N295" s="128" t="s">
        <v>773</v>
      </c>
      <c r="O295" s="120" t="s">
        <v>774</v>
      </c>
      <c r="P295" s="120" t="s">
        <v>781</v>
      </c>
      <c r="Q295" s="120" t="s">
        <v>766</v>
      </c>
      <c r="R295" s="120" t="s">
        <v>2105</v>
      </c>
      <c r="S295" s="123">
        <v>43708</v>
      </c>
      <c r="T295" s="120" t="s">
        <v>2106</v>
      </c>
      <c r="U295" s="124" t="s">
        <v>769</v>
      </c>
      <c r="V295" s="124" t="s">
        <v>2107</v>
      </c>
      <c r="W295" s="120" t="s">
        <v>2108</v>
      </c>
      <c r="X295" s="124" t="s">
        <v>769</v>
      </c>
      <c r="Y295" s="124" t="s">
        <v>2109</v>
      </c>
      <c r="Z295" s="126">
        <v>44348</v>
      </c>
    </row>
    <row r="296" spans="1:26" ht="17.25" customHeight="1">
      <c r="A296" s="120">
        <v>292</v>
      </c>
      <c r="B296" s="120" t="s">
        <v>758</v>
      </c>
      <c r="C296" s="120" t="s">
        <v>759</v>
      </c>
      <c r="D296" s="120" t="s">
        <v>760</v>
      </c>
      <c r="E296" s="120" t="s">
        <v>761</v>
      </c>
      <c r="F296" s="121">
        <v>4</v>
      </c>
      <c r="G296" s="121">
        <v>1</v>
      </c>
      <c r="H296" s="121">
        <v>17</v>
      </c>
      <c r="I296" s="121">
        <v>3</v>
      </c>
      <c r="J296" s="121">
        <v>304</v>
      </c>
      <c r="K296" s="122" t="s">
        <v>762</v>
      </c>
      <c r="L296" s="127">
        <v>88.75</v>
      </c>
      <c r="M296" s="120">
        <v>73.569999999999993</v>
      </c>
      <c r="N296" s="128" t="s">
        <v>773</v>
      </c>
      <c r="O296" s="120" t="s">
        <v>787</v>
      </c>
      <c r="P296" s="120" t="s">
        <v>788</v>
      </c>
      <c r="Q296" s="120" t="s">
        <v>766</v>
      </c>
      <c r="R296" s="120" t="s">
        <v>2110</v>
      </c>
      <c r="S296" s="123">
        <v>43719</v>
      </c>
      <c r="T296" s="120" t="s">
        <v>2111</v>
      </c>
      <c r="U296" s="124" t="s">
        <v>769</v>
      </c>
      <c r="V296" s="124" t="s">
        <v>2112</v>
      </c>
      <c r="W296" s="120" t="s">
        <v>2113</v>
      </c>
      <c r="X296" s="124" t="s">
        <v>769</v>
      </c>
      <c r="Y296" s="124" t="s">
        <v>2114</v>
      </c>
      <c r="Z296" s="126">
        <v>44348</v>
      </c>
    </row>
    <row r="297" spans="1:26" ht="17.25" hidden="1" customHeight="1">
      <c r="A297" s="120">
        <v>293</v>
      </c>
      <c r="B297" s="120" t="s">
        <v>758</v>
      </c>
      <c r="C297" s="120" t="s">
        <v>759</v>
      </c>
      <c r="D297" s="120" t="s">
        <v>760</v>
      </c>
      <c r="E297" s="120" t="s">
        <v>761</v>
      </c>
      <c r="F297" s="121">
        <v>4</v>
      </c>
      <c r="G297" s="121">
        <v>1</v>
      </c>
      <c r="H297" s="121">
        <v>17</v>
      </c>
      <c r="I297" s="121">
        <v>4</v>
      </c>
      <c r="J297" s="121">
        <v>401</v>
      </c>
      <c r="K297" s="122" t="s">
        <v>762</v>
      </c>
      <c r="L297" s="127">
        <v>139.37</v>
      </c>
      <c r="M297" s="120">
        <v>115.53</v>
      </c>
      <c r="N297" s="117" t="s">
        <v>763</v>
      </c>
      <c r="O297" s="120" t="s">
        <v>764</v>
      </c>
      <c r="P297" s="120" t="s">
        <v>765</v>
      </c>
      <c r="Q297" s="120" t="s">
        <v>766</v>
      </c>
      <c r="R297" s="120" t="s">
        <v>2115</v>
      </c>
      <c r="S297" s="123">
        <v>43714</v>
      </c>
      <c r="T297" s="120" t="s">
        <v>2116</v>
      </c>
      <c r="U297" s="124" t="s">
        <v>769</v>
      </c>
      <c r="V297" s="124" t="s">
        <v>2117</v>
      </c>
      <c r="W297" s="120" t="s">
        <v>2118</v>
      </c>
      <c r="X297" s="124" t="s">
        <v>769</v>
      </c>
      <c r="Y297" s="124" t="s">
        <v>2119</v>
      </c>
      <c r="Z297" s="126">
        <v>44348</v>
      </c>
    </row>
    <row r="298" spans="1:26" ht="17.25" hidden="1" customHeight="1">
      <c r="A298" s="120">
        <v>294</v>
      </c>
      <c r="B298" s="120" t="s">
        <v>758</v>
      </c>
      <c r="C298" s="120" t="s">
        <v>759</v>
      </c>
      <c r="D298" s="120" t="s">
        <v>760</v>
      </c>
      <c r="E298" s="120" t="s">
        <v>761</v>
      </c>
      <c r="F298" s="121">
        <v>4</v>
      </c>
      <c r="G298" s="121">
        <v>1</v>
      </c>
      <c r="H298" s="121">
        <v>17</v>
      </c>
      <c r="I298" s="121">
        <v>4</v>
      </c>
      <c r="J298" s="121">
        <v>402</v>
      </c>
      <c r="K298" s="122" t="s">
        <v>762</v>
      </c>
      <c r="L298" s="127">
        <v>88.28</v>
      </c>
      <c r="M298" s="120">
        <v>73.180000000000007</v>
      </c>
      <c r="N298" s="128" t="s">
        <v>773</v>
      </c>
      <c r="O298" s="120" t="s">
        <v>774</v>
      </c>
      <c r="P298" s="120" t="s">
        <v>775</v>
      </c>
      <c r="Q298" s="120" t="s">
        <v>766</v>
      </c>
      <c r="R298" s="120" t="s">
        <v>2120</v>
      </c>
      <c r="S298" s="123">
        <v>43822</v>
      </c>
      <c r="T298" s="120" t="s">
        <v>2121</v>
      </c>
      <c r="U298" s="124" t="s">
        <v>769</v>
      </c>
      <c r="V298" s="124" t="s">
        <v>2122</v>
      </c>
      <c r="W298" s="120" t="s">
        <v>2123</v>
      </c>
      <c r="X298" s="124" t="s">
        <v>769</v>
      </c>
      <c r="Y298" s="124" t="s">
        <v>2124</v>
      </c>
      <c r="Z298" s="126">
        <v>44348</v>
      </c>
    </row>
    <row r="299" spans="1:26" ht="17.25" hidden="1" customHeight="1">
      <c r="A299" s="120">
        <v>295</v>
      </c>
      <c r="B299" s="120" t="s">
        <v>758</v>
      </c>
      <c r="C299" s="120" t="s">
        <v>759</v>
      </c>
      <c r="D299" s="120" t="s">
        <v>760</v>
      </c>
      <c r="E299" s="120" t="s">
        <v>761</v>
      </c>
      <c r="F299" s="121">
        <v>4</v>
      </c>
      <c r="G299" s="121">
        <v>1</v>
      </c>
      <c r="H299" s="121">
        <v>17</v>
      </c>
      <c r="I299" s="121">
        <v>4</v>
      </c>
      <c r="J299" s="121">
        <v>403</v>
      </c>
      <c r="K299" s="122" t="s">
        <v>762</v>
      </c>
      <c r="L299" s="127">
        <v>88.4</v>
      </c>
      <c r="M299" s="120">
        <v>73.28</v>
      </c>
      <c r="N299" s="128" t="s">
        <v>773</v>
      </c>
      <c r="O299" s="120" t="s">
        <v>774</v>
      </c>
      <c r="P299" s="120" t="s">
        <v>781</v>
      </c>
      <c r="Q299" s="120" t="s">
        <v>766</v>
      </c>
      <c r="R299" s="120" t="s">
        <v>2125</v>
      </c>
      <c r="S299" s="123">
        <v>43706</v>
      </c>
      <c r="T299" s="120" t="s">
        <v>2126</v>
      </c>
      <c r="U299" s="124" t="s">
        <v>769</v>
      </c>
      <c r="V299" s="124" t="s">
        <v>2127</v>
      </c>
      <c r="W299" s="120"/>
      <c r="X299" s="124"/>
      <c r="Y299" s="124"/>
      <c r="Z299" s="126">
        <v>44348</v>
      </c>
    </row>
    <row r="300" spans="1:26" ht="17.25" customHeight="1">
      <c r="A300" s="120">
        <v>296</v>
      </c>
      <c r="B300" s="120" t="s">
        <v>758</v>
      </c>
      <c r="C300" s="120" t="s">
        <v>759</v>
      </c>
      <c r="D300" s="120" t="s">
        <v>760</v>
      </c>
      <c r="E300" s="120" t="s">
        <v>761</v>
      </c>
      <c r="F300" s="121">
        <v>4</v>
      </c>
      <c r="G300" s="121">
        <v>1</v>
      </c>
      <c r="H300" s="121">
        <v>17</v>
      </c>
      <c r="I300" s="121">
        <v>4</v>
      </c>
      <c r="J300" s="121">
        <v>404</v>
      </c>
      <c r="K300" s="122" t="s">
        <v>762</v>
      </c>
      <c r="L300" s="127">
        <v>88.75</v>
      </c>
      <c r="M300" s="120">
        <v>73.569999999999993</v>
      </c>
      <c r="N300" s="128" t="s">
        <v>773</v>
      </c>
      <c r="O300" s="120" t="s">
        <v>787</v>
      </c>
      <c r="P300" s="120" t="s">
        <v>788</v>
      </c>
      <c r="Q300" s="120" t="s">
        <v>766</v>
      </c>
      <c r="R300" s="120" t="s">
        <v>2128</v>
      </c>
      <c r="S300" s="123">
        <v>44166</v>
      </c>
      <c r="T300" s="120" t="s">
        <v>2129</v>
      </c>
      <c r="U300" s="124" t="s">
        <v>769</v>
      </c>
      <c r="V300" s="124" t="s">
        <v>2130</v>
      </c>
      <c r="W300" s="120" t="s">
        <v>2131</v>
      </c>
      <c r="X300" s="124" t="s">
        <v>769</v>
      </c>
      <c r="Y300" s="124" t="s">
        <v>2132</v>
      </c>
      <c r="Z300" s="126">
        <v>44348</v>
      </c>
    </row>
    <row r="301" spans="1:26" ht="17.25" hidden="1" customHeight="1">
      <c r="A301" s="120">
        <v>297</v>
      </c>
      <c r="B301" s="120" t="s">
        <v>758</v>
      </c>
      <c r="C301" s="120" t="s">
        <v>759</v>
      </c>
      <c r="D301" s="120" t="s">
        <v>760</v>
      </c>
      <c r="E301" s="120" t="s">
        <v>761</v>
      </c>
      <c r="F301" s="121">
        <v>4</v>
      </c>
      <c r="G301" s="121">
        <v>1</v>
      </c>
      <c r="H301" s="121">
        <v>17</v>
      </c>
      <c r="I301" s="121">
        <v>5</v>
      </c>
      <c r="J301" s="121">
        <v>501</v>
      </c>
      <c r="K301" s="122" t="s">
        <v>762</v>
      </c>
      <c r="L301" s="127">
        <v>139.37</v>
      </c>
      <c r="M301" s="120">
        <v>115.53</v>
      </c>
      <c r="N301" s="117" t="s">
        <v>763</v>
      </c>
      <c r="O301" s="120" t="s">
        <v>764</v>
      </c>
      <c r="P301" s="120" t="s">
        <v>765</v>
      </c>
      <c r="Q301" s="120" t="s">
        <v>766</v>
      </c>
      <c r="R301" s="120" t="s">
        <v>2133</v>
      </c>
      <c r="S301" s="123">
        <v>43624</v>
      </c>
      <c r="T301" s="120" t="s">
        <v>2134</v>
      </c>
      <c r="U301" s="124" t="s">
        <v>769</v>
      </c>
      <c r="V301" s="124" t="s">
        <v>2135</v>
      </c>
      <c r="W301" s="120"/>
      <c r="X301" s="124"/>
      <c r="Y301" s="124"/>
      <c r="Z301" s="126">
        <v>44348</v>
      </c>
    </row>
    <row r="302" spans="1:26" ht="17.25" hidden="1" customHeight="1">
      <c r="A302" s="120">
        <v>298</v>
      </c>
      <c r="B302" s="120" t="s">
        <v>758</v>
      </c>
      <c r="C302" s="120" t="s">
        <v>759</v>
      </c>
      <c r="D302" s="120" t="s">
        <v>760</v>
      </c>
      <c r="E302" s="120" t="s">
        <v>761</v>
      </c>
      <c r="F302" s="121">
        <v>4</v>
      </c>
      <c r="G302" s="121">
        <v>1</v>
      </c>
      <c r="H302" s="121">
        <v>17</v>
      </c>
      <c r="I302" s="121">
        <v>5</v>
      </c>
      <c r="J302" s="121">
        <v>502</v>
      </c>
      <c r="K302" s="122" t="s">
        <v>762</v>
      </c>
      <c r="L302" s="127">
        <v>88.28</v>
      </c>
      <c r="M302" s="120">
        <v>73.180000000000007</v>
      </c>
      <c r="N302" s="128" t="s">
        <v>773</v>
      </c>
      <c r="O302" s="120" t="s">
        <v>774</v>
      </c>
      <c r="P302" s="120" t="s">
        <v>775</v>
      </c>
      <c r="Q302" s="120" t="s">
        <v>766</v>
      </c>
      <c r="R302" s="120" t="s">
        <v>2136</v>
      </c>
      <c r="S302" s="123">
        <v>43676</v>
      </c>
      <c r="T302" s="120" t="s">
        <v>2137</v>
      </c>
      <c r="U302" s="124" t="s">
        <v>769</v>
      </c>
      <c r="V302" s="124" t="s">
        <v>2138</v>
      </c>
      <c r="W302" s="120" t="s">
        <v>2139</v>
      </c>
      <c r="X302" s="124" t="s">
        <v>769</v>
      </c>
      <c r="Y302" s="124" t="s">
        <v>2140</v>
      </c>
      <c r="Z302" s="126">
        <v>44348</v>
      </c>
    </row>
    <row r="303" spans="1:26" ht="17.25" hidden="1" customHeight="1">
      <c r="A303" s="120">
        <v>299</v>
      </c>
      <c r="B303" s="120" t="s">
        <v>758</v>
      </c>
      <c r="C303" s="120" t="s">
        <v>759</v>
      </c>
      <c r="D303" s="120" t="s">
        <v>760</v>
      </c>
      <c r="E303" s="120" t="s">
        <v>761</v>
      </c>
      <c r="F303" s="121">
        <v>4</v>
      </c>
      <c r="G303" s="121">
        <v>1</v>
      </c>
      <c r="H303" s="121">
        <v>17</v>
      </c>
      <c r="I303" s="121">
        <v>5</v>
      </c>
      <c r="J303" s="121">
        <v>503</v>
      </c>
      <c r="K303" s="122" t="s">
        <v>762</v>
      </c>
      <c r="L303" s="127">
        <v>88.4</v>
      </c>
      <c r="M303" s="120">
        <v>73.28</v>
      </c>
      <c r="N303" s="128" t="s">
        <v>773</v>
      </c>
      <c r="O303" s="120" t="s">
        <v>774</v>
      </c>
      <c r="P303" s="120" t="s">
        <v>781</v>
      </c>
      <c r="Q303" s="120" t="s">
        <v>766</v>
      </c>
      <c r="R303" s="120" t="s">
        <v>2141</v>
      </c>
      <c r="S303" s="123">
        <v>43648</v>
      </c>
      <c r="T303" s="120" t="s">
        <v>2142</v>
      </c>
      <c r="U303" s="124" t="s">
        <v>769</v>
      </c>
      <c r="V303" s="124" t="s">
        <v>2143</v>
      </c>
      <c r="W303" s="120" t="s">
        <v>2144</v>
      </c>
      <c r="X303" s="124" t="s">
        <v>769</v>
      </c>
      <c r="Y303" s="124" t="s">
        <v>2145</v>
      </c>
      <c r="Z303" s="126">
        <v>44348</v>
      </c>
    </row>
    <row r="304" spans="1:26" ht="17.25" customHeight="1">
      <c r="A304" s="120">
        <v>300</v>
      </c>
      <c r="B304" s="120" t="s">
        <v>758</v>
      </c>
      <c r="C304" s="120" t="s">
        <v>759</v>
      </c>
      <c r="D304" s="120" t="s">
        <v>760</v>
      </c>
      <c r="E304" s="120" t="s">
        <v>761</v>
      </c>
      <c r="F304" s="121">
        <v>4</v>
      </c>
      <c r="G304" s="121">
        <v>1</v>
      </c>
      <c r="H304" s="121">
        <v>17</v>
      </c>
      <c r="I304" s="121">
        <v>5</v>
      </c>
      <c r="J304" s="121">
        <v>504</v>
      </c>
      <c r="K304" s="122" t="s">
        <v>762</v>
      </c>
      <c r="L304" s="127">
        <v>88.75</v>
      </c>
      <c r="M304" s="120">
        <v>73.569999999999993</v>
      </c>
      <c r="N304" s="128" t="s">
        <v>773</v>
      </c>
      <c r="O304" s="120" t="s">
        <v>787</v>
      </c>
      <c r="P304" s="120" t="s">
        <v>788</v>
      </c>
      <c r="Q304" s="120" t="s">
        <v>766</v>
      </c>
      <c r="R304" s="120" t="s">
        <v>2146</v>
      </c>
      <c r="S304" s="123">
        <v>43621</v>
      </c>
      <c r="T304" s="120" t="s">
        <v>2147</v>
      </c>
      <c r="U304" s="124" t="s">
        <v>769</v>
      </c>
      <c r="V304" s="124" t="s">
        <v>2148</v>
      </c>
      <c r="W304" s="120" t="s">
        <v>2149</v>
      </c>
      <c r="X304" s="124" t="s">
        <v>769</v>
      </c>
      <c r="Y304" s="124" t="s">
        <v>2150</v>
      </c>
      <c r="Z304" s="126">
        <v>44348</v>
      </c>
    </row>
    <row r="305" spans="1:26" ht="17.25" hidden="1" customHeight="1">
      <c r="A305" s="120">
        <v>301</v>
      </c>
      <c r="B305" s="120" t="s">
        <v>758</v>
      </c>
      <c r="C305" s="120" t="s">
        <v>759</v>
      </c>
      <c r="D305" s="120" t="s">
        <v>760</v>
      </c>
      <c r="E305" s="120" t="s">
        <v>761</v>
      </c>
      <c r="F305" s="121">
        <v>4</v>
      </c>
      <c r="G305" s="121">
        <v>1</v>
      </c>
      <c r="H305" s="121">
        <v>17</v>
      </c>
      <c r="I305" s="121">
        <v>6</v>
      </c>
      <c r="J305" s="121">
        <v>601</v>
      </c>
      <c r="K305" s="122" t="s">
        <v>762</v>
      </c>
      <c r="L305" s="127">
        <v>139.37</v>
      </c>
      <c r="M305" s="120">
        <v>115.53</v>
      </c>
      <c r="N305" s="117" t="s">
        <v>763</v>
      </c>
      <c r="O305" s="120" t="s">
        <v>764</v>
      </c>
      <c r="P305" s="120" t="s">
        <v>765</v>
      </c>
      <c r="Q305" s="120" t="s">
        <v>766</v>
      </c>
      <c r="R305" s="120" t="s">
        <v>2151</v>
      </c>
      <c r="S305" s="123">
        <v>43676</v>
      </c>
      <c r="T305" s="120" t="s">
        <v>2152</v>
      </c>
      <c r="U305" s="124" t="s">
        <v>769</v>
      </c>
      <c r="V305" s="124" t="s">
        <v>2153</v>
      </c>
      <c r="W305" s="120" t="s">
        <v>2154</v>
      </c>
      <c r="X305" s="124" t="s">
        <v>769</v>
      </c>
      <c r="Y305" s="124" t="s">
        <v>2155</v>
      </c>
      <c r="Z305" s="126">
        <v>44348</v>
      </c>
    </row>
    <row r="306" spans="1:26" ht="17.25" hidden="1" customHeight="1">
      <c r="A306" s="120">
        <v>302</v>
      </c>
      <c r="B306" s="120" t="s">
        <v>758</v>
      </c>
      <c r="C306" s="120" t="s">
        <v>759</v>
      </c>
      <c r="D306" s="120" t="s">
        <v>760</v>
      </c>
      <c r="E306" s="120" t="s">
        <v>761</v>
      </c>
      <c r="F306" s="121">
        <v>4</v>
      </c>
      <c r="G306" s="121">
        <v>1</v>
      </c>
      <c r="H306" s="121">
        <v>17</v>
      </c>
      <c r="I306" s="121">
        <v>6</v>
      </c>
      <c r="J306" s="121">
        <v>602</v>
      </c>
      <c r="K306" s="122" t="s">
        <v>762</v>
      </c>
      <c r="L306" s="127">
        <v>88.28</v>
      </c>
      <c r="M306" s="120">
        <v>73.180000000000007</v>
      </c>
      <c r="N306" s="128" t="s">
        <v>773</v>
      </c>
      <c r="O306" s="120" t="s">
        <v>774</v>
      </c>
      <c r="P306" s="120" t="s">
        <v>775</v>
      </c>
      <c r="Q306" s="120" t="s">
        <v>766</v>
      </c>
      <c r="R306" s="120" t="s">
        <v>2156</v>
      </c>
      <c r="S306" s="123">
        <v>43649</v>
      </c>
      <c r="T306" s="120" t="s">
        <v>2157</v>
      </c>
      <c r="U306" s="124" t="s">
        <v>769</v>
      </c>
      <c r="V306" s="124" t="s">
        <v>2158</v>
      </c>
      <c r="W306" s="120" t="s">
        <v>2159</v>
      </c>
      <c r="X306" s="124" t="s">
        <v>769</v>
      </c>
      <c r="Y306" s="124" t="s">
        <v>2160</v>
      </c>
      <c r="Z306" s="126">
        <v>44348</v>
      </c>
    </row>
    <row r="307" spans="1:26" ht="17.25" hidden="1" customHeight="1">
      <c r="A307" s="120">
        <v>303</v>
      </c>
      <c r="B307" s="120" t="s">
        <v>758</v>
      </c>
      <c r="C307" s="120" t="s">
        <v>759</v>
      </c>
      <c r="D307" s="120" t="s">
        <v>760</v>
      </c>
      <c r="E307" s="120" t="s">
        <v>761</v>
      </c>
      <c r="F307" s="121">
        <v>4</v>
      </c>
      <c r="G307" s="121">
        <v>1</v>
      </c>
      <c r="H307" s="121">
        <v>17</v>
      </c>
      <c r="I307" s="121">
        <v>6</v>
      </c>
      <c r="J307" s="121">
        <v>603</v>
      </c>
      <c r="K307" s="122" t="s">
        <v>762</v>
      </c>
      <c r="L307" s="127">
        <v>88.4</v>
      </c>
      <c r="M307" s="120">
        <v>73.28</v>
      </c>
      <c r="N307" s="128" t="s">
        <v>773</v>
      </c>
      <c r="O307" s="120" t="s">
        <v>774</v>
      </c>
      <c r="P307" s="120" t="s">
        <v>781</v>
      </c>
      <c r="Q307" s="120" t="s">
        <v>766</v>
      </c>
      <c r="R307" s="120" t="s">
        <v>2161</v>
      </c>
      <c r="S307" s="123">
        <v>43627</v>
      </c>
      <c r="T307" s="120" t="s">
        <v>2162</v>
      </c>
      <c r="U307" s="124" t="s">
        <v>769</v>
      </c>
      <c r="V307" s="124" t="s">
        <v>2163</v>
      </c>
      <c r="W307" s="120" t="s">
        <v>2164</v>
      </c>
      <c r="X307" s="124" t="s">
        <v>769</v>
      </c>
      <c r="Y307" s="124" t="s">
        <v>2165</v>
      </c>
      <c r="Z307" s="126">
        <v>44348</v>
      </c>
    </row>
    <row r="308" spans="1:26" ht="17.25" customHeight="1">
      <c r="A308" s="120">
        <v>304</v>
      </c>
      <c r="B308" s="120" t="s">
        <v>758</v>
      </c>
      <c r="C308" s="120" t="s">
        <v>759</v>
      </c>
      <c r="D308" s="120" t="s">
        <v>760</v>
      </c>
      <c r="E308" s="120" t="s">
        <v>761</v>
      </c>
      <c r="F308" s="121">
        <v>4</v>
      </c>
      <c r="G308" s="121">
        <v>1</v>
      </c>
      <c r="H308" s="121">
        <v>17</v>
      </c>
      <c r="I308" s="121">
        <v>6</v>
      </c>
      <c r="J308" s="121">
        <v>604</v>
      </c>
      <c r="K308" s="122" t="s">
        <v>762</v>
      </c>
      <c r="L308" s="127">
        <v>88.75</v>
      </c>
      <c r="M308" s="120">
        <v>73.569999999999993</v>
      </c>
      <c r="N308" s="128" t="s">
        <v>773</v>
      </c>
      <c r="O308" s="120" t="s">
        <v>787</v>
      </c>
      <c r="P308" s="120" t="s">
        <v>788</v>
      </c>
      <c r="Q308" s="120" t="s">
        <v>766</v>
      </c>
      <c r="R308" s="120" t="s">
        <v>2166</v>
      </c>
      <c r="S308" s="123">
        <v>43622</v>
      </c>
      <c r="T308" s="120" t="s">
        <v>2167</v>
      </c>
      <c r="U308" s="124" t="s">
        <v>769</v>
      </c>
      <c r="V308" s="124" t="s">
        <v>2168</v>
      </c>
      <c r="W308" s="120" t="s">
        <v>2169</v>
      </c>
      <c r="X308" s="124" t="s">
        <v>769</v>
      </c>
      <c r="Y308" s="124" t="s">
        <v>2170</v>
      </c>
      <c r="Z308" s="126">
        <v>44348</v>
      </c>
    </row>
    <row r="309" spans="1:26" ht="17.25" hidden="1" customHeight="1">
      <c r="A309" s="120">
        <v>305</v>
      </c>
      <c r="B309" s="120" t="s">
        <v>758</v>
      </c>
      <c r="C309" s="120" t="s">
        <v>759</v>
      </c>
      <c r="D309" s="120" t="s">
        <v>760</v>
      </c>
      <c r="E309" s="120" t="s">
        <v>761</v>
      </c>
      <c r="F309" s="121">
        <v>4</v>
      </c>
      <c r="G309" s="121">
        <v>1</v>
      </c>
      <c r="H309" s="121">
        <v>17</v>
      </c>
      <c r="I309" s="121">
        <v>7</v>
      </c>
      <c r="J309" s="121">
        <v>701</v>
      </c>
      <c r="K309" s="122" t="s">
        <v>762</v>
      </c>
      <c r="L309" s="127">
        <v>139.37</v>
      </c>
      <c r="M309" s="120">
        <v>115.53</v>
      </c>
      <c r="N309" s="117" t="s">
        <v>763</v>
      </c>
      <c r="O309" s="120" t="s">
        <v>764</v>
      </c>
      <c r="P309" s="120" t="s">
        <v>765</v>
      </c>
      <c r="Q309" s="120" t="s">
        <v>766</v>
      </c>
      <c r="R309" s="120" t="s">
        <v>2171</v>
      </c>
      <c r="S309" s="123">
        <v>43821</v>
      </c>
      <c r="T309" s="120" t="s">
        <v>2172</v>
      </c>
      <c r="U309" s="124" t="s">
        <v>769</v>
      </c>
      <c r="V309" s="124" t="s">
        <v>2173</v>
      </c>
      <c r="W309" s="120" t="s">
        <v>2174</v>
      </c>
      <c r="X309" s="124" t="s">
        <v>769</v>
      </c>
      <c r="Y309" s="124" t="s">
        <v>2175</v>
      </c>
      <c r="Z309" s="126">
        <v>44348</v>
      </c>
    </row>
    <row r="310" spans="1:26" ht="17.25" hidden="1" customHeight="1">
      <c r="A310" s="120">
        <v>306</v>
      </c>
      <c r="B310" s="120" t="s">
        <v>758</v>
      </c>
      <c r="C310" s="120" t="s">
        <v>759</v>
      </c>
      <c r="D310" s="120" t="s">
        <v>760</v>
      </c>
      <c r="E310" s="120" t="s">
        <v>761</v>
      </c>
      <c r="F310" s="121">
        <v>4</v>
      </c>
      <c r="G310" s="121">
        <v>1</v>
      </c>
      <c r="H310" s="121">
        <v>17</v>
      </c>
      <c r="I310" s="121">
        <v>7</v>
      </c>
      <c r="J310" s="121">
        <v>702</v>
      </c>
      <c r="K310" s="122" t="s">
        <v>762</v>
      </c>
      <c r="L310" s="127">
        <v>88.28</v>
      </c>
      <c r="M310" s="120">
        <v>73.180000000000007</v>
      </c>
      <c r="N310" s="128" t="s">
        <v>773</v>
      </c>
      <c r="O310" s="120" t="s">
        <v>774</v>
      </c>
      <c r="P310" s="120" t="s">
        <v>775</v>
      </c>
      <c r="Q310" s="120" t="s">
        <v>766</v>
      </c>
      <c r="R310" s="120" t="s">
        <v>2176</v>
      </c>
      <c r="S310" s="123">
        <v>43720</v>
      </c>
      <c r="T310" s="120" t="s">
        <v>2177</v>
      </c>
      <c r="U310" s="124" t="s">
        <v>769</v>
      </c>
      <c r="V310" s="124" t="s">
        <v>2178</v>
      </c>
      <c r="W310" s="120" t="s">
        <v>2179</v>
      </c>
      <c r="X310" s="124" t="s">
        <v>769</v>
      </c>
      <c r="Y310" s="124" t="s">
        <v>2180</v>
      </c>
      <c r="Z310" s="126">
        <v>44348</v>
      </c>
    </row>
    <row r="311" spans="1:26" ht="17.25" hidden="1" customHeight="1">
      <c r="A311" s="120">
        <v>307</v>
      </c>
      <c r="B311" s="120" t="s">
        <v>758</v>
      </c>
      <c r="C311" s="120" t="s">
        <v>759</v>
      </c>
      <c r="D311" s="120" t="s">
        <v>760</v>
      </c>
      <c r="E311" s="120" t="s">
        <v>761</v>
      </c>
      <c r="F311" s="121">
        <v>4</v>
      </c>
      <c r="G311" s="121">
        <v>1</v>
      </c>
      <c r="H311" s="121">
        <v>17</v>
      </c>
      <c r="I311" s="121">
        <v>7</v>
      </c>
      <c r="J311" s="121">
        <v>703</v>
      </c>
      <c r="K311" s="122" t="s">
        <v>762</v>
      </c>
      <c r="L311" s="127">
        <v>88.4</v>
      </c>
      <c r="M311" s="120">
        <v>73.28</v>
      </c>
      <c r="N311" s="128" t="s">
        <v>773</v>
      </c>
      <c r="O311" s="120" t="s">
        <v>774</v>
      </c>
      <c r="P311" s="120" t="s">
        <v>781</v>
      </c>
      <c r="Q311" s="120" t="s">
        <v>766</v>
      </c>
      <c r="R311" s="120" t="s">
        <v>2181</v>
      </c>
      <c r="S311" s="123">
        <v>43701</v>
      </c>
      <c r="T311" s="120" t="s">
        <v>2182</v>
      </c>
      <c r="U311" s="124" t="s">
        <v>769</v>
      </c>
      <c r="V311" s="124" t="s">
        <v>2183</v>
      </c>
      <c r="W311" s="120"/>
      <c r="X311" s="124"/>
      <c r="Y311" s="124"/>
      <c r="Z311" s="126">
        <v>44348</v>
      </c>
    </row>
    <row r="312" spans="1:26" ht="17.25" customHeight="1">
      <c r="A312" s="120">
        <v>308</v>
      </c>
      <c r="B312" s="120" t="s">
        <v>758</v>
      </c>
      <c r="C312" s="120" t="s">
        <v>759</v>
      </c>
      <c r="D312" s="120" t="s">
        <v>760</v>
      </c>
      <c r="E312" s="120" t="s">
        <v>761</v>
      </c>
      <c r="F312" s="121">
        <v>4</v>
      </c>
      <c r="G312" s="121">
        <v>1</v>
      </c>
      <c r="H312" s="121">
        <v>17</v>
      </c>
      <c r="I312" s="121">
        <v>7</v>
      </c>
      <c r="J312" s="121">
        <v>704</v>
      </c>
      <c r="K312" s="122" t="s">
        <v>762</v>
      </c>
      <c r="L312" s="127">
        <v>88.75</v>
      </c>
      <c r="M312" s="120">
        <v>73.569999999999993</v>
      </c>
      <c r="N312" s="128" t="s">
        <v>773</v>
      </c>
      <c r="O312" s="120" t="s">
        <v>787</v>
      </c>
      <c r="P312" s="120" t="s">
        <v>788</v>
      </c>
      <c r="Q312" s="120" t="s">
        <v>766</v>
      </c>
      <c r="R312" s="120" t="s">
        <v>2184</v>
      </c>
      <c r="S312" s="123">
        <v>43720</v>
      </c>
      <c r="T312" s="120" t="s">
        <v>2185</v>
      </c>
      <c r="U312" s="124" t="s">
        <v>769</v>
      </c>
      <c r="V312" s="124" t="s">
        <v>2186</v>
      </c>
      <c r="W312" s="120" t="s">
        <v>2187</v>
      </c>
      <c r="X312" s="124" t="s">
        <v>769</v>
      </c>
      <c r="Y312" s="124" t="s">
        <v>2188</v>
      </c>
      <c r="Z312" s="126">
        <v>44348</v>
      </c>
    </row>
    <row r="313" spans="1:26" ht="17.25" hidden="1" customHeight="1">
      <c r="A313" s="120">
        <v>309</v>
      </c>
      <c r="B313" s="120" t="s">
        <v>758</v>
      </c>
      <c r="C313" s="120" t="s">
        <v>759</v>
      </c>
      <c r="D313" s="120" t="s">
        <v>760</v>
      </c>
      <c r="E313" s="120" t="s">
        <v>761</v>
      </c>
      <c r="F313" s="121">
        <v>4</v>
      </c>
      <c r="G313" s="121">
        <v>1</v>
      </c>
      <c r="H313" s="121">
        <v>17</v>
      </c>
      <c r="I313" s="121">
        <v>8</v>
      </c>
      <c r="J313" s="121">
        <v>801</v>
      </c>
      <c r="K313" s="122" t="s">
        <v>762</v>
      </c>
      <c r="L313" s="127">
        <v>139.37</v>
      </c>
      <c r="M313" s="120">
        <v>115.53</v>
      </c>
      <c r="N313" s="117" t="s">
        <v>763</v>
      </c>
      <c r="O313" s="120" t="s">
        <v>764</v>
      </c>
      <c r="P313" s="120" t="s">
        <v>765</v>
      </c>
      <c r="Q313" s="120" t="s">
        <v>766</v>
      </c>
      <c r="R313" s="120" t="s">
        <v>2189</v>
      </c>
      <c r="S313" s="123">
        <v>43732</v>
      </c>
      <c r="T313" s="120" t="s">
        <v>2190</v>
      </c>
      <c r="U313" s="124" t="s">
        <v>769</v>
      </c>
      <c r="V313" s="124" t="s">
        <v>2191</v>
      </c>
      <c r="W313" s="120" t="s">
        <v>2192</v>
      </c>
      <c r="X313" s="124" t="s">
        <v>769</v>
      </c>
      <c r="Y313" s="124" t="s">
        <v>2193</v>
      </c>
      <c r="Z313" s="126">
        <v>44348</v>
      </c>
    </row>
    <row r="314" spans="1:26" ht="17.25" hidden="1" customHeight="1">
      <c r="A314" s="120">
        <v>310</v>
      </c>
      <c r="B314" s="120" t="s">
        <v>758</v>
      </c>
      <c r="C314" s="120" t="s">
        <v>759</v>
      </c>
      <c r="D314" s="120" t="s">
        <v>760</v>
      </c>
      <c r="E314" s="120" t="s">
        <v>761</v>
      </c>
      <c r="F314" s="121">
        <v>4</v>
      </c>
      <c r="G314" s="121">
        <v>1</v>
      </c>
      <c r="H314" s="121">
        <v>17</v>
      </c>
      <c r="I314" s="121">
        <v>8</v>
      </c>
      <c r="J314" s="121">
        <v>802</v>
      </c>
      <c r="K314" s="122" t="s">
        <v>762</v>
      </c>
      <c r="L314" s="127">
        <v>88.28</v>
      </c>
      <c r="M314" s="120">
        <v>73.180000000000007</v>
      </c>
      <c r="N314" s="128" t="s">
        <v>773</v>
      </c>
      <c r="O314" s="120" t="s">
        <v>774</v>
      </c>
      <c r="P314" s="120" t="s">
        <v>775</v>
      </c>
      <c r="Q314" s="120" t="s">
        <v>766</v>
      </c>
      <c r="R314" s="120" t="s">
        <v>2194</v>
      </c>
      <c r="S314" s="123">
        <v>43585</v>
      </c>
      <c r="T314" s="120" t="s">
        <v>2195</v>
      </c>
      <c r="U314" s="124" t="s">
        <v>769</v>
      </c>
      <c r="V314" s="124" t="s">
        <v>2196</v>
      </c>
      <c r="W314" s="120" t="s">
        <v>2197</v>
      </c>
      <c r="X314" s="124" t="s">
        <v>769</v>
      </c>
      <c r="Y314" s="124" t="s">
        <v>2198</v>
      </c>
      <c r="Z314" s="126">
        <v>44348</v>
      </c>
    </row>
    <row r="315" spans="1:26" ht="17.25" hidden="1" customHeight="1">
      <c r="A315" s="120">
        <v>311</v>
      </c>
      <c r="B315" s="120" t="s">
        <v>758</v>
      </c>
      <c r="C315" s="120" t="s">
        <v>759</v>
      </c>
      <c r="D315" s="120" t="s">
        <v>760</v>
      </c>
      <c r="E315" s="120" t="s">
        <v>761</v>
      </c>
      <c r="F315" s="121">
        <v>4</v>
      </c>
      <c r="G315" s="121">
        <v>1</v>
      </c>
      <c r="H315" s="121">
        <v>17</v>
      </c>
      <c r="I315" s="121">
        <v>8</v>
      </c>
      <c r="J315" s="121">
        <v>803</v>
      </c>
      <c r="K315" s="122" t="s">
        <v>762</v>
      </c>
      <c r="L315" s="127">
        <v>88.4</v>
      </c>
      <c r="M315" s="120">
        <v>73.28</v>
      </c>
      <c r="N315" s="128" t="s">
        <v>773</v>
      </c>
      <c r="O315" s="120" t="s">
        <v>774</v>
      </c>
      <c r="P315" s="120" t="s">
        <v>781</v>
      </c>
      <c r="Q315" s="120" t="s">
        <v>766</v>
      </c>
      <c r="R315" s="120" t="s">
        <v>2199</v>
      </c>
      <c r="S315" s="123">
        <v>43679</v>
      </c>
      <c r="T315" s="120" t="s">
        <v>2200</v>
      </c>
      <c r="U315" s="124" t="s">
        <v>769</v>
      </c>
      <c r="V315" s="124" t="s">
        <v>2201</v>
      </c>
      <c r="W315" s="120"/>
      <c r="X315" s="124"/>
      <c r="Y315" s="124"/>
      <c r="Z315" s="126">
        <v>44348</v>
      </c>
    </row>
    <row r="316" spans="1:26" ht="17.25" customHeight="1">
      <c r="A316" s="120">
        <v>312</v>
      </c>
      <c r="B316" s="120" t="s">
        <v>758</v>
      </c>
      <c r="C316" s="120" t="s">
        <v>759</v>
      </c>
      <c r="D316" s="120" t="s">
        <v>760</v>
      </c>
      <c r="E316" s="120" t="s">
        <v>761</v>
      </c>
      <c r="F316" s="121">
        <v>4</v>
      </c>
      <c r="G316" s="121">
        <v>1</v>
      </c>
      <c r="H316" s="121">
        <v>17</v>
      </c>
      <c r="I316" s="121">
        <v>8</v>
      </c>
      <c r="J316" s="121">
        <v>804</v>
      </c>
      <c r="K316" s="122" t="s">
        <v>762</v>
      </c>
      <c r="L316" s="127">
        <v>88.75</v>
      </c>
      <c r="M316" s="120">
        <v>73.569999999999993</v>
      </c>
      <c r="N316" s="128" t="s">
        <v>773</v>
      </c>
      <c r="O316" s="120" t="s">
        <v>787</v>
      </c>
      <c r="P316" s="120" t="s">
        <v>788</v>
      </c>
      <c r="Q316" s="120" t="s">
        <v>766</v>
      </c>
      <c r="R316" s="120" t="s">
        <v>2202</v>
      </c>
      <c r="S316" s="123">
        <v>43701</v>
      </c>
      <c r="T316" s="120" t="s">
        <v>2203</v>
      </c>
      <c r="U316" s="124" t="s">
        <v>769</v>
      </c>
      <c r="V316" s="124" t="s">
        <v>2204</v>
      </c>
      <c r="W316" s="120" t="s">
        <v>2205</v>
      </c>
      <c r="X316" s="124" t="s">
        <v>769</v>
      </c>
      <c r="Y316" s="124" t="s">
        <v>2206</v>
      </c>
      <c r="Z316" s="126">
        <v>44348</v>
      </c>
    </row>
    <row r="317" spans="1:26" ht="17.25" hidden="1" customHeight="1">
      <c r="A317" s="120">
        <v>313</v>
      </c>
      <c r="B317" s="120" t="s">
        <v>758</v>
      </c>
      <c r="C317" s="120" t="s">
        <v>759</v>
      </c>
      <c r="D317" s="120" t="s">
        <v>760</v>
      </c>
      <c r="E317" s="120" t="s">
        <v>761</v>
      </c>
      <c r="F317" s="121">
        <v>4</v>
      </c>
      <c r="G317" s="121">
        <v>1</v>
      </c>
      <c r="H317" s="121">
        <v>17</v>
      </c>
      <c r="I317" s="121">
        <v>9</v>
      </c>
      <c r="J317" s="121">
        <v>901</v>
      </c>
      <c r="K317" s="122" t="s">
        <v>762</v>
      </c>
      <c r="L317" s="127">
        <v>139.37</v>
      </c>
      <c r="M317" s="120">
        <v>115.53</v>
      </c>
      <c r="N317" s="117" t="s">
        <v>763</v>
      </c>
      <c r="O317" s="120" t="s">
        <v>764</v>
      </c>
      <c r="P317" s="120" t="s">
        <v>765</v>
      </c>
      <c r="Q317" s="120" t="s">
        <v>766</v>
      </c>
      <c r="R317" s="120" t="s">
        <v>2207</v>
      </c>
      <c r="S317" s="123">
        <v>43715</v>
      </c>
      <c r="T317" s="120" t="s">
        <v>2208</v>
      </c>
      <c r="U317" s="124" t="s">
        <v>769</v>
      </c>
      <c r="V317" s="124" t="s">
        <v>2209</v>
      </c>
      <c r="W317" s="120" t="s">
        <v>2210</v>
      </c>
      <c r="X317" s="124" t="s">
        <v>769</v>
      </c>
      <c r="Y317" s="124" t="s">
        <v>2211</v>
      </c>
      <c r="Z317" s="126">
        <v>44348</v>
      </c>
    </row>
    <row r="318" spans="1:26" ht="17.25" hidden="1" customHeight="1">
      <c r="A318" s="120">
        <v>314</v>
      </c>
      <c r="B318" s="120" t="s">
        <v>758</v>
      </c>
      <c r="C318" s="120" t="s">
        <v>759</v>
      </c>
      <c r="D318" s="120" t="s">
        <v>760</v>
      </c>
      <c r="E318" s="120" t="s">
        <v>761</v>
      </c>
      <c r="F318" s="121">
        <v>4</v>
      </c>
      <c r="G318" s="121">
        <v>1</v>
      </c>
      <c r="H318" s="121">
        <v>17</v>
      </c>
      <c r="I318" s="121">
        <v>9</v>
      </c>
      <c r="J318" s="121">
        <v>902</v>
      </c>
      <c r="K318" s="122" t="s">
        <v>762</v>
      </c>
      <c r="L318" s="127">
        <v>88.28</v>
      </c>
      <c r="M318" s="120">
        <v>73.180000000000007</v>
      </c>
      <c r="N318" s="128" t="s">
        <v>773</v>
      </c>
      <c r="O318" s="120" t="s">
        <v>774</v>
      </c>
      <c r="P318" s="120" t="s">
        <v>775</v>
      </c>
      <c r="Q318" s="120" t="s">
        <v>766</v>
      </c>
      <c r="R318" s="120" t="s">
        <v>2212</v>
      </c>
      <c r="S318" s="123">
        <v>43719</v>
      </c>
      <c r="T318" s="120" t="s">
        <v>2213</v>
      </c>
      <c r="U318" s="124" t="s">
        <v>769</v>
      </c>
      <c r="V318" s="124" t="s">
        <v>2214</v>
      </c>
      <c r="W318" s="120" t="s">
        <v>2215</v>
      </c>
      <c r="X318" s="124" t="s">
        <v>769</v>
      </c>
      <c r="Y318" s="124" t="s">
        <v>2216</v>
      </c>
      <c r="Z318" s="126">
        <v>44348</v>
      </c>
    </row>
    <row r="319" spans="1:26" ht="17.25" hidden="1" customHeight="1">
      <c r="A319" s="120">
        <v>315</v>
      </c>
      <c r="B319" s="120" t="s">
        <v>758</v>
      </c>
      <c r="C319" s="120" t="s">
        <v>759</v>
      </c>
      <c r="D319" s="120" t="s">
        <v>760</v>
      </c>
      <c r="E319" s="120" t="s">
        <v>761</v>
      </c>
      <c r="F319" s="121">
        <v>4</v>
      </c>
      <c r="G319" s="121">
        <v>1</v>
      </c>
      <c r="H319" s="121">
        <v>17</v>
      </c>
      <c r="I319" s="121">
        <v>9</v>
      </c>
      <c r="J319" s="121">
        <v>903</v>
      </c>
      <c r="K319" s="122" t="s">
        <v>762</v>
      </c>
      <c r="L319" s="127">
        <v>88.4</v>
      </c>
      <c r="M319" s="120">
        <v>73.28</v>
      </c>
      <c r="N319" s="128" t="s">
        <v>773</v>
      </c>
      <c r="O319" s="120" t="s">
        <v>774</v>
      </c>
      <c r="P319" s="120" t="s">
        <v>781</v>
      </c>
      <c r="Q319" s="120" t="s">
        <v>766</v>
      </c>
      <c r="R319" s="120" t="s">
        <v>2217</v>
      </c>
      <c r="S319" s="123">
        <v>43650</v>
      </c>
      <c r="T319" s="120" t="s">
        <v>2218</v>
      </c>
      <c r="U319" s="124" t="s">
        <v>769</v>
      </c>
      <c r="V319" s="124" t="s">
        <v>2219</v>
      </c>
      <c r="W319" s="120" t="s">
        <v>2220</v>
      </c>
      <c r="X319" s="124" t="s">
        <v>769</v>
      </c>
      <c r="Y319" s="124" t="s">
        <v>2221</v>
      </c>
      <c r="Z319" s="126">
        <v>44348</v>
      </c>
    </row>
    <row r="320" spans="1:26" ht="17.25" customHeight="1">
      <c r="A320" s="120">
        <v>316</v>
      </c>
      <c r="B320" s="120" t="s">
        <v>758</v>
      </c>
      <c r="C320" s="120" t="s">
        <v>759</v>
      </c>
      <c r="D320" s="120" t="s">
        <v>760</v>
      </c>
      <c r="E320" s="120" t="s">
        <v>761</v>
      </c>
      <c r="F320" s="121">
        <v>4</v>
      </c>
      <c r="G320" s="121">
        <v>1</v>
      </c>
      <c r="H320" s="121">
        <v>17</v>
      </c>
      <c r="I320" s="121">
        <v>9</v>
      </c>
      <c r="J320" s="121">
        <v>904</v>
      </c>
      <c r="K320" s="122" t="s">
        <v>762</v>
      </c>
      <c r="L320" s="127">
        <v>88.75</v>
      </c>
      <c r="M320" s="120">
        <v>73.569999999999993</v>
      </c>
      <c r="N320" s="128" t="s">
        <v>773</v>
      </c>
      <c r="O320" s="120" t="s">
        <v>787</v>
      </c>
      <c r="P320" s="120" t="s">
        <v>788</v>
      </c>
      <c r="Q320" s="120" t="s">
        <v>766</v>
      </c>
      <c r="R320" s="120" t="s">
        <v>2222</v>
      </c>
      <c r="S320" s="123">
        <v>43649</v>
      </c>
      <c r="T320" s="120" t="s">
        <v>2223</v>
      </c>
      <c r="U320" s="124" t="s">
        <v>769</v>
      </c>
      <c r="V320" s="124" t="s">
        <v>2224</v>
      </c>
      <c r="W320" s="120" t="s">
        <v>2225</v>
      </c>
      <c r="X320" s="124" t="s">
        <v>769</v>
      </c>
      <c r="Y320" s="124" t="s">
        <v>2226</v>
      </c>
      <c r="Z320" s="126">
        <v>44348</v>
      </c>
    </row>
    <row r="321" spans="1:26" ht="17.25" hidden="1" customHeight="1">
      <c r="A321" s="120">
        <v>317</v>
      </c>
      <c r="B321" s="120" t="s">
        <v>758</v>
      </c>
      <c r="C321" s="120" t="s">
        <v>759</v>
      </c>
      <c r="D321" s="120" t="s">
        <v>760</v>
      </c>
      <c r="E321" s="120" t="s">
        <v>761</v>
      </c>
      <c r="F321" s="121">
        <v>4</v>
      </c>
      <c r="G321" s="121">
        <v>1</v>
      </c>
      <c r="H321" s="121">
        <v>17</v>
      </c>
      <c r="I321" s="121">
        <v>10</v>
      </c>
      <c r="J321" s="121">
        <v>1001</v>
      </c>
      <c r="K321" s="122" t="s">
        <v>762</v>
      </c>
      <c r="L321" s="127">
        <v>139.37</v>
      </c>
      <c r="M321" s="120">
        <v>115.53</v>
      </c>
      <c r="N321" s="117" t="s">
        <v>763</v>
      </c>
      <c r="O321" s="120" t="s">
        <v>764</v>
      </c>
      <c r="P321" s="120" t="s">
        <v>765</v>
      </c>
      <c r="Q321" s="120" t="s">
        <v>766</v>
      </c>
      <c r="R321" s="120" t="s">
        <v>2227</v>
      </c>
      <c r="S321" s="123">
        <v>43619</v>
      </c>
      <c r="T321" s="120" t="s">
        <v>2228</v>
      </c>
      <c r="U321" s="124" t="s">
        <v>769</v>
      </c>
      <c r="V321" s="124" t="s">
        <v>2229</v>
      </c>
      <c r="W321" s="120" t="s">
        <v>2230</v>
      </c>
      <c r="X321" s="124" t="s">
        <v>769</v>
      </c>
      <c r="Y321" s="124" t="s">
        <v>2231</v>
      </c>
      <c r="Z321" s="126">
        <v>44348</v>
      </c>
    </row>
    <row r="322" spans="1:26" ht="17.25" hidden="1" customHeight="1">
      <c r="A322" s="120">
        <v>318</v>
      </c>
      <c r="B322" s="120" t="s">
        <v>758</v>
      </c>
      <c r="C322" s="120" t="s">
        <v>759</v>
      </c>
      <c r="D322" s="120" t="s">
        <v>760</v>
      </c>
      <c r="E322" s="120" t="s">
        <v>761</v>
      </c>
      <c r="F322" s="121">
        <v>4</v>
      </c>
      <c r="G322" s="121">
        <v>1</v>
      </c>
      <c r="H322" s="121">
        <v>17</v>
      </c>
      <c r="I322" s="121">
        <v>10</v>
      </c>
      <c r="J322" s="121">
        <v>1002</v>
      </c>
      <c r="K322" s="122" t="s">
        <v>762</v>
      </c>
      <c r="L322" s="127">
        <v>88.28</v>
      </c>
      <c r="M322" s="120">
        <v>73.180000000000007</v>
      </c>
      <c r="N322" s="128" t="s">
        <v>773</v>
      </c>
      <c r="O322" s="120" t="s">
        <v>774</v>
      </c>
      <c r="P322" s="120" t="s">
        <v>775</v>
      </c>
      <c r="Q322" s="120" t="s">
        <v>766</v>
      </c>
      <c r="R322" s="120" t="s">
        <v>2232</v>
      </c>
      <c r="S322" s="123">
        <v>43648</v>
      </c>
      <c r="T322" s="120" t="s">
        <v>2233</v>
      </c>
      <c r="U322" s="124" t="s">
        <v>769</v>
      </c>
      <c r="V322" s="124" t="s">
        <v>2234</v>
      </c>
      <c r="W322" s="120" t="s">
        <v>2235</v>
      </c>
      <c r="X322" s="124" t="s">
        <v>769</v>
      </c>
      <c r="Y322" s="124" t="s">
        <v>2236</v>
      </c>
      <c r="Z322" s="126">
        <v>44348</v>
      </c>
    </row>
    <row r="323" spans="1:26" ht="17.25" hidden="1" customHeight="1">
      <c r="A323" s="120">
        <v>319</v>
      </c>
      <c r="B323" s="120" t="s">
        <v>758</v>
      </c>
      <c r="C323" s="120" t="s">
        <v>759</v>
      </c>
      <c r="D323" s="120" t="s">
        <v>760</v>
      </c>
      <c r="E323" s="120" t="s">
        <v>761</v>
      </c>
      <c r="F323" s="121">
        <v>4</v>
      </c>
      <c r="G323" s="121">
        <v>1</v>
      </c>
      <c r="H323" s="121">
        <v>17</v>
      </c>
      <c r="I323" s="121">
        <v>10</v>
      </c>
      <c r="J323" s="121">
        <v>1003</v>
      </c>
      <c r="K323" s="122" t="s">
        <v>762</v>
      </c>
      <c r="L323" s="127">
        <v>88.4</v>
      </c>
      <c r="M323" s="120">
        <v>73.28</v>
      </c>
      <c r="N323" s="128" t="s">
        <v>773</v>
      </c>
      <c r="O323" s="120" t="s">
        <v>774</v>
      </c>
      <c r="P323" s="120" t="s">
        <v>781</v>
      </c>
      <c r="Q323" s="120" t="s">
        <v>766</v>
      </c>
      <c r="R323" s="120" t="s">
        <v>2237</v>
      </c>
      <c r="S323" s="123">
        <v>43619</v>
      </c>
      <c r="T323" s="120" t="s">
        <v>2238</v>
      </c>
      <c r="U323" s="124" t="s">
        <v>769</v>
      </c>
      <c r="V323" s="124" t="s">
        <v>2239</v>
      </c>
      <c r="W323" s="120" t="s">
        <v>2240</v>
      </c>
      <c r="X323" s="124" t="s">
        <v>769</v>
      </c>
      <c r="Y323" s="124" t="s">
        <v>2241</v>
      </c>
      <c r="Z323" s="126">
        <v>44348</v>
      </c>
    </row>
    <row r="324" spans="1:26" ht="17.25" customHeight="1">
      <c r="A324" s="120">
        <v>320</v>
      </c>
      <c r="B324" s="120" t="s">
        <v>758</v>
      </c>
      <c r="C324" s="120" t="s">
        <v>759</v>
      </c>
      <c r="D324" s="120" t="s">
        <v>760</v>
      </c>
      <c r="E324" s="120" t="s">
        <v>761</v>
      </c>
      <c r="F324" s="121">
        <v>4</v>
      </c>
      <c r="G324" s="121">
        <v>1</v>
      </c>
      <c r="H324" s="121">
        <v>17</v>
      </c>
      <c r="I324" s="121">
        <v>10</v>
      </c>
      <c r="J324" s="121">
        <v>1004</v>
      </c>
      <c r="K324" s="122" t="s">
        <v>762</v>
      </c>
      <c r="L324" s="127">
        <v>88.75</v>
      </c>
      <c r="M324" s="120">
        <v>73.569999999999993</v>
      </c>
      <c r="N324" s="128" t="s">
        <v>773</v>
      </c>
      <c r="O324" s="120" t="s">
        <v>787</v>
      </c>
      <c r="P324" s="120" t="s">
        <v>788</v>
      </c>
      <c r="Q324" s="120" t="s">
        <v>766</v>
      </c>
      <c r="R324" s="120" t="s">
        <v>2242</v>
      </c>
      <c r="S324" s="123">
        <v>43720</v>
      </c>
      <c r="T324" s="120" t="s">
        <v>2243</v>
      </c>
      <c r="U324" s="124" t="s">
        <v>769</v>
      </c>
      <c r="V324" s="124" t="s">
        <v>2244</v>
      </c>
      <c r="W324" s="120" t="s">
        <v>1648</v>
      </c>
      <c r="X324" s="124" t="s">
        <v>769</v>
      </c>
      <c r="Y324" s="124" t="s">
        <v>2245</v>
      </c>
      <c r="Z324" s="126">
        <v>44348</v>
      </c>
    </row>
    <row r="325" spans="1:26" ht="17.25" hidden="1" customHeight="1">
      <c r="A325" s="120">
        <v>321</v>
      </c>
      <c r="B325" s="120" t="s">
        <v>758</v>
      </c>
      <c r="C325" s="120" t="s">
        <v>759</v>
      </c>
      <c r="D325" s="120" t="s">
        <v>760</v>
      </c>
      <c r="E325" s="120" t="s">
        <v>761</v>
      </c>
      <c r="F325" s="121">
        <v>4</v>
      </c>
      <c r="G325" s="121">
        <v>1</v>
      </c>
      <c r="H325" s="121">
        <v>17</v>
      </c>
      <c r="I325" s="121">
        <v>11</v>
      </c>
      <c r="J325" s="121">
        <v>1101</v>
      </c>
      <c r="K325" s="122" t="s">
        <v>762</v>
      </c>
      <c r="L325" s="127">
        <v>139.37</v>
      </c>
      <c r="M325" s="120">
        <v>115.53</v>
      </c>
      <c r="N325" s="117" t="s">
        <v>763</v>
      </c>
      <c r="O325" s="120" t="s">
        <v>764</v>
      </c>
      <c r="P325" s="120" t="s">
        <v>765</v>
      </c>
      <c r="Q325" s="120" t="s">
        <v>766</v>
      </c>
      <c r="R325" s="120" t="s">
        <v>2246</v>
      </c>
      <c r="S325" s="123">
        <v>43729</v>
      </c>
      <c r="T325" s="120" t="s">
        <v>2247</v>
      </c>
      <c r="U325" s="124" t="s">
        <v>769</v>
      </c>
      <c r="V325" s="124" t="s">
        <v>2248</v>
      </c>
      <c r="W325" s="120"/>
      <c r="X325" s="124"/>
      <c r="Y325" s="124"/>
      <c r="Z325" s="126">
        <v>44348</v>
      </c>
    </row>
    <row r="326" spans="1:26" ht="17.25" hidden="1" customHeight="1">
      <c r="A326" s="120">
        <v>322</v>
      </c>
      <c r="B326" s="120" t="s">
        <v>758</v>
      </c>
      <c r="C326" s="120" t="s">
        <v>759</v>
      </c>
      <c r="D326" s="120" t="s">
        <v>760</v>
      </c>
      <c r="E326" s="120" t="s">
        <v>761</v>
      </c>
      <c r="F326" s="121">
        <v>4</v>
      </c>
      <c r="G326" s="121">
        <v>1</v>
      </c>
      <c r="H326" s="121">
        <v>17</v>
      </c>
      <c r="I326" s="121">
        <v>11</v>
      </c>
      <c r="J326" s="121">
        <v>1102</v>
      </c>
      <c r="K326" s="122" t="s">
        <v>762</v>
      </c>
      <c r="L326" s="127">
        <v>88.28</v>
      </c>
      <c r="M326" s="120">
        <v>73.180000000000007</v>
      </c>
      <c r="N326" s="128" t="s">
        <v>773</v>
      </c>
      <c r="O326" s="120" t="s">
        <v>774</v>
      </c>
      <c r="P326" s="120" t="s">
        <v>775</v>
      </c>
      <c r="Q326" s="120" t="s">
        <v>766</v>
      </c>
      <c r="R326" s="120" t="s">
        <v>2249</v>
      </c>
      <c r="S326" s="123">
        <v>43820</v>
      </c>
      <c r="T326" s="120" t="s">
        <v>2250</v>
      </c>
      <c r="U326" s="124" t="s">
        <v>769</v>
      </c>
      <c r="V326" s="124" t="s">
        <v>2251</v>
      </c>
      <c r="W326" s="120" t="s">
        <v>2252</v>
      </c>
      <c r="X326" s="124" t="s">
        <v>769</v>
      </c>
      <c r="Y326" s="124" t="s">
        <v>2253</v>
      </c>
      <c r="Z326" s="126">
        <v>44348</v>
      </c>
    </row>
    <row r="327" spans="1:26" ht="17.25" hidden="1" customHeight="1">
      <c r="A327" s="120">
        <v>323</v>
      </c>
      <c r="B327" s="120" t="s">
        <v>758</v>
      </c>
      <c r="C327" s="120" t="s">
        <v>759</v>
      </c>
      <c r="D327" s="120" t="s">
        <v>760</v>
      </c>
      <c r="E327" s="120" t="s">
        <v>761</v>
      </c>
      <c r="F327" s="121">
        <v>4</v>
      </c>
      <c r="G327" s="121">
        <v>1</v>
      </c>
      <c r="H327" s="121">
        <v>17</v>
      </c>
      <c r="I327" s="121">
        <v>11</v>
      </c>
      <c r="J327" s="121">
        <v>1103</v>
      </c>
      <c r="K327" s="122" t="s">
        <v>762</v>
      </c>
      <c r="L327" s="127">
        <v>88.4</v>
      </c>
      <c r="M327" s="120">
        <v>73.28</v>
      </c>
      <c r="N327" s="128" t="s">
        <v>773</v>
      </c>
      <c r="O327" s="120" t="s">
        <v>774</v>
      </c>
      <c r="P327" s="120" t="s">
        <v>781</v>
      </c>
      <c r="Q327" s="120" t="s">
        <v>766</v>
      </c>
      <c r="R327" s="120" t="s">
        <v>2254</v>
      </c>
      <c r="S327" s="123">
        <v>43701</v>
      </c>
      <c r="T327" s="120" t="s">
        <v>2255</v>
      </c>
      <c r="U327" s="124" t="s">
        <v>769</v>
      </c>
      <c r="V327" s="124" t="s">
        <v>2256</v>
      </c>
      <c r="W327" s="120" t="s">
        <v>2257</v>
      </c>
      <c r="X327" s="124" t="s">
        <v>769</v>
      </c>
      <c r="Y327" s="124" t="s">
        <v>2258</v>
      </c>
      <c r="Z327" s="126">
        <v>44348</v>
      </c>
    </row>
    <row r="328" spans="1:26" ht="17.25" customHeight="1">
      <c r="A328" s="120">
        <v>324</v>
      </c>
      <c r="B328" s="120" t="s">
        <v>758</v>
      </c>
      <c r="C328" s="120" t="s">
        <v>759</v>
      </c>
      <c r="D328" s="120" t="s">
        <v>760</v>
      </c>
      <c r="E328" s="120" t="s">
        <v>761</v>
      </c>
      <c r="F328" s="121">
        <v>4</v>
      </c>
      <c r="G328" s="121">
        <v>1</v>
      </c>
      <c r="H328" s="121">
        <v>17</v>
      </c>
      <c r="I328" s="121">
        <v>11</v>
      </c>
      <c r="J328" s="121">
        <v>1104</v>
      </c>
      <c r="K328" s="122" t="s">
        <v>762</v>
      </c>
      <c r="L328" s="127">
        <v>88.75</v>
      </c>
      <c r="M328" s="120">
        <v>73.569999999999993</v>
      </c>
      <c r="N328" s="128" t="s">
        <v>773</v>
      </c>
      <c r="O328" s="120" t="s">
        <v>787</v>
      </c>
      <c r="P328" s="120" t="s">
        <v>788</v>
      </c>
      <c r="Q328" s="120" t="s">
        <v>766</v>
      </c>
      <c r="R328" s="120" t="s">
        <v>2259</v>
      </c>
      <c r="S328" s="123">
        <v>43649</v>
      </c>
      <c r="T328" s="120" t="s">
        <v>2260</v>
      </c>
      <c r="U328" s="124" t="s">
        <v>769</v>
      </c>
      <c r="V328" s="124" t="s">
        <v>2261</v>
      </c>
      <c r="W328" s="120" t="s">
        <v>2262</v>
      </c>
      <c r="X328" s="124" t="s">
        <v>769</v>
      </c>
      <c r="Y328" s="124" t="s">
        <v>2263</v>
      </c>
      <c r="Z328" s="126">
        <v>44348</v>
      </c>
    </row>
    <row r="329" spans="1:26" ht="17.25" hidden="1" customHeight="1">
      <c r="A329" s="120">
        <v>325</v>
      </c>
      <c r="B329" s="120" t="s">
        <v>758</v>
      </c>
      <c r="C329" s="120" t="s">
        <v>759</v>
      </c>
      <c r="D329" s="120" t="s">
        <v>760</v>
      </c>
      <c r="E329" s="120" t="s">
        <v>761</v>
      </c>
      <c r="F329" s="121">
        <v>4</v>
      </c>
      <c r="G329" s="121">
        <v>1</v>
      </c>
      <c r="H329" s="121">
        <v>17</v>
      </c>
      <c r="I329" s="121">
        <v>12</v>
      </c>
      <c r="J329" s="121">
        <v>1201</v>
      </c>
      <c r="K329" s="122" t="s">
        <v>762</v>
      </c>
      <c r="L329" s="127">
        <v>139.37</v>
      </c>
      <c r="M329" s="120">
        <v>115.53</v>
      </c>
      <c r="N329" s="117" t="s">
        <v>763</v>
      </c>
      <c r="O329" s="120" t="s">
        <v>764</v>
      </c>
      <c r="P329" s="120" t="s">
        <v>765</v>
      </c>
      <c r="Q329" s="120" t="s">
        <v>766</v>
      </c>
      <c r="R329" s="120" t="s">
        <v>2264</v>
      </c>
      <c r="S329" s="123">
        <v>44166</v>
      </c>
      <c r="T329" s="120" t="s">
        <v>2265</v>
      </c>
      <c r="U329" s="124" t="s">
        <v>769</v>
      </c>
      <c r="V329" s="124" t="s">
        <v>2266</v>
      </c>
      <c r="W329" s="120"/>
      <c r="X329" s="124"/>
      <c r="Y329" s="124"/>
      <c r="Z329" s="126">
        <v>44348</v>
      </c>
    </row>
    <row r="330" spans="1:26" ht="17.25" hidden="1" customHeight="1">
      <c r="A330" s="120">
        <v>326</v>
      </c>
      <c r="B330" s="120" t="s">
        <v>758</v>
      </c>
      <c r="C330" s="120" t="s">
        <v>759</v>
      </c>
      <c r="D330" s="120" t="s">
        <v>760</v>
      </c>
      <c r="E330" s="120" t="s">
        <v>761</v>
      </c>
      <c r="F330" s="121">
        <v>4</v>
      </c>
      <c r="G330" s="121">
        <v>1</v>
      </c>
      <c r="H330" s="121">
        <v>17</v>
      </c>
      <c r="I330" s="121">
        <v>12</v>
      </c>
      <c r="J330" s="121">
        <v>1202</v>
      </c>
      <c r="K330" s="122" t="s">
        <v>762</v>
      </c>
      <c r="L330" s="127">
        <v>88.28</v>
      </c>
      <c r="M330" s="120">
        <v>73.180000000000007</v>
      </c>
      <c r="N330" s="128" t="s">
        <v>773</v>
      </c>
      <c r="O330" s="120" t="s">
        <v>774</v>
      </c>
      <c r="P330" s="120" t="s">
        <v>775</v>
      </c>
      <c r="Q330" s="120" t="s">
        <v>766</v>
      </c>
      <c r="R330" s="120" t="s">
        <v>2267</v>
      </c>
      <c r="S330" s="123">
        <v>43676</v>
      </c>
      <c r="T330" s="120" t="s">
        <v>2268</v>
      </c>
      <c r="U330" s="124" t="s">
        <v>769</v>
      </c>
      <c r="V330" s="124" t="s">
        <v>2269</v>
      </c>
      <c r="W330" s="120" t="s">
        <v>2270</v>
      </c>
      <c r="X330" s="124" t="s">
        <v>769</v>
      </c>
      <c r="Y330" s="124" t="s">
        <v>2271</v>
      </c>
      <c r="Z330" s="126">
        <v>44348</v>
      </c>
    </row>
    <row r="331" spans="1:26" ht="17.25" hidden="1" customHeight="1">
      <c r="A331" s="120">
        <v>327</v>
      </c>
      <c r="B331" s="120" t="s">
        <v>758</v>
      </c>
      <c r="C331" s="120" t="s">
        <v>759</v>
      </c>
      <c r="D331" s="120" t="s">
        <v>760</v>
      </c>
      <c r="E331" s="120" t="s">
        <v>761</v>
      </c>
      <c r="F331" s="121">
        <v>4</v>
      </c>
      <c r="G331" s="121">
        <v>1</v>
      </c>
      <c r="H331" s="121">
        <v>17</v>
      </c>
      <c r="I331" s="121">
        <v>12</v>
      </c>
      <c r="J331" s="121">
        <v>1203</v>
      </c>
      <c r="K331" s="122" t="s">
        <v>762</v>
      </c>
      <c r="L331" s="127">
        <v>88.4</v>
      </c>
      <c r="M331" s="120">
        <v>73.28</v>
      </c>
      <c r="N331" s="128" t="s">
        <v>773</v>
      </c>
      <c r="O331" s="120" t="s">
        <v>774</v>
      </c>
      <c r="P331" s="120" t="s">
        <v>781</v>
      </c>
      <c r="Q331" s="120" t="s">
        <v>766</v>
      </c>
      <c r="R331" s="120" t="s">
        <v>2272</v>
      </c>
      <c r="S331" s="123">
        <v>43819</v>
      </c>
      <c r="T331" s="120" t="s">
        <v>2273</v>
      </c>
      <c r="U331" s="124" t="s">
        <v>769</v>
      </c>
      <c r="V331" s="124" t="s">
        <v>2274</v>
      </c>
      <c r="W331" s="120"/>
      <c r="X331" s="124"/>
      <c r="Y331" s="124"/>
      <c r="Z331" s="126">
        <v>44348</v>
      </c>
    </row>
    <row r="332" spans="1:26" ht="17.25" customHeight="1">
      <c r="A332" s="120">
        <v>328</v>
      </c>
      <c r="B332" s="120" t="s">
        <v>758</v>
      </c>
      <c r="C332" s="120" t="s">
        <v>759</v>
      </c>
      <c r="D332" s="120" t="s">
        <v>760</v>
      </c>
      <c r="E332" s="120" t="s">
        <v>761</v>
      </c>
      <c r="F332" s="121">
        <v>4</v>
      </c>
      <c r="G332" s="121">
        <v>1</v>
      </c>
      <c r="H332" s="121">
        <v>17</v>
      </c>
      <c r="I332" s="121">
        <v>12</v>
      </c>
      <c r="J332" s="121">
        <v>1204</v>
      </c>
      <c r="K332" s="122" t="s">
        <v>762</v>
      </c>
      <c r="L332" s="127">
        <v>88.75</v>
      </c>
      <c r="M332" s="120">
        <v>73.569999999999993</v>
      </c>
      <c r="N332" s="128" t="s">
        <v>773</v>
      </c>
      <c r="O332" s="120" t="s">
        <v>787</v>
      </c>
      <c r="P332" s="120" t="s">
        <v>788</v>
      </c>
      <c r="Q332" s="120" t="s">
        <v>766</v>
      </c>
      <c r="R332" s="120" t="s">
        <v>2275</v>
      </c>
      <c r="S332" s="123">
        <v>44166</v>
      </c>
      <c r="T332" s="120" t="s">
        <v>2276</v>
      </c>
      <c r="U332" s="124" t="s">
        <v>769</v>
      </c>
      <c r="V332" s="124" t="s">
        <v>2277</v>
      </c>
      <c r="W332" s="120"/>
      <c r="X332" s="124"/>
      <c r="Y332" s="124"/>
      <c r="Z332" s="126">
        <v>44348</v>
      </c>
    </row>
    <row r="333" spans="1:26" ht="17.25" hidden="1" customHeight="1">
      <c r="A333" s="120">
        <v>329</v>
      </c>
      <c r="B333" s="120" t="s">
        <v>758</v>
      </c>
      <c r="C333" s="120" t="s">
        <v>759</v>
      </c>
      <c r="D333" s="120" t="s">
        <v>760</v>
      </c>
      <c r="E333" s="120" t="s">
        <v>761</v>
      </c>
      <c r="F333" s="121">
        <v>4</v>
      </c>
      <c r="G333" s="121">
        <v>1</v>
      </c>
      <c r="H333" s="121">
        <v>17</v>
      </c>
      <c r="I333" s="121">
        <v>13</v>
      </c>
      <c r="J333" s="121">
        <v>1301</v>
      </c>
      <c r="K333" s="122" t="s">
        <v>762</v>
      </c>
      <c r="L333" s="127">
        <v>139.37</v>
      </c>
      <c r="M333" s="120">
        <v>115.53</v>
      </c>
      <c r="N333" s="117" t="s">
        <v>763</v>
      </c>
      <c r="O333" s="120" t="s">
        <v>764</v>
      </c>
      <c r="P333" s="120" t="s">
        <v>765</v>
      </c>
      <c r="Q333" s="120" t="s">
        <v>766</v>
      </c>
      <c r="R333" s="120" t="s">
        <v>2278</v>
      </c>
      <c r="S333" s="123">
        <v>43714</v>
      </c>
      <c r="T333" s="120" t="s">
        <v>2279</v>
      </c>
      <c r="U333" s="124" t="s">
        <v>769</v>
      </c>
      <c r="V333" s="124" t="s">
        <v>2280</v>
      </c>
      <c r="W333" s="120" t="s">
        <v>2281</v>
      </c>
      <c r="X333" s="124" t="s">
        <v>769</v>
      </c>
      <c r="Y333" s="124" t="s">
        <v>2282</v>
      </c>
      <c r="Z333" s="126">
        <v>44348</v>
      </c>
    </row>
    <row r="334" spans="1:26" ht="17.25" hidden="1" customHeight="1">
      <c r="A334" s="120">
        <v>330</v>
      </c>
      <c r="B334" s="120" t="s">
        <v>758</v>
      </c>
      <c r="C334" s="120" t="s">
        <v>759</v>
      </c>
      <c r="D334" s="120" t="s">
        <v>760</v>
      </c>
      <c r="E334" s="120" t="s">
        <v>761</v>
      </c>
      <c r="F334" s="121">
        <v>4</v>
      </c>
      <c r="G334" s="121">
        <v>1</v>
      </c>
      <c r="H334" s="121">
        <v>17</v>
      </c>
      <c r="I334" s="121">
        <v>13</v>
      </c>
      <c r="J334" s="121">
        <v>1302</v>
      </c>
      <c r="K334" s="122" t="s">
        <v>762</v>
      </c>
      <c r="L334" s="127">
        <v>88.28</v>
      </c>
      <c r="M334" s="120">
        <v>73.180000000000007</v>
      </c>
      <c r="N334" s="128" t="s">
        <v>773</v>
      </c>
      <c r="O334" s="120" t="s">
        <v>774</v>
      </c>
      <c r="P334" s="120" t="s">
        <v>775</v>
      </c>
      <c r="Q334" s="120" t="s">
        <v>766</v>
      </c>
      <c r="R334" s="120" t="s">
        <v>2283</v>
      </c>
      <c r="S334" s="123">
        <v>43621</v>
      </c>
      <c r="T334" s="120" t="s">
        <v>2284</v>
      </c>
      <c r="U334" s="124" t="s">
        <v>769</v>
      </c>
      <c r="V334" s="124" t="s">
        <v>2285</v>
      </c>
      <c r="W334" s="120" t="s">
        <v>2286</v>
      </c>
      <c r="X334" s="124" t="s">
        <v>769</v>
      </c>
      <c r="Y334" s="124" t="s">
        <v>2287</v>
      </c>
      <c r="Z334" s="126">
        <v>44348</v>
      </c>
    </row>
    <row r="335" spans="1:26" ht="17.25" hidden="1" customHeight="1">
      <c r="A335" s="120">
        <v>331</v>
      </c>
      <c r="B335" s="120" t="s">
        <v>758</v>
      </c>
      <c r="C335" s="120" t="s">
        <v>759</v>
      </c>
      <c r="D335" s="120" t="s">
        <v>760</v>
      </c>
      <c r="E335" s="120" t="s">
        <v>761</v>
      </c>
      <c r="F335" s="121">
        <v>4</v>
      </c>
      <c r="G335" s="121">
        <v>1</v>
      </c>
      <c r="H335" s="121">
        <v>17</v>
      </c>
      <c r="I335" s="121">
        <v>13</v>
      </c>
      <c r="J335" s="121">
        <v>1303</v>
      </c>
      <c r="K335" s="122" t="s">
        <v>762</v>
      </c>
      <c r="L335" s="127">
        <v>88.4</v>
      </c>
      <c r="M335" s="120">
        <v>73.28</v>
      </c>
      <c r="N335" s="128" t="s">
        <v>773</v>
      </c>
      <c r="O335" s="120" t="s">
        <v>774</v>
      </c>
      <c r="P335" s="120" t="s">
        <v>781</v>
      </c>
      <c r="Q335" s="120" t="s">
        <v>766</v>
      </c>
      <c r="R335" s="120" t="s">
        <v>2288</v>
      </c>
      <c r="S335" s="123">
        <v>43648</v>
      </c>
      <c r="T335" s="120" t="s">
        <v>2289</v>
      </c>
      <c r="U335" s="124" t="s">
        <v>769</v>
      </c>
      <c r="V335" s="124" t="s">
        <v>2290</v>
      </c>
      <c r="W335" s="120" t="s">
        <v>2291</v>
      </c>
      <c r="X335" s="124" t="s">
        <v>769</v>
      </c>
      <c r="Y335" s="124" t="s">
        <v>2292</v>
      </c>
      <c r="Z335" s="126">
        <v>44348</v>
      </c>
    </row>
    <row r="336" spans="1:26" ht="17.25" customHeight="1">
      <c r="A336" s="120">
        <v>332</v>
      </c>
      <c r="B336" s="120" t="s">
        <v>758</v>
      </c>
      <c r="C336" s="120" t="s">
        <v>759</v>
      </c>
      <c r="D336" s="120" t="s">
        <v>760</v>
      </c>
      <c r="E336" s="120" t="s">
        <v>761</v>
      </c>
      <c r="F336" s="121">
        <v>4</v>
      </c>
      <c r="G336" s="121">
        <v>1</v>
      </c>
      <c r="H336" s="121">
        <v>17</v>
      </c>
      <c r="I336" s="121">
        <v>13</v>
      </c>
      <c r="J336" s="121">
        <v>1304</v>
      </c>
      <c r="K336" s="122" t="s">
        <v>762</v>
      </c>
      <c r="L336" s="127">
        <v>88.75</v>
      </c>
      <c r="M336" s="120">
        <v>73.569999999999993</v>
      </c>
      <c r="N336" s="128" t="s">
        <v>773</v>
      </c>
      <c r="O336" s="120" t="s">
        <v>787</v>
      </c>
      <c r="P336" s="120" t="s">
        <v>788</v>
      </c>
      <c r="Q336" s="120" t="s">
        <v>766</v>
      </c>
      <c r="R336" s="120" t="s">
        <v>2293</v>
      </c>
      <c r="S336" s="123">
        <v>43626</v>
      </c>
      <c r="T336" s="120" t="s">
        <v>2294</v>
      </c>
      <c r="U336" s="124" t="s">
        <v>769</v>
      </c>
      <c r="V336" s="124" t="s">
        <v>2295</v>
      </c>
      <c r="W336" s="120" t="s">
        <v>2296</v>
      </c>
      <c r="X336" s="124" t="s">
        <v>769</v>
      </c>
      <c r="Y336" s="124" t="s">
        <v>2297</v>
      </c>
      <c r="Z336" s="126">
        <v>44348</v>
      </c>
    </row>
    <row r="337" spans="1:26" ht="17.25" hidden="1" customHeight="1">
      <c r="A337" s="120">
        <v>333</v>
      </c>
      <c r="B337" s="120" t="s">
        <v>758</v>
      </c>
      <c r="C337" s="120" t="s">
        <v>759</v>
      </c>
      <c r="D337" s="120" t="s">
        <v>760</v>
      </c>
      <c r="E337" s="120" t="s">
        <v>761</v>
      </c>
      <c r="F337" s="121">
        <v>4</v>
      </c>
      <c r="G337" s="121">
        <v>1</v>
      </c>
      <c r="H337" s="121">
        <v>17</v>
      </c>
      <c r="I337" s="121">
        <v>14</v>
      </c>
      <c r="J337" s="121">
        <v>1401</v>
      </c>
      <c r="K337" s="122" t="s">
        <v>762</v>
      </c>
      <c r="L337" s="127">
        <v>139.37</v>
      </c>
      <c r="M337" s="120">
        <v>115.53</v>
      </c>
      <c r="N337" s="117" t="s">
        <v>763</v>
      </c>
      <c r="O337" s="120" t="s">
        <v>764</v>
      </c>
      <c r="P337" s="120" t="s">
        <v>765</v>
      </c>
      <c r="Q337" s="120" t="s">
        <v>766</v>
      </c>
      <c r="R337" s="120" t="s">
        <v>2298</v>
      </c>
      <c r="S337" s="123">
        <v>43648</v>
      </c>
      <c r="T337" s="120" t="s">
        <v>2299</v>
      </c>
      <c r="U337" s="124" t="s">
        <v>769</v>
      </c>
      <c r="V337" s="124" t="s">
        <v>2300</v>
      </c>
      <c r="W337" s="120" t="s">
        <v>2301</v>
      </c>
      <c r="X337" s="124" t="s">
        <v>769</v>
      </c>
      <c r="Y337" s="124" t="s">
        <v>2302</v>
      </c>
      <c r="Z337" s="126">
        <v>44348</v>
      </c>
    </row>
    <row r="338" spans="1:26" ht="17.25" hidden="1" customHeight="1">
      <c r="A338" s="120">
        <v>334</v>
      </c>
      <c r="B338" s="120" t="s">
        <v>758</v>
      </c>
      <c r="C338" s="120" t="s">
        <v>759</v>
      </c>
      <c r="D338" s="120" t="s">
        <v>760</v>
      </c>
      <c r="E338" s="120" t="s">
        <v>761</v>
      </c>
      <c r="F338" s="121">
        <v>4</v>
      </c>
      <c r="G338" s="121">
        <v>1</v>
      </c>
      <c r="H338" s="121">
        <v>17</v>
      </c>
      <c r="I338" s="121">
        <v>14</v>
      </c>
      <c r="J338" s="121">
        <v>1402</v>
      </c>
      <c r="K338" s="122" t="s">
        <v>762</v>
      </c>
      <c r="L338" s="127">
        <v>88.28</v>
      </c>
      <c r="M338" s="120">
        <v>73.180000000000007</v>
      </c>
      <c r="N338" s="128" t="s">
        <v>773</v>
      </c>
      <c r="O338" s="120" t="s">
        <v>774</v>
      </c>
      <c r="P338" s="120" t="s">
        <v>775</v>
      </c>
      <c r="Q338" s="120" t="s">
        <v>766</v>
      </c>
      <c r="R338" s="120" t="s">
        <v>2303</v>
      </c>
      <c r="S338" s="123">
        <v>43702</v>
      </c>
      <c r="T338" s="120" t="s">
        <v>2304</v>
      </c>
      <c r="U338" s="124" t="s">
        <v>769</v>
      </c>
      <c r="V338" s="124" t="s">
        <v>2305</v>
      </c>
      <c r="W338" s="120" t="s">
        <v>2306</v>
      </c>
      <c r="X338" s="124" t="s">
        <v>769</v>
      </c>
      <c r="Y338" s="124" t="s">
        <v>2307</v>
      </c>
      <c r="Z338" s="126">
        <v>44348</v>
      </c>
    </row>
    <row r="339" spans="1:26" ht="17.25" hidden="1" customHeight="1">
      <c r="A339" s="120">
        <v>335</v>
      </c>
      <c r="B339" s="120" t="s">
        <v>758</v>
      </c>
      <c r="C339" s="120" t="s">
        <v>759</v>
      </c>
      <c r="D339" s="120" t="s">
        <v>760</v>
      </c>
      <c r="E339" s="120" t="s">
        <v>761</v>
      </c>
      <c r="F339" s="121">
        <v>4</v>
      </c>
      <c r="G339" s="121">
        <v>1</v>
      </c>
      <c r="H339" s="121">
        <v>17</v>
      </c>
      <c r="I339" s="121">
        <v>14</v>
      </c>
      <c r="J339" s="121">
        <v>1403</v>
      </c>
      <c r="K339" s="122" t="s">
        <v>762</v>
      </c>
      <c r="L339" s="127">
        <v>88.4</v>
      </c>
      <c r="M339" s="120">
        <v>73.28</v>
      </c>
      <c r="N339" s="128" t="s">
        <v>773</v>
      </c>
      <c r="O339" s="120" t="s">
        <v>774</v>
      </c>
      <c r="P339" s="120" t="s">
        <v>781</v>
      </c>
      <c r="Q339" s="120" t="s">
        <v>766</v>
      </c>
      <c r="R339" s="120" t="s">
        <v>2308</v>
      </c>
      <c r="S339" s="123">
        <v>44166</v>
      </c>
      <c r="T339" s="120" t="s">
        <v>2309</v>
      </c>
      <c r="U339" s="124" t="s">
        <v>769</v>
      </c>
      <c r="V339" s="124" t="s">
        <v>2310</v>
      </c>
      <c r="W339" s="120"/>
      <c r="X339" s="124"/>
      <c r="Y339" s="124"/>
      <c r="Z339" s="126">
        <v>44348</v>
      </c>
    </row>
    <row r="340" spans="1:26" ht="17.25" customHeight="1">
      <c r="A340" s="120">
        <v>336</v>
      </c>
      <c r="B340" s="120" t="s">
        <v>758</v>
      </c>
      <c r="C340" s="120" t="s">
        <v>759</v>
      </c>
      <c r="D340" s="120" t="s">
        <v>760</v>
      </c>
      <c r="E340" s="120" t="s">
        <v>761</v>
      </c>
      <c r="F340" s="121">
        <v>4</v>
      </c>
      <c r="G340" s="121">
        <v>1</v>
      </c>
      <c r="H340" s="121">
        <v>17</v>
      </c>
      <c r="I340" s="121">
        <v>14</v>
      </c>
      <c r="J340" s="121">
        <v>1404</v>
      </c>
      <c r="K340" s="122" t="s">
        <v>762</v>
      </c>
      <c r="L340" s="127">
        <v>88.75</v>
      </c>
      <c r="M340" s="120">
        <v>73.569999999999993</v>
      </c>
      <c r="N340" s="128" t="s">
        <v>773</v>
      </c>
      <c r="O340" s="120" t="s">
        <v>787</v>
      </c>
      <c r="P340" s="120" t="s">
        <v>788</v>
      </c>
      <c r="Q340" s="120" t="s">
        <v>766</v>
      </c>
      <c r="R340" s="120" t="s">
        <v>2311</v>
      </c>
      <c r="S340" s="123">
        <v>43619</v>
      </c>
      <c r="T340" s="120" t="s">
        <v>2312</v>
      </c>
      <c r="U340" s="124" t="s">
        <v>769</v>
      </c>
      <c r="V340" s="124" t="s">
        <v>2313</v>
      </c>
      <c r="W340" s="120"/>
      <c r="X340" s="124"/>
      <c r="Y340" s="124"/>
      <c r="Z340" s="126">
        <v>44348</v>
      </c>
    </row>
    <row r="341" spans="1:26" ht="17.25" hidden="1" customHeight="1">
      <c r="A341" s="120">
        <v>337</v>
      </c>
      <c r="B341" s="120" t="s">
        <v>758</v>
      </c>
      <c r="C341" s="120" t="s">
        <v>759</v>
      </c>
      <c r="D341" s="120" t="s">
        <v>760</v>
      </c>
      <c r="E341" s="120" t="s">
        <v>761</v>
      </c>
      <c r="F341" s="121">
        <v>4</v>
      </c>
      <c r="G341" s="121">
        <v>1</v>
      </c>
      <c r="H341" s="121">
        <v>17</v>
      </c>
      <c r="I341" s="121">
        <v>15</v>
      </c>
      <c r="J341" s="121">
        <v>1501</v>
      </c>
      <c r="K341" s="122" t="s">
        <v>762</v>
      </c>
      <c r="L341" s="127">
        <v>139.37</v>
      </c>
      <c r="M341" s="120">
        <v>115.53</v>
      </c>
      <c r="N341" s="117" t="s">
        <v>763</v>
      </c>
      <c r="O341" s="120" t="s">
        <v>764</v>
      </c>
      <c r="P341" s="120" t="s">
        <v>765</v>
      </c>
      <c r="Q341" s="120" t="s">
        <v>766</v>
      </c>
      <c r="R341" s="120" t="s">
        <v>2314</v>
      </c>
      <c r="S341" s="123">
        <v>43694</v>
      </c>
      <c r="T341" s="120" t="s">
        <v>2315</v>
      </c>
      <c r="U341" s="124" t="s">
        <v>769</v>
      </c>
      <c r="V341" s="124" t="s">
        <v>2316</v>
      </c>
      <c r="W341" s="120" t="s">
        <v>2317</v>
      </c>
      <c r="X341" s="124" t="s">
        <v>769</v>
      </c>
      <c r="Y341" s="124" t="s">
        <v>2318</v>
      </c>
      <c r="Z341" s="126">
        <v>44348</v>
      </c>
    </row>
    <row r="342" spans="1:26" ht="17.25" hidden="1" customHeight="1">
      <c r="A342" s="120">
        <v>338</v>
      </c>
      <c r="B342" s="120" t="s">
        <v>758</v>
      </c>
      <c r="C342" s="120" t="s">
        <v>759</v>
      </c>
      <c r="D342" s="120" t="s">
        <v>760</v>
      </c>
      <c r="E342" s="120" t="s">
        <v>761</v>
      </c>
      <c r="F342" s="121">
        <v>4</v>
      </c>
      <c r="G342" s="121">
        <v>1</v>
      </c>
      <c r="H342" s="121">
        <v>17</v>
      </c>
      <c r="I342" s="121">
        <v>15</v>
      </c>
      <c r="J342" s="121">
        <v>1502</v>
      </c>
      <c r="K342" s="122" t="s">
        <v>762</v>
      </c>
      <c r="L342" s="127">
        <v>88.28</v>
      </c>
      <c r="M342" s="120">
        <v>73.180000000000007</v>
      </c>
      <c r="N342" s="128" t="s">
        <v>773</v>
      </c>
      <c r="O342" s="120" t="s">
        <v>774</v>
      </c>
      <c r="P342" s="120" t="s">
        <v>775</v>
      </c>
      <c r="Q342" s="120" t="s">
        <v>766</v>
      </c>
      <c r="R342" s="120" t="s">
        <v>2319</v>
      </c>
      <c r="S342" s="123">
        <v>43706</v>
      </c>
      <c r="T342" s="120" t="s">
        <v>2320</v>
      </c>
      <c r="U342" s="124" t="s">
        <v>769</v>
      </c>
      <c r="V342" s="124" t="s">
        <v>2321</v>
      </c>
      <c r="W342" s="120" t="s">
        <v>2322</v>
      </c>
      <c r="X342" s="124" t="s">
        <v>769</v>
      </c>
      <c r="Y342" s="124" t="s">
        <v>2323</v>
      </c>
      <c r="Z342" s="126">
        <v>44348</v>
      </c>
    </row>
    <row r="343" spans="1:26" ht="17.25" hidden="1" customHeight="1">
      <c r="A343" s="120">
        <v>339</v>
      </c>
      <c r="B343" s="120" t="s">
        <v>758</v>
      </c>
      <c r="C343" s="120" t="s">
        <v>759</v>
      </c>
      <c r="D343" s="120" t="s">
        <v>760</v>
      </c>
      <c r="E343" s="120" t="s">
        <v>761</v>
      </c>
      <c r="F343" s="121">
        <v>4</v>
      </c>
      <c r="G343" s="121">
        <v>1</v>
      </c>
      <c r="H343" s="121">
        <v>17</v>
      </c>
      <c r="I343" s="121">
        <v>15</v>
      </c>
      <c r="J343" s="121">
        <v>1503</v>
      </c>
      <c r="K343" s="122" t="s">
        <v>762</v>
      </c>
      <c r="L343" s="127">
        <v>88.4</v>
      </c>
      <c r="M343" s="120">
        <v>73.28</v>
      </c>
      <c r="N343" s="128" t="s">
        <v>773</v>
      </c>
      <c r="O343" s="120" t="s">
        <v>774</v>
      </c>
      <c r="P343" s="120" t="s">
        <v>781</v>
      </c>
      <c r="Q343" s="120" t="s">
        <v>766</v>
      </c>
      <c r="R343" s="120" t="s">
        <v>2324</v>
      </c>
      <c r="S343" s="123">
        <v>43820</v>
      </c>
      <c r="T343" s="120" t="s">
        <v>2325</v>
      </c>
      <c r="U343" s="124" t="s">
        <v>769</v>
      </c>
      <c r="V343" s="124" t="s">
        <v>2326</v>
      </c>
      <c r="W343" s="120"/>
      <c r="X343" s="124"/>
      <c r="Y343" s="124"/>
      <c r="Z343" s="126">
        <v>44348</v>
      </c>
    </row>
    <row r="344" spans="1:26" ht="17.25" customHeight="1">
      <c r="A344" s="120">
        <v>340</v>
      </c>
      <c r="B344" s="120" t="s">
        <v>758</v>
      </c>
      <c r="C344" s="120" t="s">
        <v>759</v>
      </c>
      <c r="D344" s="120" t="s">
        <v>760</v>
      </c>
      <c r="E344" s="120" t="s">
        <v>761</v>
      </c>
      <c r="F344" s="121">
        <v>4</v>
      </c>
      <c r="G344" s="121">
        <v>1</v>
      </c>
      <c r="H344" s="121">
        <v>17</v>
      </c>
      <c r="I344" s="121">
        <v>15</v>
      </c>
      <c r="J344" s="121">
        <v>1504</v>
      </c>
      <c r="K344" s="122" t="s">
        <v>762</v>
      </c>
      <c r="L344" s="127">
        <v>88.75</v>
      </c>
      <c r="M344" s="120">
        <v>73.569999999999993</v>
      </c>
      <c r="N344" s="128" t="s">
        <v>773</v>
      </c>
      <c r="O344" s="120" t="s">
        <v>787</v>
      </c>
      <c r="P344" s="120" t="s">
        <v>788</v>
      </c>
      <c r="Q344" s="120" t="s">
        <v>766</v>
      </c>
      <c r="R344" s="120" t="s">
        <v>2327</v>
      </c>
      <c r="S344" s="123">
        <v>43675</v>
      </c>
      <c r="T344" s="120" t="s">
        <v>2328</v>
      </c>
      <c r="U344" s="124" t="s">
        <v>769</v>
      </c>
      <c r="V344" s="124" t="s">
        <v>2329</v>
      </c>
      <c r="W344" s="120" t="s">
        <v>2330</v>
      </c>
      <c r="X344" s="124" t="s">
        <v>769</v>
      </c>
      <c r="Y344" s="124" t="s">
        <v>2331</v>
      </c>
      <c r="Z344" s="126">
        <v>44348</v>
      </c>
    </row>
    <row r="345" spans="1:26" ht="17.25" hidden="1" customHeight="1">
      <c r="A345" s="120">
        <v>341</v>
      </c>
      <c r="B345" s="120" t="s">
        <v>758</v>
      </c>
      <c r="C345" s="120" t="s">
        <v>759</v>
      </c>
      <c r="D345" s="120" t="s">
        <v>760</v>
      </c>
      <c r="E345" s="120" t="s">
        <v>761</v>
      </c>
      <c r="F345" s="121">
        <v>4</v>
      </c>
      <c r="G345" s="121">
        <v>1</v>
      </c>
      <c r="H345" s="121">
        <v>17</v>
      </c>
      <c r="I345" s="121">
        <v>16</v>
      </c>
      <c r="J345" s="121">
        <v>1601</v>
      </c>
      <c r="K345" s="122" t="s">
        <v>762</v>
      </c>
      <c r="L345" s="127">
        <v>139.37</v>
      </c>
      <c r="M345" s="120">
        <v>115.53</v>
      </c>
      <c r="N345" s="117" t="s">
        <v>763</v>
      </c>
      <c r="O345" s="120" t="s">
        <v>764</v>
      </c>
      <c r="P345" s="120" t="s">
        <v>765</v>
      </c>
      <c r="Q345" s="120" t="s">
        <v>766</v>
      </c>
      <c r="R345" s="120" t="s">
        <v>2332</v>
      </c>
      <c r="S345" s="123">
        <v>43712</v>
      </c>
      <c r="T345" s="120" t="s">
        <v>1557</v>
      </c>
      <c r="U345" s="124" t="s">
        <v>769</v>
      </c>
      <c r="V345" s="124" t="s">
        <v>2333</v>
      </c>
      <c r="W345" s="120" t="s">
        <v>2334</v>
      </c>
      <c r="X345" s="124" t="s">
        <v>769</v>
      </c>
      <c r="Y345" s="124" t="s">
        <v>2335</v>
      </c>
      <c r="Z345" s="126">
        <v>44348</v>
      </c>
    </row>
    <row r="346" spans="1:26" ht="17.25" hidden="1" customHeight="1">
      <c r="A346" s="120">
        <v>342</v>
      </c>
      <c r="B346" s="120" t="s">
        <v>758</v>
      </c>
      <c r="C346" s="120" t="s">
        <v>759</v>
      </c>
      <c r="D346" s="120" t="s">
        <v>760</v>
      </c>
      <c r="E346" s="120" t="s">
        <v>761</v>
      </c>
      <c r="F346" s="121">
        <v>4</v>
      </c>
      <c r="G346" s="121">
        <v>1</v>
      </c>
      <c r="H346" s="121">
        <v>17</v>
      </c>
      <c r="I346" s="121">
        <v>16</v>
      </c>
      <c r="J346" s="121">
        <v>1602</v>
      </c>
      <c r="K346" s="122" t="s">
        <v>762</v>
      </c>
      <c r="L346" s="127">
        <v>88.28</v>
      </c>
      <c r="M346" s="120">
        <v>73.180000000000007</v>
      </c>
      <c r="N346" s="128" t="s">
        <v>773</v>
      </c>
      <c r="O346" s="120" t="s">
        <v>774</v>
      </c>
      <c r="P346" s="120" t="s">
        <v>775</v>
      </c>
      <c r="Q346" s="120" t="s">
        <v>766</v>
      </c>
      <c r="R346" s="120" t="s">
        <v>2336</v>
      </c>
      <c r="S346" s="123">
        <v>43717</v>
      </c>
      <c r="T346" s="120" t="s">
        <v>2337</v>
      </c>
      <c r="U346" s="124" t="s">
        <v>769</v>
      </c>
      <c r="V346" s="124" t="s">
        <v>2338</v>
      </c>
      <c r="W346" s="120" t="s">
        <v>2339</v>
      </c>
      <c r="X346" s="124" t="s">
        <v>769</v>
      </c>
      <c r="Y346" s="124" t="s">
        <v>2340</v>
      </c>
      <c r="Z346" s="126">
        <v>44348</v>
      </c>
    </row>
    <row r="347" spans="1:26" ht="17.25" hidden="1" customHeight="1">
      <c r="A347" s="120">
        <v>343</v>
      </c>
      <c r="B347" s="120" t="s">
        <v>758</v>
      </c>
      <c r="C347" s="120" t="s">
        <v>759</v>
      </c>
      <c r="D347" s="120" t="s">
        <v>760</v>
      </c>
      <c r="E347" s="120" t="s">
        <v>761</v>
      </c>
      <c r="F347" s="121">
        <v>4</v>
      </c>
      <c r="G347" s="121">
        <v>1</v>
      </c>
      <c r="H347" s="121">
        <v>17</v>
      </c>
      <c r="I347" s="121">
        <v>16</v>
      </c>
      <c r="J347" s="121">
        <v>1603</v>
      </c>
      <c r="K347" s="122" t="s">
        <v>762</v>
      </c>
      <c r="L347" s="127">
        <v>88.4</v>
      </c>
      <c r="M347" s="120">
        <v>73.28</v>
      </c>
      <c r="N347" s="128" t="s">
        <v>773</v>
      </c>
      <c r="O347" s="120" t="s">
        <v>774</v>
      </c>
      <c r="P347" s="120" t="s">
        <v>781</v>
      </c>
      <c r="Q347" s="120" t="s">
        <v>766</v>
      </c>
      <c r="R347" s="120" t="s">
        <v>2341</v>
      </c>
      <c r="S347" s="123">
        <v>43719</v>
      </c>
      <c r="T347" s="120" t="s">
        <v>2342</v>
      </c>
      <c r="U347" s="124" t="s">
        <v>769</v>
      </c>
      <c r="V347" s="124" t="s">
        <v>2343</v>
      </c>
      <c r="W347" s="120" t="s">
        <v>2344</v>
      </c>
      <c r="X347" s="124" t="s">
        <v>769</v>
      </c>
      <c r="Y347" s="124" t="s">
        <v>2345</v>
      </c>
      <c r="Z347" s="126">
        <v>44348</v>
      </c>
    </row>
    <row r="348" spans="1:26" ht="17.25" customHeight="1">
      <c r="A348" s="120">
        <v>344</v>
      </c>
      <c r="B348" s="120" t="s">
        <v>758</v>
      </c>
      <c r="C348" s="120" t="s">
        <v>759</v>
      </c>
      <c r="D348" s="120" t="s">
        <v>760</v>
      </c>
      <c r="E348" s="120" t="s">
        <v>761</v>
      </c>
      <c r="F348" s="121">
        <v>4</v>
      </c>
      <c r="G348" s="121">
        <v>1</v>
      </c>
      <c r="H348" s="121">
        <v>17</v>
      </c>
      <c r="I348" s="121">
        <v>16</v>
      </c>
      <c r="J348" s="121">
        <v>1604</v>
      </c>
      <c r="K348" s="122" t="s">
        <v>762</v>
      </c>
      <c r="L348" s="127">
        <v>88.75</v>
      </c>
      <c r="M348" s="120">
        <v>73.569999999999993</v>
      </c>
      <c r="N348" s="128" t="s">
        <v>773</v>
      </c>
      <c r="O348" s="120" t="s">
        <v>787</v>
      </c>
      <c r="P348" s="120" t="s">
        <v>788</v>
      </c>
      <c r="Q348" s="120" t="s">
        <v>766</v>
      </c>
      <c r="R348" s="120" t="s">
        <v>2346</v>
      </c>
      <c r="S348" s="123">
        <v>43649</v>
      </c>
      <c r="T348" s="120" t="s">
        <v>2347</v>
      </c>
      <c r="U348" s="124" t="s">
        <v>769</v>
      </c>
      <c r="V348" s="124" t="s">
        <v>2348</v>
      </c>
      <c r="W348" s="120" t="s">
        <v>2349</v>
      </c>
      <c r="X348" s="124" t="s">
        <v>769</v>
      </c>
      <c r="Y348" s="124" t="s">
        <v>2350</v>
      </c>
      <c r="Z348" s="126">
        <v>44348</v>
      </c>
    </row>
    <row r="349" spans="1:26" ht="17.25" hidden="1" customHeight="1">
      <c r="A349" s="120">
        <v>345</v>
      </c>
      <c r="B349" s="120" t="s">
        <v>758</v>
      </c>
      <c r="C349" s="120" t="s">
        <v>759</v>
      </c>
      <c r="D349" s="120" t="s">
        <v>760</v>
      </c>
      <c r="E349" s="120" t="s">
        <v>761</v>
      </c>
      <c r="F349" s="121">
        <v>4</v>
      </c>
      <c r="G349" s="121">
        <v>1</v>
      </c>
      <c r="H349" s="121">
        <v>17</v>
      </c>
      <c r="I349" s="121">
        <v>17</v>
      </c>
      <c r="J349" s="121">
        <v>1701</v>
      </c>
      <c r="K349" s="122" t="s">
        <v>762</v>
      </c>
      <c r="L349" s="127">
        <v>139.37</v>
      </c>
      <c r="M349" s="120">
        <v>115.53</v>
      </c>
      <c r="N349" s="117" t="s">
        <v>763</v>
      </c>
      <c r="O349" s="120" t="s">
        <v>764</v>
      </c>
      <c r="P349" s="120" t="s">
        <v>765</v>
      </c>
      <c r="Q349" s="120" t="s">
        <v>766</v>
      </c>
      <c r="R349" s="120" t="s">
        <v>2351</v>
      </c>
      <c r="S349" s="123">
        <v>43621</v>
      </c>
      <c r="T349" s="120" t="s">
        <v>2352</v>
      </c>
      <c r="U349" s="124" t="s">
        <v>769</v>
      </c>
      <c r="V349" s="124" t="s">
        <v>2353</v>
      </c>
      <c r="W349" s="120" t="s">
        <v>2354</v>
      </c>
      <c r="X349" s="124" t="s">
        <v>769</v>
      </c>
      <c r="Y349" s="124" t="s">
        <v>2355</v>
      </c>
      <c r="Z349" s="126">
        <v>44348</v>
      </c>
    </row>
    <row r="350" spans="1:26" ht="17.25" hidden="1" customHeight="1">
      <c r="A350" s="120">
        <v>346</v>
      </c>
      <c r="B350" s="120" t="s">
        <v>758</v>
      </c>
      <c r="C350" s="120" t="s">
        <v>759</v>
      </c>
      <c r="D350" s="120" t="s">
        <v>760</v>
      </c>
      <c r="E350" s="120" t="s">
        <v>761</v>
      </c>
      <c r="F350" s="121">
        <v>4</v>
      </c>
      <c r="G350" s="121">
        <v>1</v>
      </c>
      <c r="H350" s="121">
        <v>17</v>
      </c>
      <c r="I350" s="121">
        <v>17</v>
      </c>
      <c r="J350" s="121">
        <v>1702</v>
      </c>
      <c r="K350" s="122" t="s">
        <v>762</v>
      </c>
      <c r="L350" s="127">
        <v>88.28</v>
      </c>
      <c r="M350" s="120">
        <v>73.180000000000007</v>
      </c>
      <c r="N350" s="128" t="s">
        <v>773</v>
      </c>
      <c r="O350" s="120" t="s">
        <v>774</v>
      </c>
      <c r="P350" s="120" t="s">
        <v>775</v>
      </c>
      <c r="Q350" s="120" t="s">
        <v>766</v>
      </c>
      <c r="R350" s="120" t="s">
        <v>2356</v>
      </c>
      <c r="S350" s="123">
        <v>43621</v>
      </c>
      <c r="T350" s="120" t="s">
        <v>2357</v>
      </c>
      <c r="U350" s="124" t="s">
        <v>769</v>
      </c>
      <c r="V350" s="124" t="s">
        <v>2358</v>
      </c>
      <c r="W350" s="120" t="s">
        <v>2359</v>
      </c>
      <c r="X350" s="124" t="s">
        <v>769</v>
      </c>
      <c r="Y350" s="124" t="s">
        <v>2360</v>
      </c>
      <c r="Z350" s="126">
        <v>44348</v>
      </c>
    </row>
    <row r="351" spans="1:26" ht="17.25" hidden="1" customHeight="1">
      <c r="A351" s="120">
        <v>347</v>
      </c>
      <c r="B351" s="120" t="s">
        <v>758</v>
      </c>
      <c r="C351" s="120" t="s">
        <v>759</v>
      </c>
      <c r="D351" s="120" t="s">
        <v>760</v>
      </c>
      <c r="E351" s="120" t="s">
        <v>761</v>
      </c>
      <c r="F351" s="121">
        <v>4</v>
      </c>
      <c r="G351" s="121">
        <v>1</v>
      </c>
      <c r="H351" s="121">
        <v>17</v>
      </c>
      <c r="I351" s="121">
        <v>17</v>
      </c>
      <c r="J351" s="121">
        <v>1703</v>
      </c>
      <c r="K351" s="122" t="s">
        <v>762</v>
      </c>
      <c r="L351" s="127">
        <v>88.4</v>
      </c>
      <c r="M351" s="120">
        <v>73.28</v>
      </c>
      <c r="N351" s="128" t="s">
        <v>773</v>
      </c>
      <c r="O351" s="120" t="s">
        <v>774</v>
      </c>
      <c r="P351" s="120" t="s">
        <v>781</v>
      </c>
      <c r="Q351" s="120" t="s">
        <v>766</v>
      </c>
      <c r="R351" s="120" t="s">
        <v>2361</v>
      </c>
      <c r="S351" s="123">
        <v>43929</v>
      </c>
      <c r="T351" s="120" t="s">
        <v>2362</v>
      </c>
      <c r="U351" s="124" t="s">
        <v>769</v>
      </c>
      <c r="V351" s="124" t="s">
        <v>2363</v>
      </c>
      <c r="W351" s="120"/>
      <c r="X351" s="124"/>
      <c r="Y351" s="124"/>
      <c r="Z351" s="126">
        <v>44348</v>
      </c>
    </row>
    <row r="352" spans="1:26" ht="17.25" customHeight="1">
      <c r="A352" s="120">
        <v>348</v>
      </c>
      <c r="B352" s="120" t="s">
        <v>758</v>
      </c>
      <c r="C352" s="120" t="s">
        <v>759</v>
      </c>
      <c r="D352" s="120" t="s">
        <v>760</v>
      </c>
      <c r="E352" s="120" t="s">
        <v>761</v>
      </c>
      <c r="F352" s="121">
        <v>4</v>
      </c>
      <c r="G352" s="121">
        <v>1</v>
      </c>
      <c r="H352" s="121">
        <v>17</v>
      </c>
      <c r="I352" s="121">
        <v>17</v>
      </c>
      <c r="J352" s="121">
        <v>1704</v>
      </c>
      <c r="K352" s="122" t="s">
        <v>762</v>
      </c>
      <c r="L352" s="127">
        <v>88.75</v>
      </c>
      <c r="M352" s="120">
        <v>73.569999999999993</v>
      </c>
      <c r="N352" s="128" t="s">
        <v>773</v>
      </c>
      <c r="O352" s="120" t="s">
        <v>787</v>
      </c>
      <c r="P352" s="120" t="s">
        <v>788</v>
      </c>
      <c r="Q352" s="120" t="s">
        <v>766</v>
      </c>
      <c r="R352" s="120" t="s">
        <v>2364</v>
      </c>
      <c r="S352" s="123">
        <v>43648</v>
      </c>
      <c r="T352" s="120" t="s">
        <v>2365</v>
      </c>
      <c r="U352" s="124" t="s">
        <v>769</v>
      </c>
      <c r="V352" s="124" t="s">
        <v>2366</v>
      </c>
      <c r="W352" s="120" t="s">
        <v>2367</v>
      </c>
      <c r="X352" s="124" t="s">
        <v>769</v>
      </c>
      <c r="Y352" s="124" t="s">
        <v>2368</v>
      </c>
      <c r="Z352" s="126">
        <v>44348</v>
      </c>
    </row>
    <row r="353" spans="1:26" ht="17.25" hidden="1" customHeight="1">
      <c r="A353" s="120">
        <v>349</v>
      </c>
      <c r="B353" s="120" t="s">
        <v>758</v>
      </c>
      <c r="C353" s="120" t="s">
        <v>759</v>
      </c>
      <c r="D353" s="120" t="s">
        <v>760</v>
      </c>
      <c r="E353" s="120" t="s">
        <v>761</v>
      </c>
      <c r="F353" s="121">
        <v>4</v>
      </c>
      <c r="G353" s="121">
        <v>2</v>
      </c>
      <c r="H353" s="121">
        <v>17</v>
      </c>
      <c r="I353" s="121">
        <v>1</v>
      </c>
      <c r="J353" s="121">
        <v>101</v>
      </c>
      <c r="K353" s="122" t="s">
        <v>762</v>
      </c>
      <c r="L353" s="127">
        <v>88.73</v>
      </c>
      <c r="M353" s="120">
        <v>73.55</v>
      </c>
      <c r="N353" s="128" t="s">
        <v>773</v>
      </c>
      <c r="O353" s="120" t="s">
        <v>787</v>
      </c>
      <c r="P353" s="120" t="s">
        <v>1089</v>
      </c>
      <c r="Q353" s="120" t="s">
        <v>766</v>
      </c>
      <c r="R353" s="120" t="s">
        <v>2369</v>
      </c>
      <c r="S353" s="123">
        <v>43718</v>
      </c>
      <c r="T353" s="120" t="s">
        <v>2370</v>
      </c>
      <c r="U353" s="124" t="s">
        <v>769</v>
      </c>
      <c r="V353" s="124" t="s">
        <v>2371</v>
      </c>
      <c r="W353" s="120" t="s">
        <v>1671</v>
      </c>
      <c r="X353" s="124" t="s">
        <v>769</v>
      </c>
      <c r="Y353" s="124" t="s">
        <v>2372</v>
      </c>
      <c r="Z353" s="126">
        <v>44348</v>
      </c>
    </row>
    <row r="354" spans="1:26" ht="17.25" hidden="1" customHeight="1">
      <c r="A354" s="120">
        <v>350</v>
      </c>
      <c r="B354" s="120" t="s">
        <v>758</v>
      </c>
      <c r="C354" s="120" t="s">
        <v>759</v>
      </c>
      <c r="D354" s="120" t="s">
        <v>760</v>
      </c>
      <c r="E354" s="120" t="s">
        <v>761</v>
      </c>
      <c r="F354" s="121">
        <v>4</v>
      </c>
      <c r="G354" s="121">
        <v>2</v>
      </c>
      <c r="H354" s="121">
        <v>17</v>
      </c>
      <c r="I354" s="121">
        <v>1</v>
      </c>
      <c r="J354" s="121">
        <v>102</v>
      </c>
      <c r="K354" s="122" t="s">
        <v>762</v>
      </c>
      <c r="L354" s="127">
        <v>88.4</v>
      </c>
      <c r="M354" s="120">
        <v>73.28</v>
      </c>
      <c r="N354" s="128" t="s">
        <v>773</v>
      </c>
      <c r="O354" s="120" t="s">
        <v>774</v>
      </c>
      <c r="P354" s="120" t="s">
        <v>1095</v>
      </c>
      <c r="Q354" s="120" t="s">
        <v>766</v>
      </c>
      <c r="R354" s="120" t="s">
        <v>2373</v>
      </c>
      <c r="S354" s="123">
        <v>43718</v>
      </c>
      <c r="T354" s="120" t="s">
        <v>2374</v>
      </c>
      <c r="U354" s="124" t="s">
        <v>769</v>
      </c>
      <c r="V354" s="124" t="s">
        <v>2375</v>
      </c>
      <c r="W354" s="120" t="s">
        <v>2376</v>
      </c>
      <c r="X354" s="124" t="s">
        <v>769</v>
      </c>
      <c r="Y354" s="124" t="s">
        <v>2377</v>
      </c>
      <c r="Z354" s="126">
        <v>44348</v>
      </c>
    </row>
    <row r="355" spans="1:26" ht="17.25" hidden="1" customHeight="1">
      <c r="A355" s="120">
        <v>351</v>
      </c>
      <c r="B355" s="120" t="s">
        <v>758</v>
      </c>
      <c r="C355" s="120" t="s">
        <v>759</v>
      </c>
      <c r="D355" s="120" t="s">
        <v>760</v>
      </c>
      <c r="E355" s="120" t="s">
        <v>761</v>
      </c>
      <c r="F355" s="121">
        <v>4</v>
      </c>
      <c r="G355" s="121">
        <v>2</v>
      </c>
      <c r="H355" s="121">
        <v>17</v>
      </c>
      <c r="I355" s="121">
        <v>1</v>
      </c>
      <c r="J355" s="121">
        <v>103</v>
      </c>
      <c r="K355" s="122" t="s">
        <v>762</v>
      </c>
      <c r="L355" s="127">
        <v>88.28</v>
      </c>
      <c r="M355" s="120">
        <v>73.180000000000007</v>
      </c>
      <c r="N355" s="128" t="s">
        <v>773</v>
      </c>
      <c r="O355" s="120" t="s">
        <v>774</v>
      </c>
      <c r="P355" s="120" t="s">
        <v>1101</v>
      </c>
      <c r="Q355" s="120" t="s">
        <v>766</v>
      </c>
      <c r="R355" s="120" t="s">
        <v>2378</v>
      </c>
      <c r="S355" s="123">
        <v>43701</v>
      </c>
      <c r="T355" s="120" t="s">
        <v>2379</v>
      </c>
      <c r="U355" s="124" t="s">
        <v>769</v>
      </c>
      <c r="V355" s="124" t="s">
        <v>2380</v>
      </c>
      <c r="W355" s="120"/>
      <c r="X355" s="124"/>
      <c r="Y355" s="124"/>
      <c r="Z355" s="126">
        <v>44348</v>
      </c>
    </row>
    <row r="356" spans="1:26" ht="17.25" hidden="1" customHeight="1">
      <c r="A356" s="120">
        <v>352</v>
      </c>
      <c r="B356" s="120" t="s">
        <v>758</v>
      </c>
      <c r="C356" s="120" t="s">
        <v>759</v>
      </c>
      <c r="D356" s="120" t="s">
        <v>760</v>
      </c>
      <c r="E356" s="120" t="s">
        <v>761</v>
      </c>
      <c r="F356" s="121">
        <v>4</v>
      </c>
      <c r="G356" s="121">
        <v>2</v>
      </c>
      <c r="H356" s="121">
        <v>17</v>
      </c>
      <c r="I356" s="121">
        <v>1</v>
      </c>
      <c r="J356" s="121">
        <v>104</v>
      </c>
      <c r="K356" s="122" t="s">
        <v>762</v>
      </c>
      <c r="L356" s="127">
        <v>139.34</v>
      </c>
      <c r="M356" s="120">
        <v>115.5</v>
      </c>
      <c r="N356" s="117" t="s">
        <v>763</v>
      </c>
      <c r="O356" s="120" t="s">
        <v>1736</v>
      </c>
      <c r="P356" s="120" t="s">
        <v>1737</v>
      </c>
      <c r="Q356" s="120" t="s">
        <v>766</v>
      </c>
      <c r="R356" s="120" t="s">
        <v>2381</v>
      </c>
      <c r="S356" s="123">
        <v>43731</v>
      </c>
      <c r="T356" s="120" t="s">
        <v>2382</v>
      </c>
      <c r="U356" s="124" t="s">
        <v>769</v>
      </c>
      <c r="V356" s="124" t="s">
        <v>2383</v>
      </c>
      <c r="W356" s="120" t="s">
        <v>2384</v>
      </c>
      <c r="X356" s="124" t="s">
        <v>769</v>
      </c>
      <c r="Y356" s="124" t="s">
        <v>2385</v>
      </c>
      <c r="Z356" s="126">
        <v>44348</v>
      </c>
    </row>
    <row r="357" spans="1:26" ht="17.25" hidden="1" customHeight="1">
      <c r="A357" s="120">
        <v>353</v>
      </c>
      <c r="B357" s="120" t="s">
        <v>758</v>
      </c>
      <c r="C357" s="120" t="s">
        <v>759</v>
      </c>
      <c r="D357" s="120" t="s">
        <v>760</v>
      </c>
      <c r="E357" s="120" t="s">
        <v>761</v>
      </c>
      <c r="F357" s="121">
        <v>4</v>
      </c>
      <c r="G357" s="121">
        <v>2</v>
      </c>
      <c r="H357" s="121">
        <v>17</v>
      </c>
      <c r="I357" s="121">
        <v>2</v>
      </c>
      <c r="J357" s="121">
        <v>201</v>
      </c>
      <c r="K357" s="122" t="s">
        <v>762</v>
      </c>
      <c r="L357" s="127">
        <v>88.75</v>
      </c>
      <c r="M357" s="120">
        <v>73.569999999999993</v>
      </c>
      <c r="N357" s="128" t="s">
        <v>773</v>
      </c>
      <c r="O357" s="120" t="s">
        <v>787</v>
      </c>
      <c r="P357" s="120" t="s">
        <v>1089</v>
      </c>
      <c r="Q357" s="120" t="s">
        <v>766</v>
      </c>
      <c r="R357" s="120" t="s">
        <v>2386</v>
      </c>
      <c r="S357" s="123">
        <v>43626</v>
      </c>
      <c r="T357" s="120" t="s">
        <v>2387</v>
      </c>
      <c r="U357" s="124" t="s">
        <v>769</v>
      </c>
      <c r="V357" s="124" t="s">
        <v>2388</v>
      </c>
      <c r="W357" s="120" t="s">
        <v>2389</v>
      </c>
      <c r="X357" s="124" t="s">
        <v>769</v>
      </c>
      <c r="Y357" s="124" t="s">
        <v>2390</v>
      </c>
      <c r="Z357" s="126">
        <v>44348</v>
      </c>
    </row>
    <row r="358" spans="1:26" ht="17.25" hidden="1" customHeight="1">
      <c r="A358" s="120">
        <v>354</v>
      </c>
      <c r="B358" s="120" t="s">
        <v>758</v>
      </c>
      <c r="C358" s="120" t="s">
        <v>759</v>
      </c>
      <c r="D358" s="120" t="s">
        <v>760</v>
      </c>
      <c r="E358" s="120" t="s">
        <v>761</v>
      </c>
      <c r="F358" s="121">
        <v>4</v>
      </c>
      <c r="G358" s="121">
        <v>2</v>
      </c>
      <c r="H358" s="121">
        <v>17</v>
      </c>
      <c r="I358" s="121">
        <v>2</v>
      </c>
      <c r="J358" s="121">
        <v>202</v>
      </c>
      <c r="K358" s="122" t="s">
        <v>762</v>
      </c>
      <c r="L358" s="127">
        <v>88.4</v>
      </c>
      <c r="M358" s="120">
        <v>73.28</v>
      </c>
      <c r="N358" s="128" t="s">
        <v>773</v>
      </c>
      <c r="O358" s="120" t="s">
        <v>774</v>
      </c>
      <c r="P358" s="120" t="s">
        <v>1095</v>
      </c>
      <c r="Q358" s="120" t="s">
        <v>766</v>
      </c>
      <c r="R358" s="120" t="s">
        <v>2391</v>
      </c>
      <c r="S358" s="123">
        <v>43948</v>
      </c>
      <c r="T358" s="120" t="s">
        <v>2392</v>
      </c>
      <c r="U358" s="124" t="s">
        <v>769</v>
      </c>
      <c r="V358" s="124" t="s">
        <v>2393</v>
      </c>
      <c r="W358" s="120" t="s">
        <v>2394</v>
      </c>
      <c r="X358" s="124" t="s">
        <v>769</v>
      </c>
      <c r="Y358" s="124" t="s">
        <v>2395</v>
      </c>
      <c r="Z358" s="126">
        <v>44348</v>
      </c>
    </row>
    <row r="359" spans="1:26" ht="17.25" hidden="1" customHeight="1">
      <c r="A359" s="120">
        <v>355</v>
      </c>
      <c r="B359" s="120" t="s">
        <v>758</v>
      </c>
      <c r="C359" s="120" t="s">
        <v>759</v>
      </c>
      <c r="D359" s="120" t="s">
        <v>760</v>
      </c>
      <c r="E359" s="120" t="s">
        <v>761</v>
      </c>
      <c r="F359" s="121">
        <v>4</v>
      </c>
      <c r="G359" s="121">
        <v>2</v>
      </c>
      <c r="H359" s="121">
        <v>17</v>
      </c>
      <c r="I359" s="121">
        <v>2</v>
      </c>
      <c r="J359" s="121">
        <v>203</v>
      </c>
      <c r="K359" s="122" t="s">
        <v>762</v>
      </c>
      <c r="L359" s="127">
        <v>88.28</v>
      </c>
      <c r="M359" s="120">
        <v>73.180000000000007</v>
      </c>
      <c r="N359" s="128" t="s">
        <v>773</v>
      </c>
      <c r="O359" s="120" t="s">
        <v>774</v>
      </c>
      <c r="P359" s="120" t="s">
        <v>1101</v>
      </c>
      <c r="Q359" s="120" t="s">
        <v>766</v>
      </c>
      <c r="R359" s="120" t="s">
        <v>2396</v>
      </c>
      <c r="S359" s="123">
        <v>43702</v>
      </c>
      <c r="T359" s="120" t="s">
        <v>2397</v>
      </c>
      <c r="U359" s="124" t="s">
        <v>769</v>
      </c>
      <c r="V359" s="124" t="s">
        <v>2398</v>
      </c>
      <c r="W359" s="120" t="s">
        <v>2399</v>
      </c>
      <c r="X359" s="124" t="s">
        <v>769</v>
      </c>
      <c r="Y359" s="124" t="s">
        <v>2400</v>
      </c>
      <c r="Z359" s="126">
        <v>44348</v>
      </c>
    </row>
    <row r="360" spans="1:26" ht="17.25" hidden="1" customHeight="1">
      <c r="A360" s="120">
        <v>356</v>
      </c>
      <c r="B360" s="120" t="s">
        <v>758</v>
      </c>
      <c r="C360" s="120" t="s">
        <v>759</v>
      </c>
      <c r="D360" s="120" t="s">
        <v>760</v>
      </c>
      <c r="E360" s="120" t="s">
        <v>761</v>
      </c>
      <c r="F360" s="121">
        <v>4</v>
      </c>
      <c r="G360" s="121">
        <v>2</v>
      </c>
      <c r="H360" s="121">
        <v>17</v>
      </c>
      <c r="I360" s="121">
        <v>2</v>
      </c>
      <c r="J360" s="121">
        <v>204</v>
      </c>
      <c r="K360" s="122" t="s">
        <v>762</v>
      </c>
      <c r="L360" s="127">
        <v>139.37</v>
      </c>
      <c r="M360" s="120">
        <v>115.53</v>
      </c>
      <c r="N360" s="117" t="s">
        <v>763</v>
      </c>
      <c r="O360" s="120" t="s">
        <v>1736</v>
      </c>
      <c r="P360" s="120" t="s">
        <v>1737</v>
      </c>
      <c r="Q360" s="120" t="s">
        <v>766</v>
      </c>
      <c r="R360" s="120" t="s">
        <v>2401</v>
      </c>
      <c r="S360" s="123">
        <v>43713</v>
      </c>
      <c r="T360" s="120" t="s">
        <v>2402</v>
      </c>
      <c r="U360" s="124" t="s">
        <v>769</v>
      </c>
      <c r="V360" s="124" t="s">
        <v>2403</v>
      </c>
      <c r="W360" s="120" t="s">
        <v>2404</v>
      </c>
      <c r="X360" s="124" t="s">
        <v>769</v>
      </c>
      <c r="Y360" s="124" t="s">
        <v>2405</v>
      </c>
      <c r="Z360" s="126">
        <v>44348</v>
      </c>
    </row>
    <row r="361" spans="1:26" ht="17.25" hidden="1" customHeight="1">
      <c r="A361" s="120">
        <v>357</v>
      </c>
      <c r="B361" s="120" t="s">
        <v>758</v>
      </c>
      <c r="C361" s="120" t="s">
        <v>759</v>
      </c>
      <c r="D361" s="120" t="s">
        <v>760</v>
      </c>
      <c r="E361" s="120" t="s">
        <v>761</v>
      </c>
      <c r="F361" s="121">
        <v>4</v>
      </c>
      <c r="G361" s="121">
        <v>2</v>
      </c>
      <c r="H361" s="121">
        <v>17</v>
      </c>
      <c r="I361" s="121">
        <v>3</v>
      </c>
      <c r="J361" s="121">
        <v>301</v>
      </c>
      <c r="K361" s="122" t="s">
        <v>762</v>
      </c>
      <c r="L361" s="127">
        <v>88.75</v>
      </c>
      <c r="M361" s="120">
        <v>73.569999999999993</v>
      </c>
      <c r="N361" s="128" t="s">
        <v>773</v>
      </c>
      <c r="O361" s="120" t="s">
        <v>787</v>
      </c>
      <c r="P361" s="120" t="s">
        <v>1089</v>
      </c>
      <c r="Q361" s="120" t="s">
        <v>766</v>
      </c>
      <c r="R361" s="120" t="s">
        <v>2406</v>
      </c>
      <c r="S361" s="123">
        <v>43649</v>
      </c>
      <c r="T361" s="120" t="s">
        <v>2407</v>
      </c>
      <c r="U361" s="124" t="s">
        <v>769</v>
      </c>
      <c r="V361" s="124" t="s">
        <v>2408</v>
      </c>
      <c r="W361" s="120" t="s">
        <v>2409</v>
      </c>
      <c r="X361" s="124" t="s">
        <v>769</v>
      </c>
      <c r="Y361" s="124" t="s">
        <v>2410</v>
      </c>
      <c r="Z361" s="126">
        <v>44348</v>
      </c>
    </row>
    <row r="362" spans="1:26" ht="17.25" hidden="1" customHeight="1">
      <c r="A362" s="120">
        <v>358</v>
      </c>
      <c r="B362" s="120" t="s">
        <v>758</v>
      </c>
      <c r="C362" s="120" t="s">
        <v>759</v>
      </c>
      <c r="D362" s="120" t="s">
        <v>760</v>
      </c>
      <c r="E362" s="120" t="s">
        <v>761</v>
      </c>
      <c r="F362" s="121">
        <v>4</v>
      </c>
      <c r="G362" s="121">
        <v>2</v>
      </c>
      <c r="H362" s="121">
        <v>17</v>
      </c>
      <c r="I362" s="121">
        <v>3</v>
      </c>
      <c r="J362" s="121">
        <v>302</v>
      </c>
      <c r="K362" s="122" t="s">
        <v>762</v>
      </c>
      <c r="L362" s="127">
        <v>88.4</v>
      </c>
      <c r="M362" s="120">
        <v>73.28</v>
      </c>
      <c r="N362" s="128" t="s">
        <v>773</v>
      </c>
      <c r="O362" s="120" t="s">
        <v>774</v>
      </c>
      <c r="P362" s="120" t="s">
        <v>1095</v>
      </c>
      <c r="Q362" s="120" t="s">
        <v>766</v>
      </c>
      <c r="R362" s="120" t="s">
        <v>2411</v>
      </c>
      <c r="S362" s="123">
        <v>43649</v>
      </c>
      <c r="T362" s="120" t="s">
        <v>2412</v>
      </c>
      <c r="U362" s="124" t="s">
        <v>769</v>
      </c>
      <c r="V362" s="124" t="s">
        <v>2413</v>
      </c>
      <c r="W362" s="120" t="s">
        <v>2414</v>
      </c>
      <c r="X362" s="124" t="s">
        <v>769</v>
      </c>
      <c r="Y362" s="124" t="s">
        <v>2415</v>
      </c>
      <c r="Z362" s="126">
        <v>44348</v>
      </c>
    </row>
    <row r="363" spans="1:26" ht="17.25" hidden="1" customHeight="1">
      <c r="A363" s="120">
        <v>359</v>
      </c>
      <c r="B363" s="120" t="s">
        <v>758</v>
      </c>
      <c r="C363" s="120" t="s">
        <v>759</v>
      </c>
      <c r="D363" s="120" t="s">
        <v>760</v>
      </c>
      <c r="E363" s="120" t="s">
        <v>761</v>
      </c>
      <c r="F363" s="121">
        <v>4</v>
      </c>
      <c r="G363" s="121">
        <v>2</v>
      </c>
      <c r="H363" s="121">
        <v>17</v>
      </c>
      <c r="I363" s="121">
        <v>3</v>
      </c>
      <c r="J363" s="121">
        <v>303</v>
      </c>
      <c r="K363" s="122" t="s">
        <v>762</v>
      </c>
      <c r="L363" s="127">
        <v>88.28</v>
      </c>
      <c r="M363" s="120">
        <v>73.180000000000007</v>
      </c>
      <c r="N363" s="128" t="s">
        <v>773</v>
      </c>
      <c r="O363" s="120" t="s">
        <v>774</v>
      </c>
      <c r="P363" s="120" t="s">
        <v>1101</v>
      </c>
      <c r="Q363" s="120" t="s">
        <v>766</v>
      </c>
      <c r="R363" s="120" t="s">
        <v>2416</v>
      </c>
      <c r="S363" s="123">
        <v>43718</v>
      </c>
      <c r="T363" s="120" t="s">
        <v>2417</v>
      </c>
      <c r="U363" s="124" t="s">
        <v>769</v>
      </c>
      <c r="V363" s="124" t="s">
        <v>2418</v>
      </c>
      <c r="W363" s="120" t="s">
        <v>2419</v>
      </c>
      <c r="X363" s="124" t="s">
        <v>769</v>
      </c>
      <c r="Y363" s="124" t="s">
        <v>2420</v>
      </c>
      <c r="Z363" s="126">
        <v>44348</v>
      </c>
    </row>
    <row r="364" spans="1:26" ht="17.25" hidden="1" customHeight="1">
      <c r="A364" s="120">
        <v>360</v>
      </c>
      <c r="B364" s="120" t="s">
        <v>758</v>
      </c>
      <c r="C364" s="120" t="s">
        <v>759</v>
      </c>
      <c r="D364" s="120" t="s">
        <v>760</v>
      </c>
      <c r="E364" s="120" t="s">
        <v>761</v>
      </c>
      <c r="F364" s="121">
        <v>4</v>
      </c>
      <c r="G364" s="121">
        <v>2</v>
      </c>
      <c r="H364" s="121">
        <v>17</v>
      </c>
      <c r="I364" s="121">
        <v>3</v>
      </c>
      <c r="J364" s="121">
        <v>304</v>
      </c>
      <c r="K364" s="122" t="s">
        <v>762</v>
      </c>
      <c r="L364" s="127">
        <v>139.37</v>
      </c>
      <c r="M364" s="120">
        <v>115.53</v>
      </c>
      <c r="N364" s="117" t="s">
        <v>763</v>
      </c>
      <c r="O364" s="120" t="s">
        <v>1736</v>
      </c>
      <c r="P364" s="120" t="s">
        <v>1737</v>
      </c>
      <c r="Q364" s="120" t="s">
        <v>766</v>
      </c>
      <c r="R364" s="120" t="s">
        <v>2421</v>
      </c>
      <c r="S364" s="123">
        <v>43619</v>
      </c>
      <c r="T364" s="120" t="s">
        <v>2422</v>
      </c>
      <c r="U364" s="124" t="s">
        <v>769</v>
      </c>
      <c r="V364" s="124" t="s">
        <v>2423</v>
      </c>
      <c r="W364" s="120" t="s">
        <v>2424</v>
      </c>
      <c r="X364" s="124" t="s">
        <v>769</v>
      </c>
      <c r="Y364" s="124" t="s">
        <v>2425</v>
      </c>
      <c r="Z364" s="126">
        <v>44348</v>
      </c>
    </row>
    <row r="365" spans="1:26" ht="17.25" hidden="1" customHeight="1">
      <c r="A365" s="120">
        <v>361</v>
      </c>
      <c r="B365" s="120" t="s">
        <v>758</v>
      </c>
      <c r="C365" s="120" t="s">
        <v>759</v>
      </c>
      <c r="D365" s="120" t="s">
        <v>760</v>
      </c>
      <c r="E365" s="120" t="s">
        <v>761</v>
      </c>
      <c r="F365" s="121">
        <v>4</v>
      </c>
      <c r="G365" s="121">
        <v>2</v>
      </c>
      <c r="H365" s="121">
        <v>17</v>
      </c>
      <c r="I365" s="121">
        <v>4</v>
      </c>
      <c r="J365" s="121">
        <v>401</v>
      </c>
      <c r="K365" s="122" t="s">
        <v>762</v>
      </c>
      <c r="L365" s="127">
        <v>88.75</v>
      </c>
      <c r="M365" s="120">
        <v>73.569999999999993</v>
      </c>
      <c r="N365" s="128" t="s">
        <v>773</v>
      </c>
      <c r="O365" s="120" t="s">
        <v>787</v>
      </c>
      <c r="P365" s="120" t="s">
        <v>1089</v>
      </c>
      <c r="Q365" s="120" t="s">
        <v>766</v>
      </c>
      <c r="R365" s="120" t="s">
        <v>2426</v>
      </c>
      <c r="S365" s="123">
        <v>43937</v>
      </c>
      <c r="T365" s="120" t="s">
        <v>2427</v>
      </c>
      <c r="U365" s="124" t="s">
        <v>769</v>
      </c>
      <c r="V365" s="124" t="s">
        <v>2428</v>
      </c>
      <c r="W365" s="120" t="s">
        <v>2429</v>
      </c>
      <c r="X365" s="124" t="s">
        <v>769</v>
      </c>
      <c r="Y365" s="124" t="s">
        <v>2430</v>
      </c>
      <c r="Z365" s="126">
        <v>44348</v>
      </c>
    </row>
    <row r="366" spans="1:26" ht="17.25" hidden="1" customHeight="1">
      <c r="A366" s="120">
        <v>362</v>
      </c>
      <c r="B366" s="120" t="s">
        <v>758</v>
      </c>
      <c r="C366" s="120" t="s">
        <v>759</v>
      </c>
      <c r="D366" s="120" t="s">
        <v>760</v>
      </c>
      <c r="E366" s="120" t="s">
        <v>761</v>
      </c>
      <c r="F366" s="121">
        <v>4</v>
      </c>
      <c r="G366" s="121">
        <v>2</v>
      </c>
      <c r="H366" s="121">
        <v>17</v>
      </c>
      <c r="I366" s="121">
        <v>4</v>
      </c>
      <c r="J366" s="121">
        <v>402</v>
      </c>
      <c r="K366" s="122" t="s">
        <v>762</v>
      </c>
      <c r="L366" s="127">
        <v>88.4</v>
      </c>
      <c r="M366" s="120">
        <v>73.28</v>
      </c>
      <c r="N366" s="128" t="s">
        <v>773</v>
      </c>
      <c r="O366" s="120" t="s">
        <v>774</v>
      </c>
      <c r="P366" s="120" t="s">
        <v>1095</v>
      </c>
      <c r="Q366" s="120" t="s">
        <v>766</v>
      </c>
      <c r="R366" s="120" t="s">
        <v>2431</v>
      </c>
      <c r="S366" s="123">
        <v>43734</v>
      </c>
      <c r="T366" s="120" t="s">
        <v>2432</v>
      </c>
      <c r="U366" s="124" t="s">
        <v>769</v>
      </c>
      <c r="V366" s="124" t="s">
        <v>2433</v>
      </c>
      <c r="W366" s="120"/>
      <c r="X366" s="124"/>
      <c r="Y366" s="124"/>
      <c r="Z366" s="126">
        <v>44348</v>
      </c>
    </row>
    <row r="367" spans="1:26" ht="17.25" hidden="1" customHeight="1">
      <c r="A367" s="120">
        <v>363</v>
      </c>
      <c r="B367" s="120" t="s">
        <v>758</v>
      </c>
      <c r="C367" s="120" t="s">
        <v>759</v>
      </c>
      <c r="D367" s="120" t="s">
        <v>760</v>
      </c>
      <c r="E367" s="120" t="s">
        <v>761</v>
      </c>
      <c r="F367" s="121">
        <v>4</v>
      </c>
      <c r="G367" s="121">
        <v>2</v>
      </c>
      <c r="H367" s="121">
        <v>17</v>
      </c>
      <c r="I367" s="121">
        <v>4</v>
      </c>
      <c r="J367" s="121">
        <v>403</v>
      </c>
      <c r="K367" s="122" t="s">
        <v>762</v>
      </c>
      <c r="L367" s="127">
        <v>88.28</v>
      </c>
      <c r="M367" s="120">
        <v>73.180000000000007</v>
      </c>
      <c r="N367" s="128" t="s">
        <v>773</v>
      </c>
      <c r="O367" s="120" t="s">
        <v>774</v>
      </c>
      <c r="P367" s="120" t="s">
        <v>1101</v>
      </c>
      <c r="Q367" s="120" t="s">
        <v>766</v>
      </c>
      <c r="R367" s="120" t="s">
        <v>2434</v>
      </c>
      <c r="S367" s="123">
        <v>43957</v>
      </c>
      <c r="T367" s="120" t="s">
        <v>2435</v>
      </c>
      <c r="U367" s="124" t="s">
        <v>769</v>
      </c>
      <c r="V367" s="124" t="s">
        <v>2436</v>
      </c>
      <c r="W367" s="120"/>
      <c r="X367" s="124"/>
      <c r="Y367" s="124"/>
      <c r="Z367" s="126">
        <v>44348</v>
      </c>
    </row>
    <row r="368" spans="1:26" ht="17.25" hidden="1" customHeight="1">
      <c r="A368" s="120">
        <v>364</v>
      </c>
      <c r="B368" s="120" t="s">
        <v>758</v>
      </c>
      <c r="C368" s="120" t="s">
        <v>759</v>
      </c>
      <c r="D368" s="120" t="s">
        <v>760</v>
      </c>
      <c r="E368" s="120" t="s">
        <v>761</v>
      </c>
      <c r="F368" s="121">
        <v>4</v>
      </c>
      <c r="G368" s="121">
        <v>2</v>
      </c>
      <c r="H368" s="121">
        <v>17</v>
      </c>
      <c r="I368" s="121">
        <v>4</v>
      </c>
      <c r="J368" s="121">
        <v>404</v>
      </c>
      <c r="K368" s="122" t="s">
        <v>762</v>
      </c>
      <c r="L368" s="127">
        <v>139.37</v>
      </c>
      <c r="M368" s="120">
        <v>115.53</v>
      </c>
      <c r="N368" s="117" t="s">
        <v>763</v>
      </c>
      <c r="O368" s="120" t="s">
        <v>1736</v>
      </c>
      <c r="P368" s="120" t="s">
        <v>1737</v>
      </c>
      <c r="Q368" s="120" t="s">
        <v>766</v>
      </c>
      <c r="R368" s="120" t="s">
        <v>2437</v>
      </c>
      <c r="S368" s="123">
        <v>43716</v>
      </c>
      <c r="T368" s="120" t="s">
        <v>2438</v>
      </c>
      <c r="U368" s="124" t="s">
        <v>769</v>
      </c>
      <c r="V368" s="124" t="s">
        <v>2439</v>
      </c>
      <c r="W368" s="120" t="s">
        <v>2440</v>
      </c>
      <c r="X368" s="124" t="s">
        <v>769</v>
      </c>
      <c r="Y368" s="124" t="s">
        <v>2441</v>
      </c>
      <c r="Z368" s="126">
        <v>44348</v>
      </c>
    </row>
    <row r="369" spans="1:26" ht="17.25" hidden="1" customHeight="1">
      <c r="A369" s="120">
        <v>365</v>
      </c>
      <c r="B369" s="120" t="s">
        <v>758</v>
      </c>
      <c r="C369" s="120" t="s">
        <v>759</v>
      </c>
      <c r="D369" s="120" t="s">
        <v>760</v>
      </c>
      <c r="E369" s="120" t="s">
        <v>761</v>
      </c>
      <c r="F369" s="121">
        <v>4</v>
      </c>
      <c r="G369" s="121">
        <v>2</v>
      </c>
      <c r="H369" s="121">
        <v>17</v>
      </c>
      <c r="I369" s="121">
        <v>5</v>
      </c>
      <c r="J369" s="121">
        <v>501</v>
      </c>
      <c r="K369" s="122" t="s">
        <v>762</v>
      </c>
      <c r="L369" s="127">
        <v>88.75</v>
      </c>
      <c r="M369" s="120">
        <v>73.569999999999993</v>
      </c>
      <c r="N369" s="128" t="s">
        <v>773</v>
      </c>
      <c r="O369" s="120" t="s">
        <v>787</v>
      </c>
      <c r="P369" s="120" t="s">
        <v>1089</v>
      </c>
      <c r="Q369" s="120" t="s">
        <v>766</v>
      </c>
      <c r="R369" s="120" t="s">
        <v>2442</v>
      </c>
      <c r="S369" s="123">
        <v>43718</v>
      </c>
      <c r="T369" s="120" t="s">
        <v>2443</v>
      </c>
      <c r="U369" s="124" t="s">
        <v>769</v>
      </c>
      <c r="V369" s="124" t="s">
        <v>2444</v>
      </c>
      <c r="W369" s="120" t="s">
        <v>2320</v>
      </c>
      <c r="X369" s="124" t="s">
        <v>769</v>
      </c>
      <c r="Y369" s="124" t="s">
        <v>2445</v>
      </c>
      <c r="Z369" s="126">
        <v>44348</v>
      </c>
    </row>
    <row r="370" spans="1:26" ht="17.25" hidden="1" customHeight="1">
      <c r="A370" s="120">
        <v>366</v>
      </c>
      <c r="B370" s="120" t="s">
        <v>758</v>
      </c>
      <c r="C370" s="120" t="s">
        <v>759</v>
      </c>
      <c r="D370" s="120" t="s">
        <v>760</v>
      </c>
      <c r="E370" s="120" t="s">
        <v>761</v>
      </c>
      <c r="F370" s="121">
        <v>4</v>
      </c>
      <c r="G370" s="121">
        <v>2</v>
      </c>
      <c r="H370" s="121">
        <v>17</v>
      </c>
      <c r="I370" s="121">
        <v>5</v>
      </c>
      <c r="J370" s="121">
        <v>502</v>
      </c>
      <c r="K370" s="122" t="s">
        <v>762</v>
      </c>
      <c r="L370" s="127">
        <v>88.4</v>
      </c>
      <c r="M370" s="120">
        <v>73.28</v>
      </c>
      <c r="N370" s="128" t="s">
        <v>773</v>
      </c>
      <c r="O370" s="120" t="s">
        <v>774</v>
      </c>
      <c r="P370" s="120" t="s">
        <v>1095</v>
      </c>
      <c r="Q370" s="120" t="s">
        <v>766</v>
      </c>
      <c r="R370" s="120" t="s">
        <v>2446</v>
      </c>
      <c r="S370" s="123">
        <v>43694</v>
      </c>
      <c r="T370" s="120" t="s">
        <v>2447</v>
      </c>
      <c r="U370" s="124" t="s">
        <v>769</v>
      </c>
      <c r="V370" s="124" t="s">
        <v>2448</v>
      </c>
      <c r="W370" s="120"/>
      <c r="X370" s="124"/>
      <c r="Y370" s="124"/>
      <c r="Z370" s="126">
        <v>44348</v>
      </c>
    </row>
    <row r="371" spans="1:26" ht="17.25" hidden="1" customHeight="1">
      <c r="A371" s="120">
        <v>367</v>
      </c>
      <c r="B371" s="120" t="s">
        <v>758</v>
      </c>
      <c r="C371" s="120" t="s">
        <v>759</v>
      </c>
      <c r="D371" s="120" t="s">
        <v>760</v>
      </c>
      <c r="E371" s="120" t="s">
        <v>761</v>
      </c>
      <c r="F371" s="121">
        <v>4</v>
      </c>
      <c r="G371" s="121">
        <v>2</v>
      </c>
      <c r="H371" s="121">
        <v>17</v>
      </c>
      <c r="I371" s="121">
        <v>5</v>
      </c>
      <c r="J371" s="121">
        <v>503</v>
      </c>
      <c r="K371" s="122" t="s">
        <v>762</v>
      </c>
      <c r="L371" s="127">
        <v>88.28</v>
      </c>
      <c r="M371" s="120">
        <v>73.180000000000007</v>
      </c>
      <c r="N371" s="128" t="s">
        <v>773</v>
      </c>
      <c r="O371" s="120" t="s">
        <v>774</v>
      </c>
      <c r="P371" s="120" t="s">
        <v>1101</v>
      </c>
      <c r="Q371" s="120" t="s">
        <v>766</v>
      </c>
      <c r="R371" s="120" t="s">
        <v>2449</v>
      </c>
      <c r="S371" s="123">
        <v>43724</v>
      </c>
      <c r="T371" s="120" t="s">
        <v>2450</v>
      </c>
      <c r="U371" s="124" t="s">
        <v>769</v>
      </c>
      <c r="V371" s="124" t="s">
        <v>2451</v>
      </c>
      <c r="W371" s="120"/>
      <c r="X371" s="124"/>
      <c r="Y371" s="124"/>
      <c r="Z371" s="126">
        <v>44348</v>
      </c>
    </row>
    <row r="372" spans="1:26" ht="17.25" hidden="1" customHeight="1">
      <c r="A372" s="120">
        <v>368</v>
      </c>
      <c r="B372" s="120" t="s">
        <v>758</v>
      </c>
      <c r="C372" s="120" t="s">
        <v>759</v>
      </c>
      <c r="D372" s="120" t="s">
        <v>760</v>
      </c>
      <c r="E372" s="120" t="s">
        <v>761</v>
      </c>
      <c r="F372" s="121">
        <v>4</v>
      </c>
      <c r="G372" s="121">
        <v>2</v>
      </c>
      <c r="H372" s="121">
        <v>17</v>
      </c>
      <c r="I372" s="121">
        <v>5</v>
      </c>
      <c r="J372" s="121">
        <v>504</v>
      </c>
      <c r="K372" s="122" t="s">
        <v>762</v>
      </c>
      <c r="L372" s="127">
        <v>139.37</v>
      </c>
      <c r="M372" s="120">
        <v>115.53</v>
      </c>
      <c r="N372" s="117" t="s">
        <v>763</v>
      </c>
      <c r="O372" s="120" t="s">
        <v>1736</v>
      </c>
      <c r="P372" s="120" t="s">
        <v>1737</v>
      </c>
      <c r="Q372" s="120" t="s">
        <v>766</v>
      </c>
      <c r="R372" s="120" t="s">
        <v>2452</v>
      </c>
      <c r="S372" s="123">
        <v>43713</v>
      </c>
      <c r="T372" s="120" t="s">
        <v>2453</v>
      </c>
      <c r="U372" s="124" t="s">
        <v>769</v>
      </c>
      <c r="V372" s="124" t="s">
        <v>2454</v>
      </c>
      <c r="W372" s="120" t="s">
        <v>2455</v>
      </c>
      <c r="X372" s="124" t="s">
        <v>769</v>
      </c>
      <c r="Y372" s="124" t="s">
        <v>2456</v>
      </c>
      <c r="Z372" s="126">
        <v>44348</v>
      </c>
    </row>
    <row r="373" spans="1:26" ht="17.25" hidden="1" customHeight="1">
      <c r="A373" s="120">
        <v>369</v>
      </c>
      <c r="B373" s="120" t="s">
        <v>758</v>
      </c>
      <c r="C373" s="120" t="s">
        <v>759</v>
      </c>
      <c r="D373" s="120" t="s">
        <v>760</v>
      </c>
      <c r="E373" s="120" t="s">
        <v>761</v>
      </c>
      <c r="F373" s="121">
        <v>4</v>
      </c>
      <c r="G373" s="121">
        <v>2</v>
      </c>
      <c r="H373" s="121">
        <v>17</v>
      </c>
      <c r="I373" s="121">
        <v>6</v>
      </c>
      <c r="J373" s="121">
        <v>601</v>
      </c>
      <c r="K373" s="122" t="s">
        <v>762</v>
      </c>
      <c r="L373" s="127">
        <v>88.75</v>
      </c>
      <c r="M373" s="120">
        <v>73.569999999999993</v>
      </c>
      <c r="N373" s="128" t="s">
        <v>773</v>
      </c>
      <c r="O373" s="120" t="s">
        <v>787</v>
      </c>
      <c r="P373" s="120" t="s">
        <v>1089</v>
      </c>
      <c r="Q373" s="120" t="s">
        <v>766</v>
      </c>
      <c r="R373" s="120" t="s">
        <v>2457</v>
      </c>
      <c r="S373" s="123">
        <v>43676</v>
      </c>
      <c r="T373" s="120" t="s">
        <v>2458</v>
      </c>
      <c r="U373" s="124" t="s">
        <v>769</v>
      </c>
      <c r="V373" s="124" t="s">
        <v>2459</v>
      </c>
      <c r="W373" s="120" t="s">
        <v>2460</v>
      </c>
      <c r="X373" s="124" t="s">
        <v>769</v>
      </c>
      <c r="Y373" s="124" t="s">
        <v>2461</v>
      </c>
      <c r="Z373" s="126">
        <v>44348</v>
      </c>
    </row>
    <row r="374" spans="1:26" ht="17.25" hidden="1" customHeight="1">
      <c r="A374" s="120">
        <v>370</v>
      </c>
      <c r="B374" s="120" t="s">
        <v>758</v>
      </c>
      <c r="C374" s="120" t="s">
        <v>759</v>
      </c>
      <c r="D374" s="120" t="s">
        <v>760</v>
      </c>
      <c r="E374" s="120" t="s">
        <v>761</v>
      </c>
      <c r="F374" s="121">
        <v>4</v>
      </c>
      <c r="G374" s="121">
        <v>2</v>
      </c>
      <c r="H374" s="121">
        <v>17</v>
      </c>
      <c r="I374" s="121">
        <v>6</v>
      </c>
      <c r="J374" s="121">
        <v>602</v>
      </c>
      <c r="K374" s="122" t="s">
        <v>762</v>
      </c>
      <c r="L374" s="127">
        <v>88.4</v>
      </c>
      <c r="M374" s="120">
        <v>73.28</v>
      </c>
      <c r="N374" s="128" t="s">
        <v>773</v>
      </c>
      <c r="O374" s="120" t="s">
        <v>774</v>
      </c>
      <c r="P374" s="120" t="s">
        <v>1095</v>
      </c>
      <c r="Q374" s="120" t="s">
        <v>766</v>
      </c>
      <c r="R374" s="120" t="s">
        <v>2462</v>
      </c>
      <c r="S374" s="123">
        <v>43718</v>
      </c>
      <c r="T374" s="120" t="s">
        <v>2463</v>
      </c>
      <c r="U374" s="124" t="s">
        <v>769</v>
      </c>
      <c r="V374" s="124" t="s">
        <v>2464</v>
      </c>
      <c r="W374" s="120" t="s">
        <v>2465</v>
      </c>
      <c r="X374" s="124" t="s">
        <v>769</v>
      </c>
      <c r="Y374" s="124" t="s">
        <v>2466</v>
      </c>
      <c r="Z374" s="126">
        <v>44348</v>
      </c>
    </row>
    <row r="375" spans="1:26" ht="17.25" hidden="1" customHeight="1">
      <c r="A375" s="120">
        <v>371</v>
      </c>
      <c r="B375" s="120" t="s">
        <v>758</v>
      </c>
      <c r="C375" s="120" t="s">
        <v>759</v>
      </c>
      <c r="D375" s="120" t="s">
        <v>760</v>
      </c>
      <c r="E375" s="120" t="s">
        <v>761</v>
      </c>
      <c r="F375" s="121">
        <v>4</v>
      </c>
      <c r="G375" s="121">
        <v>2</v>
      </c>
      <c r="H375" s="121">
        <v>17</v>
      </c>
      <c r="I375" s="121">
        <v>6</v>
      </c>
      <c r="J375" s="121">
        <v>603</v>
      </c>
      <c r="K375" s="122" t="s">
        <v>762</v>
      </c>
      <c r="L375" s="127">
        <v>88.28</v>
      </c>
      <c r="M375" s="120">
        <v>73.180000000000007</v>
      </c>
      <c r="N375" s="128" t="s">
        <v>773</v>
      </c>
      <c r="O375" s="120" t="s">
        <v>774</v>
      </c>
      <c r="P375" s="120" t="s">
        <v>1101</v>
      </c>
      <c r="Q375" s="120" t="s">
        <v>766</v>
      </c>
      <c r="R375" s="120" t="s">
        <v>2467</v>
      </c>
      <c r="S375" s="123">
        <v>43622</v>
      </c>
      <c r="T375" s="120" t="s">
        <v>2468</v>
      </c>
      <c r="U375" s="124" t="s">
        <v>769</v>
      </c>
      <c r="V375" s="124" t="s">
        <v>2469</v>
      </c>
      <c r="W375" s="120"/>
      <c r="X375" s="124"/>
      <c r="Y375" s="124"/>
      <c r="Z375" s="126">
        <v>44348</v>
      </c>
    </row>
    <row r="376" spans="1:26" ht="17.25" hidden="1" customHeight="1">
      <c r="A376" s="120">
        <v>372</v>
      </c>
      <c r="B376" s="120" t="s">
        <v>758</v>
      </c>
      <c r="C376" s="120" t="s">
        <v>759</v>
      </c>
      <c r="D376" s="120" t="s">
        <v>760</v>
      </c>
      <c r="E376" s="120" t="s">
        <v>761</v>
      </c>
      <c r="F376" s="121">
        <v>4</v>
      </c>
      <c r="G376" s="121">
        <v>2</v>
      </c>
      <c r="H376" s="121">
        <v>17</v>
      </c>
      <c r="I376" s="121">
        <v>6</v>
      </c>
      <c r="J376" s="121">
        <v>604</v>
      </c>
      <c r="K376" s="122" t="s">
        <v>762</v>
      </c>
      <c r="L376" s="127">
        <v>139.37</v>
      </c>
      <c r="M376" s="120">
        <v>115.53</v>
      </c>
      <c r="N376" s="117" t="s">
        <v>763</v>
      </c>
      <c r="O376" s="120" t="s">
        <v>1736</v>
      </c>
      <c r="P376" s="120" t="s">
        <v>1737</v>
      </c>
      <c r="Q376" s="120" t="s">
        <v>766</v>
      </c>
      <c r="R376" s="120" t="s">
        <v>2470</v>
      </c>
      <c r="S376" s="123">
        <v>43825</v>
      </c>
      <c r="T376" s="120" t="s">
        <v>2471</v>
      </c>
      <c r="U376" s="124" t="s">
        <v>769</v>
      </c>
      <c r="V376" s="124" t="s">
        <v>2472</v>
      </c>
      <c r="W376" s="120"/>
      <c r="X376" s="124"/>
      <c r="Y376" s="124"/>
      <c r="Z376" s="126">
        <v>44348</v>
      </c>
    </row>
    <row r="377" spans="1:26" ht="17.25" hidden="1" customHeight="1">
      <c r="A377" s="120">
        <v>373</v>
      </c>
      <c r="B377" s="120" t="s">
        <v>758</v>
      </c>
      <c r="C377" s="120" t="s">
        <v>759</v>
      </c>
      <c r="D377" s="120" t="s">
        <v>760</v>
      </c>
      <c r="E377" s="120" t="s">
        <v>761</v>
      </c>
      <c r="F377" s="121">
        <v>4</v>
      </c>
      <c r="G377" s="121">
        <v>2</v>
      </c>
      <c r="H377" s="121">
        <v>17</v>
      </c>
      <c r="I377" s="121">
        <v>7</v>
      </c>
      <c r="J377" s="121">
        <v>701</v>
      </c>
      <c r="K377" s="122" t="s">
        <v>762</v>
      </c>
      <c r="L377" s="127">
        <v>88.75</v>
      </c>
      <c r="M377" s="120">
        <v>73.569999999999993</v>
      </c>
      <c r="N377" s="128" t="s">
        <v>773</v>
      </c>
      <c r="O377" s="120" t="s">
        <v>787</v>
      </c>
      <c r="P377" s="120" t="s">
        <v>1089</v>
      </c>
      <c r="Q377" s="120" t="s">
        <v>766</v>
      </c>
      <c r="R377" s="120" t="s">
        <v>2473</v>
      </c>
      <c r="S377" s="123">
        <v>43719</v>
      </c>
      <c r="T377" s="120" t="s">
        <v>2474</v>
      </c>
      <c r="U377" s="124" t="s">
        <v>769</v>
      </c>
      <c r="V377" s="124" t="s">
        <v>2475</v>
      </c>
      <c r="W377" s="120" t="s">
        <v>2476</v>
      </c>
      <c r="X377" s="124" t="s">
        <v>769</v>
      </c>
      <c r="Y377" s="124" t="s">
        <v>2477</v>
      </c>
      <c r="Z377" s="126">
        <v>44348</v>
      </c>
    </row>
    <row r="378" spans="1:26" ht="17.25" hidden="1" customHeight="1">
      <c r="A378" s="120">
        <v>374</v>
      </c>
      <c r="B378" s="120" t="s">
        <v>758</v>
      </c>
      <c r="C378" s="120" t="s">
        <v>759</v>
      </c>
      <c r="D378" s="120" t="s">
        <v>760</v>
      </c>
      <c r="E378" s="120" t="s">
        <v>761</v>
      </c>
      <c r="F378" s="121">
        <v>4</v>
      </c>
      <c r="G378" s="121">
        <v>2</v>
      </c>
      <c r="H378" s="121">
        <v>17</v>
      </c>
      <c r="I378" s="121">
        <v>7</v>
      </c>
      <c r="J378" s="121">
        <v>702</v>
      </c>
      <c r="K378" s="122" t="s">
        <v>762</v>
      </c>
      <c r="L378" s="127">
        <v>88.4</v>
      </c>
      <c r="M378" s="120">
        <v>73.28</v>
      </c>
      <c r="N378" s="128" t="s">
        <v>773</v>
      </c>
      <c r="O378" s="120" t="s">
        <v>774</v>
      </c>
      <c r="P378" s="120" t="s">
        <v>1095</v>
      </c>
      <c r="Q378" s="120" t="s">
        <v>766</v>
      </c>
      <c r="R378" s="120" t="s">
        <v>2478</v>
      </c>
      <c r="S378" s="123">
        <v>43820</v>
      </c>
      <c r="T378" s="120" t="s">
        <v>2479</v>
      </c>
      <c r="U378" s="124" t="s">
        <v>769</v>
      </c>
      <c r="V378" s="124" t="s">
        <v>2480</v>
      </c>
      <c r="W378" s="120" t="s">
        <v>2481</v>
      </c>
      <c r="X378" s="124" t="s">
        <v>769</v>
      </c>
      <c r="Y378" s="124" t="s">
        <v>2482</v>
      </c>
      <c r="Z378" s="126">
        <v>44348</v>
      </c>
    </row>
    <row r="379" spans="1:26" ht="17.25" hidden="1" customHeight="1">
      <c r="A379" s="120">
        <v>375</v>
      </c>
      <c r="B379" s="120" t="s">
        <v>758</v>
      </c>
      <c r="C379" s="120" t="s">
        <v>759</v>
      </c>
      <c r="D379" s="120" t="s">
        <v>760</v>
      </c>
      <c r="E379" s="120" t="s">
        <v>761</v>
      </c>
      <c r="F379" s="121">
        <v>4</v>
      </c>
      <c r="G379" s="121">
        <v>2</v>
      </c>
      <c r="H379" s="121">
        <v>17</v>
      </c>
      <c r="I379" s="121">
        <v>7</v>
      </c>
      <c r="J379" s="121">
        <v>703</v>
      </c>
      <c r="K379" s="122" t="s">
        <v>762</v>
      </c>
      <c r="L379" s="127">
        <v>88.28</v>
      </c>
      <c r="M379" s="120">
        <v>73.180000000000007</v>
      </c>
      <c r="N379" s="128" t="s">
        <v>773</v>
      </c>
      <c r="O379" s="120" t="s">
        <v>774</v>
      </c>
      <c r="P379" s="120" t="s">
        <v>1101</v>
      </c>
      <c r="Q379" s="120" t="s">
        <v>766</v>
      </c>
      <c r="R379" s="120" t="s">
        <v>2483</v>
      </c>
      <c r="S379" s="123">
        <v>43695</v>
      </c>
      <c r="T379" s="120" t="s">
        <v>2484</v>
      </c>
      <c r="U379" s="124" t="s">
        <v>769</v>
      </c>
      <c r="V379" s="124" t="s">
        <v>2485</v>
      </c>
      <c r="W379" s="120" t="s">
        <v>1837</v>
      </c>
      <c r="X379" s="124" t="s">
        <v>769</v>
      </c>
      <c r="Y379" s="124" t="s">
        <v>2486</v>
      </c>
      <c r="Z379" s="126">
        <v>44348</v>
      </c>
    </row>
    <row r="380" spans="1:26" ht="17.25" hidden="1" customHeight="1">
      <c r="A380" s="120">
        <v>376</v>
      </c>
      <c r="B380" s="120" t="s">
        <v>758</v>
      </c>
      <c r="C380" s="120" t="s">
        <v>759</v>
      </c>
      <c r="D380" s="120" t="s">
        <v>760</v>
      </c>
      <c r="E380" s="120" t="s">
        <v>761</v>
      </c>
      <c r="F380" s="121">
        <v>4</v>
      </c>
      <c r="G380" s="121">
        <v>2</v>
      </c>
      <c r="H380" s="121">
        <v>17</v>
      </c>
      <c r="I380" s="121">
        <v>7</v>
      </c>
      <c r="J380" s="121">
        <v>704</v>
      </c>
      <c r="K380" s="122" t="s">
        <v>762</v>
      </c>
      <c r="L380" s="127">
        <v>139.37</v>
      </c>
      <c r="M380" s="120">
        <v>115.53</v>
      </c>
      <c r="N380" s="117" t="s">
        <v>763</v>
      </c>
      <c r="O380" s="120" t="s">
        <v>1736</v>
      </c>
      <c r="P380" s="120" t="s">
        <v>1737</v>
      </c>
      <c r="Q380" s="120" t="s">
        <v>766</v>
      </c>
      <c r="R380" s="120" t="s">
        <v>2487</v>
      </c>
      <c r="S380" s="123">
        <v>43841</v>
      </c>
      <c r="T380" s="120" t="s">
        <v>2488</v>
      </c>
      <c r="U380" s="124" t="s">
        <v>769</v>
      </c>
      <c r="V380" s="124" t="s">
        <v>2489</v>
      </c>
      <c r="W380" s="120" t="s">
        <v>882</v>
      </c>
      <c r="X380" s="124" t="s">
        <v>769</v>
      </c>
      <c r="Y380" s="124" t="s">
        <v>2490</v>
      </c>
      <c r="Z380" s="126">
        <v>44348</v>
      </c>
    </row>
    <row r="381" spans="1:26" ht="17.25" hidden="1" customHeight="1">
      <c r="A381" s="120">
        <v>377</v>
      </c>
      <c r="B381" s="120" t="s">
        <v>758</v>
      </c>
      <c r="C381" s="120" t="s">
        <v>759</v>
      </c>
      <c r="D381" s="120" t="s">
        <v>760</v>
      </c>
      <c r="E381" s="120" t="s">
        <v>761</v>
      </c>
      <c r="F381" s="121">
        <v>4</v>
      </c>
      <c r="G381" s="121">
        <v>2</v>
      </c>
      <c r="H381" s="121">
        <v>17</v>
      </c>
      <c r="I381" s="121">
        <v>8</v>
      </c>
      <c r="J381" s="121">
        <v>801</v>
      </c>
      <c r="K381" s="122" t="s">
        <v>762</v>
      </c>
      <c r="L381" s="127">
        <v>88.75</v>
      </c>
      <c r="M381" s="120">
        <v>73.569999999999993</v>
      </c>
      <c r="N381" s="128" t="s">
        <v>773</v>
      </c>
      <c r="O381" s="120" t="s">
        <v>787</v>
      </c>
      <c r="P381" s="120" t="s">
        <v>1089</v>
      </c>
      <c r="Q381" s="120" t="s">
        <v>766</v>
      </c>
      <c r="R381" s="120" t="s">
        <v>2491</v>
      </c>
      <c r="S381" s="123">
        <v>43619</v>
      </c>
      <c r="T381" s="120" t="s">
        <v>2492</v>
      </c>
      <c r="U381" s="124" t="s">
        <v>769</v>
      </c>
      <c r="V381" s="124" t="s">
        <v>2493</v>
      </c>
      <c r="W381" s="120" t="s">
        <v>2494</v>
      </c>
      <c r="X381" s="124" t="s">
        <v>769</v>
      </c>
      <c r="Y381" s="124" t="s">
        <v>2495</v>
      </c>
      <c r="Z381" s="126">
        <v>44348</v>
      </c>
    </row>
    <row r="382" spans="1:26" ht="17.25" hidden="1" customHeight="1">
      <c r="A382" s="120">
        <v>378</v>
      </c>
      <c r="B382" s="120" t="s">
        <v>758</v>
      </c>
      <c r="C382" s="120" t="s">
        <v>759</v>
      </c>
      <c r="D382" s="120" t="s">
        <v>760</v>
      </c>
      <c r="E382" s="120" t="s">
        <v>761</v>
      </c>
      <c r="F382" s="121">
        <v>4</v>
      </c>
      <c r="G382" s="121">
        <v>2</v>
      </c>
      <c r="H382" s="121">
        <v>17</v>
      </c>
      <c r="I382" s="121">
        <v>8</v>
      </c>
      <c r="J382" s="121">
        <v>802</v>
      </c>
      <c r="K382" s="122" t="s">
        <v>762</v>
      </c>
      <c r="L382" s="127">
        <v>88.4</v>
      </c>
      <c r="M382" s="120">
        <v>73.28</v>
      </c>
      <c r="N382" s="128" t="s">
        <v>773</v>
      </c>
      <c r="O382" s="120" t="s">
        <v>774</v>
      </c>
      <c r="P382" s="120" t="s">
        <v>1095</v>
      </c>
      <c r="Q382" s="120" t="s">
        <v>766</v>
      </c>
      <c r="R382" s="120" t="s">
        <v>2496</v>
      </c>
      <c r="S382" s="123">
        <v>43721</v>
      </c>
      <c r="T382" s="120" t="s">
        <v>2497</v>
      </c>
      <c r="U382" s="124" t="s">
        <v>769</v>
      </c>
      <c r="V382" s="124" t="s">
        <v>2498</v>
      </c>
      <c r="W382" s="120" t="s">
        <v>2499</v>
      </c>
      <c r="X382" s="124" t="s">
        <v>769</v>
      </c>
      <c r="Y382" s="124" t="s">
        <v>2500</v>
      </c>
      <c r="Z382" s="126">
        <v>44348</v>
      </c>
    </row>
    <row r="383" spans="1:26" ht="17.25" hidden="1" customHeight="1">
      <c r="A383" s="120">
        <v>379</v>
      </c>
      <c r="B383" s="120" t="s">
        <v>758</v>
      </c>
      <c r="C383" s="120" t="s">
        <v>759</v>
      </c>
      <c r="D383" s="120" t="s">
        <v>760</v>
      </c>
      <c r="E383" s="120" t="s">
        <v>761</v>
      </c>
      <c r="F383" s="121">
        <v>4</v>
      </c>
      <c r="G383" s="121">
        <v>2</v>
      </c>
      <c r="H383" s="121">
        <v>17</v>
      </c>
      <c r="I383" s="121">
        <v>8</v>
      </c>
      <c r="J383" s="121">
        <v>803</v>
      </c>
      <c r="K383" s="122" t="s">
        <v>762</v>
      </c>
      <c r="L383" s="127">
        <v>88.28</v>
      </c>
      <c r="M383" s="120">
        <v>73.180000000000007</v>
      </c>
      <c r="N383" s="128" t="s">
        <v>773</v>
      </c>
      <c r="O383" s="120" t="s">
        <v>774</v>
      </c>
      <c r="P383" s="120" t="s">
        <v>1101</v>
      </c>
      <c r="Q383" s="120" t="s">
        <v>766</v>
      </c>
      <c r="R383" s="120" t="s">
        <v>2501</v>
      </c>
      <c r="S383" s="123">
        <v>43627</v>
      </c>
      <c r="T383" s="120" t="s">
        <v>2502</v>
      </c>
      <c r="U383" s="124" t="s">
        <v>769</v>
      </c>
      <c r="V383" s="124" t="s">
        <v>2503</v>
      </c>
      <c r="W383" s="120" t="s">
        <v>2504</v>
      </c>
      <c r="X383" s="124" t="s">
        <v>769</v>
      </c>
      <c r="Y383" s="124" t="s">
        <v>2505</v>
      </c>
      <c r="Z383" s="126">
        <v>44348</v>
      </c>
    </row>
    <row r="384" spans="1:26" ht="17.25" hidden="1" customHeight="1">
      <c r="A384" s="120">
        <v>380</v>
      </c>
      <c r="B384" s="120" t="s">
        <v>758</v>
      </c>
      <c r="C384" s="120" t="s">
        <v>759</v>
      </c>
      <c r="D384" s="120" t="s">
        <v>760</v>
      </c>
      <c r="E384" s="120" t="s">
        <v>761</v>
      </c>
      <c r="F384" s="121">
        <v>4</v>
      </c>
      <c r="G384" s="121">
        <v>2</v>
      </c>
      <c r="H384" s="121">
        <v>17</v>
      </c>
      <c r="I384" s="121">
        <v>8</v>
      </c>
      <c r="J384" s="121">
        <v>804</v>
      </c>
      <c r="K384" s="122" t="s">
        <v>762</v>
      </c>
      <c r="L384" s="127">
        <v>139.37</v>
      </c>
      <c r="M384" s="120">
        <v>115.53</v>
      </c>
      <c r="N384" s="117" t="s">
        <v>763</v>
      </c>
      <c r="O384" s="120" t="s">
        <v>1736</v>
      </c>
      <c r="P384" s="120" t="s">
        <v>1737</v>
      </c>
      <c r="Q384" s="120" t="s">
        <v>766</v>
      </c>
      <c r="R384" s="120" t="s">
        <v>2506</v>
      </c>
      <c r="S384" s="123">
        <v>43620</v>
      </c>
      <c r="T384" s="120" t="s">
        <v>2507</v>
      </c>
      <c r="U384" s="124" t="s">
        <v>769</v>
      </c>
      <c r="V384" s="124" t="s">
        <v>2508</v>
      </c>
      <c r="W384" s="120" t="s">
        <v>2509</v>
      </c>
      <c r="X384" s="124" t="s">
        <v>769</v>
      </c>
      <c r="Y384" s="124" t="s">
        <v>2510</v>
      </c>
      <c r="Z384" s="126">
        <v>44348</v>
      </c>
    </row>
    <row r="385" spans="1:26" ht="17.25" hidden="1" customHeight="1">
      <c r="A385" s="120">
        <v>381</v>
      </c>
      <c r="B385" s="120" t="s">
        <v>758</v>
      </c>
      <c r="C385" s="120" t="s">
        <v>759</v>
      </c>
      <c r="D385" s="120" t="s">
        <v>760</v>
      </c>
      <c r="E385" s="120" t="s">
        <v>761</v>
      </c>
      <c r="F385" s="121">
        <v>4</v>
      </c>
      <c r="G385" s="121">
        <v>2</v>
      </c>
      <c r="H385" s="121">
        <v>17</v>
      </c>
      <c r="I385" s="121">
        <v>9</v>
      </c>
      <c r="J385" s="121">
        <v>901</v>
      </c>
      <c r="K385" s="122" t="s">
        <v>762</v>
      </c>
      <c r="L385" s="127">
        <v>88.75</v>
      </c>
      <c r="M385" s="120">
        <v>73.569999999999993</v>
      </c>
      <c r="N385" s="128" t="s">
        <v>773</v>
      </c>
      <c r="O385" s="120" t="s">
        <v>787</v>
      </c>
      <c r="P385" s="120" t="s">
        <v>1089</v>
      </c>
      <c r="Q385" s="120" t="s">
        <v>766</v>
      </c>
      <c r="R385" s="120" t="s">
        <v>2511</v>
      </c>
      <c r="S385" s="123">
        <v>43677</v>
      </c>
      <c r="T385" s="120" t="s">
        <v>2512</v>
      </c>
      <c r="U385" s="124" t="s">
        <v>769</v>
      </c>
      <c r="V385" s="124" t="s">
        <v>2513</v>
      </c>
      <c r="W385" s="120" t="s">
        <v>2514</v>
      </c>
      <c r="X385" s="124" t="s">
        <v>769</v>
      </c>
      <c r="Y385" s="124" t="s">
        <v>2515</v>
      </c>
      <c r="Z385" s="126">
        <v>44348</v>
      </c>
    </row>
    <row r="386" spans="1:26" ht="17.25" hidden="1" customHeight="1">
      <c r="A386" s="120">
        <v>382</v>
      </c>
      <c r="B386" s="120" t="s">
        <v>758</v>
      </c>
      <c r="C386" s="120" t="s">
        <v>759</v>
      </c>
      <c r="D386" s="120" t="s">
        <v>760</v>
      </c>
      <c r="E386" s="120" t="s">
        <v>761</v>
      </c>
      <c r="F386" s="121">
        <v>4</v>
      </c>
      <c r="G386" s="121">
        <v>2</v>
      </c>
      <c r="H386" s="121">
        <v>17</v>
      </c>
      <c r="I386" s="121">
        <v>9</v>
      </c>
      <c r="J386" s="121">
        <v>902</v>
      </c>
      <c r="K386" s="122" t="s">
        <v>762</v>
      </c>
      <c r="L386" s="127">
        <v>88.4</v>
      </c>
      <c r="M386" s="120">
        <v>73.28</v>
      </c>
      <c r="N386" s="128" t="s">
        <v>773</v>
      </c>
      <c r="O386" s="120" t="s">
        <v>774</v>
      </c>
      <c r="P386" s="120" t="s">
        <v>1095</v>
      </c>
      <c r="Q386" s="120" t="s">
        <v>766</v>
      </c>
      <c r="R386" s="120" t="s">
        <v>2516</v>
      </c>
      <c r="S386" s="123">
        <v>43649</v>
      </c>
      <c r="T386" s="120" t="s">
        <v>2517</v>
      </c>
      <c r="U386" s="124" t="s">
        <v>769</v>
      </c>
      <c r="V386" s="124" t="s">
        <v>2518</v>
      </c>
      <c r="W386" s="120" t="s">
        <v>2519</v>
      </c>
      <c r="X386" s="124" t="s">
        <v>769</v>
      </c>
      <c r="Y386" s="124" t="s">
        <v>2520</v>
      </c>
      <c r="Z386" s="126">
        <v>44348</v>
      </c>
    </row>
    <row r="387" spans="1:26" ht="17.25" hidden="1" customHeight="1">
      <c r="A387" s="120">
        <v>383</v>
      </c>
      <c r="B387" s="120" t="s">
        <v>758</v>
      </c>
      <c r="C387" s="120" t="s">
        <v>759</v>
      </c>
      <c r="D387" s="120" t="s">
        <v>760</v>
      </c>
      <c r="E387" s="120" t="s">
        <v>761</v>
      </c>
      <c r="F387" s="121">
        <v>4</v>
      </c>
      <c r="G387" s="121">
        <v>2</v>
      </c>
      <c r="H387" s="121">
        <v>17</v>
      </c>
      <c r="I387" s="121">
        <v>9</v>
      </c>
      <c r="J387" s="121">
        <v>903</v>
      </c>
      <c r="K387" s="122" t="s">
        <v>762</v>
      </c>
      <c r="L387" s="127">
        <v>88.28</v>
      </c>
      <c r="M387" s="120">
        <v>73.180000000000007</v>
      </c>
      <c r="N387" s="128" t="s">
        <v>773</v>
      </c>
      <c r="O387" s="120" t="s">
        <v>774</v>
      </c>
      <c r="P387" s="120" t="s">
        <v>1101</v>
      </c>
      <c r="Q387" s="120" t="s">
        <v>766</v>
      </c>
      <c r="R387" s="120" t="s">
        <v>2521</v>
      </c>
      <c r="S387" s="123">
        <v>43621</v>
      </c>
      <c r="T387" s="120" t="s">
        <v>2522</v>
      </c>
      <c r="U387" s="124" t="s">
        <v>769</v>
      </c>
      <c r="V387" s="124" t="s">
        <v>2523</v>
      </c>
      <c r="W387" s="120" t="s">
        <v>2524</v>
      </c>
      <c r="X387" s="124" t="s">
        <v>769</v>
      </c>
      <c r="Y387" s="124" t="s">
        <v>2525</v>
      </c>
      <c r="Z387" s="126">
        <v>44348</v>
      </c>
    </row>
    <row r="388" spans="1:26" ht="17.25" hidden="1" customHeight="1">
      <c r="A388" s="120">
        <v>384</v>
      </c>
      <c r="B388" s="120" t="s">
        <v>758</v>
      </c>
      <c r="C388" s="120" t="s">
        <v>759</v>
      </c>
      <c r="D388" s="120" t="s">
        <v>760</v>
      </c>
      <c r="E388" s="120" t="s">
        <v>761</v>
      </c>
      <c r="F388" s="121">
        <v>4</v>
      </c>
      <c r="G388" s="121">
        <v>2</v>
      </c>
      <c r="H388" s="121">
        <v>17</v>
      </c>
      <c r="I388" s="121">
        <v>9</v>
      </c>
      <c r="J388" s="121">
        <v>904</v>
      </c>
      <c r="K388" s="122" t="s">
        <v>762</v>
      </c>
      <c r="L388" s="127">
        <v>139.37</v>
      </c>
      <c r="M388" s="120">
        <v>115.53</v>
      </c>
      <c r="N388" s="117" t="s">
        <v>763</v>
      </c>
      <c r="O388" s="120" t="s">
        <v>1736</v>
      </c>
      <c r="P388" s="120" t="s">
        <v>1737</v>
      </c>
      <c r="Q388" s="120" t="s">
        <v>766</v>
      </c>
      <c r="R388" s="120" t="s">
        <v>2526</v>
      </c>
      <c r="S388" s="123">
        <v>43648</v>
      </c>
      <c r="T388" s="120" t="s">
        <v>2527</v>
      </c>
      <c r="U388" s="124" t="s">
        <v>769</v>
      </c>
      <c r="V388" s="124" t="s">
        <v>2528</v>
      </c>
      <c r="W388" s="120" t="s">
        <v>2529</v>
      </c>
      <c r="X388" s="124" t="s">
        <v>769</v>
      </c>
      <c r="Y388" s="124" t="s">
        <v>2530</v>
      </c>
      <c r="Z388" s="126">
        <v>44348</v>
      </c>
    </row>
    <row r="389" spans="1:26" ht="17.25" hidden="1" customHeight="1">
      <c r="A389" s="120">
        <v>385</v>
      </c>
      <c r="B389" s="120" t="s">
        <v>758</v>
      </c>
      <c r="C389" s="120" t="s">
        <v>759</v>
      </c>
      <c r="D389" s="120" t="s">
        <v>760</v>
      </c>
      <c r="E389" s="120" t="s">
        <v>761</v>
      </c>
      <c r="F389" s="121">
        <v>4</v>
      </c>
      <c r="G389" s="121">
        <v>2</v>
      </c>
      <c r="H389" s="121">
        <v>17</v>
      </c>
      <c r="I389" s="121">
        <v>10</v>
      </c>
      <c r="J389" s="121">
        <v>1001</v>
      </c>
      <c r="K389" s="122" t="s">
        <v>762</v>
      </c>
      <c r="L389" s="127">
        <v>88.75</v>
      </c>
      <c r="M389" s="120">
        <v>73.569999999999993</v>
      </c>
      <c r="N389" s="128" t="s">
        <v>773</v>
      </c>
      <c r="O389" s="120" t="s">
        <v>787</v>
      </c>
      <c r="P389" s="120" t="s">
        <v>1089</v>
      </c>
      <c r="Q389" s="120" t="s">
        <v>766</v>
      </c>
      <c r="R389" s="120" t="s">
        <v>2531</v>
      </c>
      <c r="S389" s="123">
        <v>43626</v>
      </c>
      <c r="T389" s="120" t="s">
        <v>2532</v>
      </c>
      <c r="U389" s="124" t="s">
        <v>769</v>
      </c>
      <c r="V389" s="124" t="s">
        <v>2533</v>
      </c>
      <c r="W389" s="120" t="s">
        <v>2534</v>
      </c>
      <c r="X389" s="124" t="s">
        <v>769</v>
      </c>
      <c r="Y389" s="124" t="s">
        <v>2535</v>
      </c>
      <c r="Z389" s="126">
        <v>44348</v>
      </c>
    </row>
    <row r="390" spans="1:26" ht="17.25" hidden="1" customHeight="1">
      <c r="A390" s="120">
        <v>386</v>
      </c>
      <c r="B390" s="120" t="s">
        <v>758</v>
      </c>
      <c r="C390" s="120" t="s">
        <v>759</v>
      </c>
      <c r="D390" s="120" t="s">
        <v>760</v>
      </c>
      <c r="E390" s="120" t="s">
        <v>761</v>
      </c>
      <c r="F390" s="121">
        <v>4</v>
      </c>
      <c r="G390" s="121">
        <v>2</v>
      </c>
      <c r="H390" s="121">
        <v>17</v>
      </c>
      <c r="I390" s="121">
        <v>10</v>
      </c>
      <c r="J390" s="121">
        <v>1002</v>
      </c>
      <c r="K390" s="122" t="s">
        <v>762</v>
      </c>
      <c r="L390" s="127">
        <v>88.4</v>
      </c>
      <c r="M390" s="120">
        <v>73.28</v>
      </c>
      <c r="N390" s="128" t="s">
        <v>773</v>
      </c>
      <c r="O390" s="120" t="s">
        <v>774</v>
      </c>
      <c r="P390" s="120" t="s">
        <v>1095</v>
      </c>
      <c r="Q390" s="120" t="s">
        <v>766</v>
      </c>
      <c r="R390" s="120" t="s">
        <v>2536</v>
      </c>
      <c r="S390" s="123">
        <v>43610</v>
      </c>
      <c r="T390" s="120" t="s">
        <v>2537</v>
      </c>
      <c r="U390" s="124" t="s">
        <v>769</v>
      </c>
      <c r="V390" s="124" t="s">
        <v>2538</v>
      </c>
      <c r="W390" s="120" t="s">
        <v>2539</v>
      </c>
      <c r="X390" s="124" t="s">
        <v>769</v>
      </c>
      <c r="Y390" s="124" t="s">
        <v>2540</v>
      </c>
      <c r="Z390" s="126">
        <v>44348</v>
      </c>
    </row>
    <row r="391" spans="1:26" ht="17.25" hidden="1" customHeight="1">
      <c r="A391" s="120">
        <v>387</v>
      </c>
      <c r="B391" s="120" t="s">
        <v>758</v>
      </c>
      <c r="C391" s="120" t="s">
        <v>759</v>
      </c>
      <c r="D391" s="120" t="s">
        <v>760</v>
      </c>
      <c r="E391" s="120" t="s">
        <v>761</v>
      </c>
      <c r="F391" s="121">
        <v>4</v>
      </c>
      <c r="G391" s="121">
        <v>2</v>
      </c>
      <c r="H391" s="121">
        <v>17</v>
      </c>
      <c r="I391" s="121">
        <v>10</v>
      </c>
      <c r="J391" s="121">
        <v>1003</v>
      </c>
      <c r="K391" s="122" t="s">
        <v>762</v>
      </c>
      <c r="L391" s="127">
        <v>88.28</v>
      </c>
      <c r="M391" s="120">
        <v>73.180000000000007</v>
      </c>
      <c r="N391" s="128" t="s">
        <v>773</v>
      </c>
      <c r="O391" s="120" t="s">
        <v>774</v>
      </c>
      <c r="P391" s="120" t="s">
        <v>1101</v>
      </c>
      <c r="Q391" s="120" t="s">
        <v>766</v>
      </c>
      <c r="R391" s="120" t="s">
        <v>2541</v>
      </c>
      <c r="S391" s="123">
        <v>43619</v>
      </c>
      <c r="T391" s="120" t="s">
        <v>2542</v>
      </c>
      <c r="U391" s="124" t="s">
        <v>769</v>
      </c>
      <c r="V391" s="124" t="s">
        <v>2543</v>
      </c>
      <c r="W391" s="120" t="s">
        <v>2544</v>
      </c>
      <c r="X391" s="124" t="s">
        <v>769</v>
      </c>
      <c r="Y391" s="124" t="s">
        <v>2545</v>
      </c>
      <c r="Z391" s="126">
        <v>44348</v>
      </c>
    </row>
    <row r="392" spans="1:26" ht="17.25" hidden="1" customHeight="1">
      <c r="A392" s="120">
        <v>388</v>
      </c>
      <c r="B392" s="120" t="s">
        <v>758</v>
      </c>
      <c r="C392" s="120" t="s">
        <v>759</v>
      </c>
      <c r="D392" s="120" t="s">
        <v>760</v>
      </c>
      <c r="E392" s="120" t="s">
        <v>761</v>
      </c>
      <c r="F392" s="121">
        <v>4</v>
      </c>
      <c r="G392" s="121">
        <v>2</v>
      </c>
      <c r="H392" s="121">
        <v>17</v>
      </c>
      <c r="I392" s="121">
        <v>10</v>
      </c>
      <c r="J392" s="121">
        <v>1004</v>
      </c>
      <c r="K392" s="122" t="s">
        <v>762</v>
      </c>
      <c r="L392" s="127">
        <v>139.37</v>
      </c>
      <c r="M392" s="120">
        <v>115.53</v>
      </c>
      <c r="N392" s="117" t="s">
        <v>763</v>
      </c>
      <c r="O392" s="120" t="s">
        <v>1736</v>
      </c>
      <c r="P392" s="120" t="s">
        <v>1737</v>
      </c>
      <c r="Q392" s="120" t="s">
        <v>766</v>
      </c>
      <c r="R392" s="120" t="s">
        <v>2546</v>
      </c>
      <c r="S392" s="123">
        <v>43732</v>
      </c>
      <c r="T392" s="120" t="s">
        <v>2547</v>
      </c>
      <c r="U392" s="124" t="s">
        <v>769</v>
      </c>
      <c r="V392" s="124" t="s">
        <v>2548</v>
      </c>
      <c r="W392" s="120" t="s">
        <v>2549</v>
      </c>
      <c r="X392" s="124" t="s">
        <v>769</v>
      </c>
      <c r="Y392" s="124" t="s">
        <v>2550</v>
      </c>
      <c r="Z392" s="126">
        <v>44348</v>
      </c>
    </row>
    <row r="393" spans="1:26" ht="17.25" hidden="1" customHeight="1">
      <c r="A393" s="120">
        <v>389</v>
      </c>
      <c r="B393" s="120" t="s">
        <v>758</v>
      </c>
      <c r="C393" s="120" t="s">
        <v>759</v>
      </c>
      <c r="D393" s="120" t="s">
        <v>760</v>
      </c>
      <c r="E393" s="120" t="s">
        <v>761</v>
      </c>
      <c r="F393" s="121">
        <v>4</v>
      </c>
      <c r="G393" s="121">
        <v>2</v>
      </c>
      <c r="H393" s="121">
        <v>17</v>
      </c>
      <c r="I393" s="121">
        <v>11</v>
      </c>
      <c r="J393" s="121">
        <v>1101</v>
      </c>
      <c r="K393" s="122" t="s">
        <v>762</v>
      </c>
      <c r="L393" s="127">
        <v>88.75</v>
      </c>
      <c r="M393" s="120">
        <v>73.569999999999993</v>
      </c>
      <c r="N393" s="128" t="s">
        <v>773</v>
      </c>
      <c r="O393" s="120" t="s">
        <v>787</v>
      </c>
      <c r="P393" s="120" t="s">
        <v>1089</v>
      </c>
      <c r="Q393" s="120" t="s">
        <v>766</v>
      </c>
      <c r="R393" s="120" t="s">
        <v>2551</v>
      </c>
      <c r="S393" s="123">
        <v>44166</v>
      </c>
      <c r="T393" s="120" t="s">
        <v>2552</v>
      </c>
      <c r="U393" s="124" t="s">
        <v>769</v>
      </c>
      <c r="V393" s="124" t="s">
        <v>2553</v>
      </c>
      <c r="W393" s="120" t="s">
        <v>2554</v>
      </c>
      <c r="X393" s="124" t="s">
        <v>769</v>
      </c>
      <c r="Y393" s="124" t="s">
        <v>2555</v>
      </c>
      <c r="Z393" s="126">
        <v>44348</v>
      </c>
    </row>
    <row r="394" spans="1:26" ht="17.25" hidden="1" customHeight="1">
      <c r="A394" s="120">
        <v>390</v>
      </c>
      <c r="B394" s="120" t="s">
        <v>758</v>
      </c>
      <c r="C394" s="120" t="s">
        <v>759</v>
      </c>
      <c r="D394" s="120" t="s">
        <v>760</v>
      </c>
      <c r="E394" s="120" t="s">
        <v>761</v>
      </c>
      <c r="F394" s="121">
        <v>4</v>
      </c>
      <c r="G394" s="121">
        <v>2</v>
      </c>
      <c r="H394" s="121">
        <v>17</v>
      </c>
      <c r="I394" s="121">
        <v>11</v>
      </c>
      <c r="J394" s="121">
        <v>1102</v>
      </c>
      <c r="K394" s="122" t="s">
        <v>762</v>
      </c>
      <c r="L394" s="127">
        <v>88.4</v>
      </c>
      <c r="M394" s="120">
        <v>73.28</v>
      </c>
      <c r="N394" s="128" t="s">
        <v>773</v>
      </c>
      <c r="O394" s="120" t="s">
        <v>774</v>
      </c>
      <c r="P394" s="120" t="s">
        <v>1095</v>
      </c>
      <c r="Q394" s="120" t="s">
        <v>766</v>
      </c>
      <c r="R394" s="120" t="s">
        <v>2556</v>
      </c>
      <c r="S394" s="123">
        <v>43723</v>
      </c>
      <c r="T394" s="120" t="s">
        <v>2557</v>
      </c>
      <c r="U394" s="124" t="s">
        <v>769</v>
      </c>
      <c r="V394" s="131" t="s">
        <v>2558</v>
      </c>
      <c r="W394" s="120" t="s">
        <v>2559</v>
      </c>
      <c r="X394" s="124" t="s">
        <v>769</v>
      </c>
      <c r="Y394" s="131" t="s">
        <v>2560</v>
      </c>
      <c r="Z394" s="126">
        <v>44348</v>
      </c>
    </row>
    <row r="395" spans="1:26" ht="17.25" hidden="1" customHeight="1">
      <c r="A395" s="120">
        <v>391</v>
      </c>
      <c r="B395" s="120" t="s">
        <v>758</v>
      </c>
      <c r="C395" s="120" t="s">
        <v>759</v>
      </c>
      <c r="D395" s="120" t="s">
        <v>760</v>
      </c>
      <c r="E395" s="120" t="s">
        <v>761</v>
      </c>
      <c r="F395" s="121">
        <v>4</v>
      </c>
      <c r="G395" s="121">
        <v>2</v>
      </c>
      <c r="H395" s="121">
        <v>17</v>
      </c>
      <c r="I395" s="121">
        <v>11</v>
      </c>
      <c r="J395" s="121">
        <v>1103</v>
      </c>
      <c r="K395" s="122" t="s">
        <v>762</v>
      </c>
      <c r="L395" s="127">
        <v>88.28</v>
      </c>
      <c r="M395" s="120">
        <v>73.180000000000007</v>
      </c>
      <c r="N395" s="128" t="s">
        <v>773</v>
      </c>
      <c r="O395" s="120" t="s">
        <v>774</v>
      </c>
      <c r="P395" s="120" t="s">
        <v>1101</v>
      </c>
      <c r="Q395" s="120" t="s">
        <v>766</v>
      </c>
      <c r="R395" s="120" t="s">
        <v>2561</v>
      </c>
      <c r="S395" s="123">
        <v>43676</v>
      </c>
      <c r="T395" s="120" t="s">
        <v>2562</v>
      </c>
      <c r="U395" s="124" t="s">
        <v>769</v>
      </c>
      <c r="V395" s="133" t="s">
        <v>2563</v>
      </c>
      <c r="W395" s="120" t="s">
        <v>2564</v>
      </c>
      <c r="X395" s="132" t="s">
        <v>769</v>
      </c>
      <c r="Y395" s="133" t="s">
        <v>2565</v>
      </c>
      <c r="Z395" s="126">
        <v>44348</v>
      </c>
    </row>
    <row r="396" spans="1:26" ht="17.25" hidden="1" customHeight="1">
      <c r="A396" s="120">
        <v>392</v>
      </c>
      <c r="B396" s="120" t="s">
        <v>758</v>
      </c>
      <c r="C396" s="120" t="s">
        <v>759</v>
      </c>
      <c r="D396" s="120" t="s">
        <v>760</v>
      </c>
      <c r="E396" s="120" t="s">
        <v>761</v>
      </c>
      <c r="F396" s="121">
        <v>4</v>
      </c>
      <c r="G396" s="121">
        <v>2</v>
      </c>
      <c r="H396" s="121">
        <v>17</v>
      </c>
      <c r="I396" s="121">
        <v>11</v>
      </c>
      <c r="J396" s="121">
        <v>1104</v>
      </c>
      <c r="K396" s="122" t="s">
        <v>762</v>
      </c>
      <c r="L396" s="127">
        <v>139.37</v>
      </c>
      <c r="M396" s="120">
        <v>115.53</v>
      </c>
      <c r="N396" s="117" t="s">
        <v>763</v>
      </c>
      <c r="O396" s="120" t="s">
        <v>1736</v>
      </c>
      <c r="P396" s="120" t="s">
        <v>1737</v>
      </c>
      <c r="Q396" s="120" t="s">
        <v>766</v>
      </c>
      <c r="R396" s="120" t="s">
        <v>2566</v>
      </c>
      <c r="S396" s="123">
        <v>43730</v>
      </c>
      <c r="T396" s="120" t="s">
        <v>2567</v>
      </c>
      <c r="U396" s="124" t="s">
        <v>769</v>
      </c>
      <c r="V396" s="131" t="s">
        <v>2568</v>
      </c>
      <c r="W396" s="120" t="s">
        <v>2569</v>
      </c>
      <c r="X396" s="124" t="s">
        <v>769</v>
      </c>
      <c r="Y396" s="131" t="s">
        <v>2570</v>
      </c>
      <c r="Z396" s="126">
        <v>44348</v>
      </c>
    </row>
    <row r="397" spans="1:26" ht="17.25" hidden="1" customHeight="1">
      <c r="A397" s="120">
        <v>393</v>
      </c>
      <c r="B397" s="120" t="s">
        <v>758</v>
      </c>
      <c r="C397" s="120" t="s">
        <v>759</v>
      </c>
      <c r="D397" s="120" t="s">
        <v>760</v>
      </c>
      <c r="E397" s="120" t="s">
        <v>761</v>
      </c>
      <c r="F397" s="121">
        <v>4</v>
      </c>
      <c r="G397" s="121">
        <v>2</v>
      </c>
      <c r="H397" s="121">
        <v>17</v>
      </c>
      <c r="I397" s="121">
        <v>12</v>
      </c>
      <c r="J397" s="121">
        <v>1201</v>
      </c>
      <c r="K397" s="122" t="s">
        <v>762</v>
      </c>
      <c r="L397" s="127">
        <v>88.75</v>
      </c>
      <c r="M397" s="120">
        <v>73.569999999999993</v>
      </c>
      <c r="N397" s="128" t="s">
        <v>773</v>
      </c>
      <c r="O397" s="120" t="s">
        <v>787</v>
      </c>
      <c r="P397" s="120" t="s">
        <v>1089</v>
      </c>
      <c r="Q397" s="120" t="s">
        <v>766</v>
      </c>
      <c r="R397" s="120" t="s">
        <v>2571</v>
      </c>
      <c r="S397" s="123">
        <v>43722</v>
      </c>
      <c r="T397" s="120" t="s">
        <v>2572</v>
      </c>
      <c r="U397" s="124" t="s">
        <v>769</v>
      </c>
      <c r="V397" s="131" t="s">
        <v>2573</v>
      </c>
      <c r="W397" s="120" t="s">
        <v>2574</v>
      </c>
      <c r="X397" s="124" t="s">
        <v>769</v>
      </c>
      <c r="Y397" s="131" t="s">
        <v>2575</v>
      </c>
      <c r="Z397" s="126">
        <v>44348</v>
      </c>
    </row>
    <row r="398" spans="1:26" ht="17.25" hidden="1" customHeight="1">
      <c r="A398" s="120">
        <v>394</v>
      </c>
      <c r="B398" s="120" t="s">
        <v>758</v>
      </c>
      <c r="C398" s="120" t="s">
        <v>759</v>
      </c>
      <c r="D398" s="120" t="s">
        <v>760</v>
      </c>
      <c r="E398" s="120" t="s">
        <v>761</v>
      </c>
      <c r="F398" s="121">
        <v>4</v>
      </c>
      <c r="G398" s="121">
        <v>2</v>
      </c>
      <c r="H398" s="121">
        <v>17</v>
      </c>
      <c r="I398" s="121">
        <v>12</v>
      </c>
      <c r="J398" s="121">
        <v>1202</v>
      </c>
      <c r="K398" s="122" t="s">
        <v>762</v>
      </c>
      <c r="L398" s="127">
        <v>88.4</v>
      </c>
      <c r="M398" s="120">
        <v>73.28</v>
      </c>
      <c r="N398" s="128" t="s">
        <v>773</v>
      </c>
      <c r="O398" s="120" t="s">
        <v>774</v>
      </c>
      <c r="P398" s="120" t="s">
        <v>1095</v>
      </c>
      <c r="Q398" s="120" t="s">
        <v>766</v>
      </c>
      <c r="R398" s="120" t="s">
        <v>2576</v>
      </c>
      <c r="S398" s="123">
        <v>43649</v>
      </c>
      <c r="T398" s="120" t="s">
        <v>2577</v>
      </c>
      <c r="U398" s="124" t="s">
        <v>769</v>
      </c>
      <c r="V398" s="131" t="s">
        <v>2578</v>
      </c>
      <c r="W398" s="120" t="s">
        <v>2579</v>
      </c>
      <c r="X398" s="124" t="s">
        <v>769</v>
      </c>
      <c r="Y398" s="131" t="s">
        <v>2580</v>
      </c>
      <c r="Z398" s="126">
        <v>44348</v>
      </c>
    </row>
    <row r="399" spans="1:26" ht="17.25" hidden="1" customHeight="1">
      <c r="A399" s="120">
        <v>395</v>
      </c>
      <c r="B399" s="120" t="s">
        <v>758</v>
      </c>
      <c r="C399" s="120" t="s">
        <v>759</v>
      </c>
      <c r="D399" s="120" t="s">
        <v>760</v>
      </c>
      <c r="E399" s="120" t="s">
        <v>761</v>
      </c>
      <c r="F399" s="121">
        <v>4</v>
      </c>
      <c r="G399" s="121">
        <v>2</v>
      </c>
      <c r="H399" s="121">
        <v>17</v>
      </c>
      <c r="I399" s="121">
        <v>12</v>
      </c>
      <c r="J399" s="121">
        <v>1203</v>
      </c>
      <c r="K399" s="122" t="s">
        <v>762</v>
      </c>
      <c r="L399" s="127">
        <v>88.28</v>
      </c>
      <c r="M399" s="120">
        <v>73.180000000000007</v>
      </c>
      <c r="N399" s="128" t="s">
        <v>773</v>
      </c>
      <c r="O399" s="120" t="s">
        <v>774</v>
      </c>
      <c r="P399" s="120" t="s">
        <v>1101</v>
      </c>
      <c r="Q399" s="120" t="s">
        <v>766</v>
      </c>
      <c r="R399" s="120" t="s">
        <v>2581</v>
      </c>
      <c r="S399" s="123">
        <v>43723</v>
      </c>
      <c r="T399" s="120" t="s">
        <v>2582</v>
      </c>
      <c r="U399" s="124" t="s">
        <v>769</v>
      </c>
      <c r="V399" s="131" t="s">
        <v>2583</v>
      </c>
      <c r="W399" s="120" t="s">
        <v>2584</v>
      </c>
      <c r="X399" s="124" t="s">
        <v>769</v>
      </c>
      <c r="Y399" s="131" t="s">
        <v>2585</v>
      </c>
      <c r="Z399" s="126">
        <v>44348</v>
      </c>
    </row>
    <row r="400" spans="1:26" ht="17.25" hidden="1" customHeight="1">
      <c r="A400" s="120">
        <v>396</v>
      </c>
      <c r="B400" s="120" t="s">
        <v>758</v>
      </c>
      <c r="C400" s="120" t="s">
        <v>759</v>
      </c>
      <c r="D400" s="120" t="s">
        <v>760</v>
      </c>
      <c r="E400" s="120" t="s">
        <v>761</v>
      </c>
      <c r="F400" s="121">
        <v>4</v>
      </c>
      <c r="G400" s="121">
        <v>2</v>
      </c>
      <c r="H400" s="121">
        <v>17</v>
      </c>
      <c r="I400" s="121">
        <v>12</v>
      </c>
      <c r="J400" s="121">
        <v>1204</v>
      </c>
      <c r="K400" s="122" t="s">
        <v>762</v>
      </c>
      <c r="L400" s="127">
        <v>139.37</v>
      </c>
      <c r="M400" s="120">
        <v>115.53</v>
      </c>
      <c r="N400" s="117" t="s">
        <v>763</v>
      </c>
      <c r="O400" s="120" t="s">
        <v>1736</v>
      </c>
      <c r="P400" s="120" t="s">
        <v>1737</v>
      </c>
      <c r="Q400" s="120" t="s">
        <v>766</v>
      </c>
      <c r="R400" s="120" t="s">
        <v>2586</v>
      </c>
      <c r="S400" s="123">
        <v>43619</v>
      </c>
      <c r="T400" s="120" t="s">
        <v>2587</v>
      </c>
      <c r="U400" s="124" t="s">
        <v>769</v>
      </c>
      <c r="V400" s="131" t="s">
        <v>2588</v>
      </c>
      <c r="W400" s="120" t="s">
        <v>2589</v>
      </c>
      <c r="X400" s="124" t="s">
        <v>769</v>
      </c>
      <c r="Y400" s="131" t="s">
        <v>2590</v>
      </c>
      <c r="Z400" s="126">
        <v>44348</v>
      </c>
    </row>
    <row r="401" spans="1:26" ht="17.25" hidden="1" customHeight="1">
      <c r="A401" s="120">
        <v>397</v>
      </c>
      <c r="B401" s="120" t="s">
        <v>758</v>
      </c>
      <c r="C401" s="120" t="s">
        <v>759</v>
      </c>
      <c r="D401" s="120" t="s">
        <v>760</v>
      </c>
      <c r="E401" s="120" t="s">
        <v>761</v>
      </c>
      <c r="F401" s="121">
        <v>4</v>
      </c>
      <c r="G401" s="121">
        <v>2</v>
      </c>
      <c r="H401" s="121">
        <v>17</v>
      </c>
      <c r="I401" s="121">
        <v>13</v>
      </c>
      <c r="J401" s="121">
        <v>1301</v>
      </c>
      <c r="K401" s="122" t="s">
        <v>762</v>
      </c>
      <c r="L401" s="127">
        <v>88.75</v>
      </c>
      <c r="M401" s="120">
        <v>73.569999999999993</v>
      </c>
      <c r="N401" s="128" t="s">
        <v>773</v>
      </c>
      <c r="O401" s="120" t="s">
        <v>787</v>
      </c>
      <c r="P401" s="120" t="s">
        <v>1089</v>
      </c>
      <c r="Q401" s="120" t="s">
        <v>766</v>
      </c>
      <c r="R401" s="120" t="s">
        <v>2591</v>
      </c>
      <c r="S401" s="123">
        <v>43713</v>
      </c>
      <c r="T401" s="120" t="s">
        <v>2592</v>
      </c>
      <c r="U401" s="124" t="s">
        <v>769</v>
      </c>
      <c r="V401" s="131" t="s">
        <v>2593</v>
      </c>
      <c r="W401" s="120" t="s">
        <v>2594</v>
      </c>
      <c r="X401" s="124" t="s">
        <v>769</v>
      </c>
      <c r="Y401" s="131" t="s">
        <v>2595</v>
      </c>
      <c r="Z401" s="126">
        <v>44348</v>
      </c>
    </row>
    <row r="402" spans="1:26" ht="17.25" hidden="1" customHeight="1">
      <c r="A402" s="120">
        <v>398</v>
      </c>
      <c r="B402" s="120" t="s">
        <v>758</v>
      </c>
      <c r="C402" s="120" t="s">
        <v>759</v>
      </c>
      <c r="D402" s="120" t="s">
        <v>760</v>
      </c>
      <c r="E402" s="120" t="s">
        <v>761</v>
      </c>
      <c r="F402" s="121">
        <v>4</v>
      </c>
      <c r="G402" s="121">
        <v>2</v>
      </c>
      <c r="H402" s="121">
        <v>17</v>
      </c>
      <c r="I402" s="121">
        <v>13</v>
      </c>
      <c r="J402" s="121">
        <v>1302</v>
      </c>
      <c r="K402" s="122" t="s">
        <v>762</v>
      </c>
      <c r="L402" s="127">
        <v>88.4</v>
      </c>
      <c r="M402" s="120">
        <v>73.28</v>
      </c>
      <c r="N402" s="128" t="s">
        <v>773</v>
      </c>
      <c r="O402" s="120" t="s">
        <v>774</v>
      </c>
      <c r="P402" s="120" t="s">
        <v>1095</v>
      </c>
      <c r="Q402" s="120" t="s">
        <v>766</v>
      </c>
      <c r="R402" s="120" t="s">
        <v>2596</v>
      </c>
      <c r="S402" s="123">
        <v>43707</v>
      </c>
      <c r="T402" s="120" t="s">
        <v>2597</v>
      </c>
      <c r="U402" s="124" t="s">
        <v>769</v>
      </c>
      <c r="V402" s="131" t="s">
        <v>2598</v>
      </c>
      <c r="W402" s="120"/>
      <c r="X402" s="124"/>
      <c r="Y402" s="131"/>
      <c r="Z402" s="126">
        <v>44348</v>
      </c>
    </row>
    <row r="403" spans="1:26" ht="17.25" hidden="1" customHeight="1">
      <c r="A403" s="120">
        <v>399</v>
      </c>
      <c r="B403" s="120" t="s">
        <v>758</v>
      </c>
      <c r="C403" s="120" t="s">
        <v>759</v>
      </c>
      <c r="D403" s="120" t="s">
        <v>760</v>
      </c>
      <c r="E403" s="120" t="s">
        <v>761</v>
      </c>
      <c r="F403" s="121">
        <v>4</v>
      </c>
      <c r="G403" s="121">
        <v>2</v>
      </c>
      <c r="H403" s="121">
        <v>17</v>
      </c>
      <c r="I403" s="121">
        <v>13</v>
      </c>
      <c r="J403" s="121">
        <v>1303</v>
      </c>
      <c r="K403" s="122" t="s">
        <v>762</v>
      </c>
      <c r="L403" s="127">
        <v>88.28</v>
      </c>
      <c r="M403" s="120">
        <v>73.180000000000007</v>
      </c>
      <c r="N403" s="128" t="s">
        <v>773</v>
      </c>
      <c r="O403" s="120" t="s">
        <v>774</v>
      </c>
      <c r="P403" s="120" t="s">
        <v>1101</v>
      </c>
      <c r="Q403" s="120" t="s">
        <v>766</v>
      </c>
      <c r="R403" s="120" t="s">
        <v>2599</v>
      </c>
      <c r="S403" s="123">
        <v>43619</v>
      </c>
      <c r="T403" s="120" t="s">
        <v>2600</v>
      </c>
      <c r="U403" s="124" t="s">
        <v>769</v>
      </c>
      <c r="V403" s="131" t="s">
        <v>2601</v>
      </c>
      <c r="W403" s="120"/>
      <c r="X403" s="124"/>
      <c r="Y403" s="131"/>
      <c r="Z403" s="126">
        <v>44348</v>
      </c>
    </row>
    <row r="404" spans="1:26" ht="17.25" hidden="1" customHeight="1">
      <c r="A404" s="120">
        <v>400</v>
      </c>
      <c r="B404" s="120" t="s">
        <v>758</v>
      </c>
      <c r="C404" s="120" t="s">
        <v>759</v>
      </c>
      <c r="D404" s="120" t="s">
        <v>760</v>
      </c>
      <c r="E404" s="120" t="s">
        <v>761</v>
      </c>
      <c r="F404" s="121">
        <v>4</v>
      </c>
      <c r="G404" s="121">
        <v>2</v>
      </c>
      <c r="H404" s="121">
        <v>17</v>
      </c>
      <c r="I404" s="121">
        <v>13</v>
      </c>
      <c r="J404" s="121">
        <v>1304</v>
      </c>
      <c r="K404" s="122" t="s">
        <v>762</v>
      </c>
      <c r="L404" s="127">
        <v>139.37</v>
      </c>
      <c r="M404" s="120">
        <v>115.53</v>
      </c>
      <c r="N404" s="117" t="s">
        <v>763</v>
      </c>
      <c r="O404" s="120" t="s">
        <v>1736</v>
      </c>
      <c r="P404" s="120" t="s">
        <v>1737</v>
      </c>
      <c r="Q404" s="120" t="s">
        <v>766</v>
      </c>
      <c r="R404" s="120" t="s">
        <v>2602</v>
      </c>
      <c r="S404" s="123">
        <v>43676</v>
      </c>
      <c r="T404" s="120" t="s">
        <v>2603</v>
      </c>
      <c r="U404" s="124" t="s">
        <v>769</v>
      </c>
      <c r="V404" s="131" t="s">
        <v>2604</v>
      </c>
      <c r="W404" s="120"/>
      <c r="X404" s="124"/>
      <c r="Y404" s="131"/>
      <c r="Z404" s="126">
        <v>44348</v>
      </c>
    </row>
    <row r="405" spans="1:26" ht="17.25" hidden="1" customHeight="1">
      <c r="A405" s="120">
        <v>401</v>
      </c>
      <c r="B405" s="120" t="s">
        <v>758</v>
      </c>
      <c r="C405" s="120" t="s">
        <v>759</v>
      </c>
      <c r="D405" s="120" t="s">
        <v>760</v>
      </c>
      <c r="E405" s="120" t="s">
        <v>761</v>
      </c>
      <c r="F405" s="121">
        <v>4</v>
      </c>
      <c r="G405" s="121">
        <v>2</v>
      </c>
      <c r="H405" s="121">
        <v>17</v>
      </c>
      <c r="I405" s="121">
        <v>14</v>
      </c>
      <c r="J405" s="121">
        <v>1401</v>
      </c>
      <c r="K405" s="122" t="s">
        <v>762</v>
      </c>
      <c r="L405" s="127">
        <v>88.75</v>
      </c>
      <c r="M405" s="120">
        <v>73.569999999999993</v>
      </c>
      <c r="N405" s="128" t="s">
        <v>773</v>
      </c>
      <c r="O405" s="120" t="s">
        <v>787</v>
      </c>
      <c r="P405" s="120" t="s">
        <v>1089</v>
      </c>
      <c r="Q405" s="120" t="s">
        <v>766</v>
      </c>
      <c r="R405" s="120" t="s">
        <v>2605</v>
      </c>
      <c r="S405" s="123">
        <v>43620</v>
      </c>
      <c r="T405" s="120" t="s">
        <v>2606</v>
      </c>
      <c r="U405" s="124" t="s">
        <v>769</v>
      </c>
      <c r="V405" s="131" t="s">
        <v>2607</v>
      </c>
      <c r="W405" s="120" t="s">
        <v>2608</v>
      </c>
      <c r="X405" s="124" t="s">
        <v>769</v>
      </c>
      <c r="Y405" s="131" t="s">
        <v>2609</v>
      </c>
      <c r="Z405" s="126">
        <v>44348</v>
      </c>
    </row>
    <row r="406" spans="1:26" ht="17.25" hidden="1" customHeight="1">
      <c r="A406" s="120">
        <v>402</v>
      </c>
      <c r="B406" s="120" t="s">
        <v>758</v>
      </c>
      <c r="C406" s="120" t="s">
        <v>759</v>
      </c>
      <c r="D406" s="120" t="s">
        <v>760</v>
      </c>
      <c r="E406" s="120" t="s">
        <v>761</v>
      </c>
      <c r="F406" s="121">
        <v>4</v>
      </c>
      <c r="G406" s="121">
        <v>2</v>
      </c>
      <c r="H406" s="121">
        <v>17</v>
      </c>
      <c r="I406" s="121">
        <v>14</v>
      </c>
      <c r="J406" s="121">
        <v>1402</v>
      </c>
      <c r="K406" s="122" t="s">
        <v>762</v>
      </c>
      <c r="L406" s="127">
        <v>88.4</v>
      </c>
      <c r="M406" s="120">
        <v>73.28</v>
      </c>
      <c r="N406" s="128" t="s">
        <v>773</v>
      </c>
      <c r="O406" s="120" t="s">
        <v>774</v>
      </c>
      <c r="P406" s="120" t="s">
        <v>1095</v>
      </c>
      <c r="Q406" s="120" t="s">
        <v>766</v>
      </c>
      <c r="R406" s="120" t="s">
        <v>2610</v>
      </c>
      <c r="S406" s="123">
        <v>43731</v>
      </c>
      <c r="T406" s="120" t="s">
        <v>2611</v>
      </c>
      <c r="U406" s="124" t="s">
        <v>769</v>
      </c>
      <c r="V406" s="131" t="s">
        <v>2612</v>
      </c>
      <c r="W406" s="120" t="s">
        <v>2228</v>
      </c>
      <c r="X406" s="124" t="s">
        <v>769</v>
      </c>
      <c r="Y406" s="131" t="s">
        <v>2613</v>
      </c>
      <c r="Z406" s="126">
        <v>44348</v>
      </c>
    </row>
    <row r="407" spans="1:26" ht="17.25" hidden="1" customHeight="1">
      <c r="A407" s="120">
        <v>403</v>
      </c>
      <c r="B407" s="120" t="s">
        <v>758</v>
      </c>
      <c r="C407" s="120" t="s">
        <v>759</v>
      </c>
      <c r="D407" s="120" t="s">
        <v>760</v>
      </c>
      <c r="E407" s="120" t="s">
        <v>761</v>
      </c>
      <c r="F407" s="121">
        <v>4</v>
      </c>
      <c r="G407" s="121">
        <v>2</v>
      </c>
      <c r="H407" s="121">
        <v>17</v>
      </c>
      <c r="I407" s="121">
        <v>14</v>
      </c>
      <c r="J407" s="121">
        <v>1403</v>
      </c>
      <c r="K407" s="122" t="s">
        <v>762</v>
      </c>
      <c r="L407" s="127">
        <v>88.28</v>
      </c>
      <c r="M407" s="120">
        <v>73.180000000000007</v>
      </c>
      <c r="N407" s="128" t="s">
        <v>773</v>
      </c>
      <c r="O407" s="120" t="s">
        <v>774</v>
      </c>
      <c r="P407" s="120" t="s">
        <v>1101</v>
      </c>
      <c r="Q407" s="120" t="s">
        <v>766</v>
      </c>
      <c r="R407" s="120" t="s">
        <v>2614</v>
      </c>
      <c r="S407" s="123">
        <v>43723</v>
      </c>
      <c r="T407" s="120" t="s">
        <v>2615</v>
      </c>
      <c r="U407" s="124" t="s">
        <v>769</v>
      </c>
      <c r="V407" s="131" t="s">
        <v>2616</v>
      </c>
      <c r="W407" s="120" t="s">
        <v>2617</v>
      </c>
      <c r="X407" s="124" t="s">
        <v>769</v>
      </c>
      <c r="Y407" s="131" t="s">
        <v>2618</v>
      </c>
      <c r="Z407" s="126">
        <v>44348</v>
      </c>
    </row>
    <row r="408" spans="1:26" ht="17.25" hidden="1" customHeight="1">
      <c r="A408" s="120">
        <v>404</v>
      </c>
      <c r="B408" s="120" t="s">
        <v>758</v>
      </c>
      <c r="C408" s="120" t="s">
        <v>759</v>
      </c>
      <c r="D408" s="120" t="s">
        <v>760</v>
      </c>
      <c r="E408" s="120" t="s">
        <v>761</v>
      </c>
      <c r="F408" s="121">
        <v>4</v>
      </c>
      <c r="G408" s="121">
        <v>2</v>
      </c>
      <c r="H408" s="121">
        <v>17</v>
      </c>
      <c r="I408" s="121">
        <v>14</v>
      </c>
      <c r="J408" s="121">
        <v>1404</v>
      </c>
      <c r="K408" s="122" t="s">
        <v>762</v>
      </c>
      <c r="L408" s="127">
        <v>139.37</v>
      </c>
      <c r="M408" s="120">
        <v>115.53</v>
      </c>
      <c r="N408" s="117" t="s">
        <v>763</v>
      </c>
      <c r="O408" s="120" t="s">
        <v>1736</v>
      </c>
      <c r="P408" s="120" t="s">
        <v>1737</v>
      </c>
      <c r="Q408" s="120" t="s">
        <v>766</v>
      </c>
      <c r="R408" s="120" t="s">
        <v>2619</v>
      </c>
      <c r="S408" s="123">
        <v>43695</v>
      </c>
      <c r="T408" s="120" t="s">
        <v>2620</v>
      </c>
      <c r="U408" s="124" t="s">
        <v>769</v>
      </c>
      <c r="V408" s="131" t="s">
        <v>2621</v>
      </c>
      <c r="W408" s="120" t="s">
        <v>2622</v>
      </c>
      <c r="X408" s="124" t="s">
        <v>769</v>
      </c>
      <c r="Y408" s="131" t="s">
        <v>2623</v>
      </c>
      <c r="Z408" s="126">
        <v>44348</v>
      </c>
    </row>
    <row r="409" spans="1:26" ht="17.25" hidden="1" customHeight="1">
      <c r="A409" s="120">
        <v>405</v>
      </c>
      <c r="B409" s="120" t="s">
        <v>758</v>
      </c>
      <c r="C409" s="120" t="s">
        <v>759</v>
      </c>
      <c r="D409" s="120" t="s">
        <v>760</v>
      </c>
      <c r="E409" s="120" t="s">
        <v>761</v>
      </c>
      <c r="F409" s="121">
        <v>4</v>
      </c>
      <c r="G409" s="121">
        <v>2</v>
      </c>
      <c r="H409" s="121">
        <v>17</v>
      </c>
      <c r="I409" s="121">
        <v>15</v>
      </c>
      <c r="J409" s="121">
        <v>1501</v>
      </c>
      <c r="K409" s="122" t="s">
        <v>762</v>
      </c>
      <c r="L409" s="127">
        <v>88.75</v>
      </c>
      <c r="M409" s="120">
        <v>73.569999999999993</v>
      </c>
      <c r="N409" s="128" t="s">
        <v>773</v>
      </c>
      <c r="O409" s="120" t="s">
        <v>787</v>
      </c>
      <c r="P409" s="120" t="s">
        <v>1089</v>
      </c>
      <c r="Q409" s="120" t="s">
        <v>766</v>
      </c>
      <c r="R409" s="120" t="s">
        <v>2624</v>
      </c>
      <c r="S409" s="123">
        <v>43722</v>
      </c>
      <c r="T409" s="120" t="s">
        <v>2625</v>
      </c>
      <c r="U409" s="124" t="s">
        <v>769</v>
      </c>
      <c r="V409" s="131" t="s">
        <v>2626</v>
      </c>
      <c r="W409" s="120" t="s">
        <v>2627</v>
      </c>
      <c r="X409" s="124" t="s">
        <v>769</v>
      </c>
      <c r="Y409" s="131" t="s">
        <v>2628</v>
      </c>
      <c r="Z409" s="126">
        <v>44348</v>
      </c>
    </row>
    <row r="410" spans="1:26" ht="17.25" hidden="1" customHeight="1">
      <c r="A410" s="120">
        <v>406</v>
      </c>
      <c r="B410" s="120" t="s">
        <v>758</v>
      </c>
      <c r="C410" s="120" t="s">
        <v>759</v>
      </c>
      <c r="D410" s="120" t="s">
        <v>760</v>
      </c>
      <c r="E410" s="120" t="s">
        <v>761</v>
      </c>
      <c r="F410" s="121">
        <v>4</v>
      </c>
      <c r="G410" s="121">
        <v>2</v>
      </c>
      <c r="H410" s="121">
        <v>17</v>
      </c>
      <c r="I410" s="121">
        <v>15</v>
      </c>
      <c r="J410" s="121">
        <v>1502</v>
      </c>
      <c r="K410" s="122" t="s">
        <v>762</v>
      </c>
      <c r="L410" s="127">
        <v>88.4</v>
      </c>
      <c r="M410" s="120">
        <v>73.28</v>
      </c>
      <c r="N410" s="128" t="s">
        <v>773</v>
      </c>
      <c r="O410" s="120" t="s">
        <v>774</v>
      </c>
      <c r="P410" s="120" t="s">
        <v>1095</v>
      </c>
      <c r="Q410" s="120" t="s">
        <v>766</v>
      </c>
      <c r="R410" s="120" t="s">
        <v>2629</v>
      </c>
      <c r="S410" s="123">
        <v>43648</v>
      </c>
      <c r="T410" s="120" t="s">
        <v>2630</v>
      </c>
      <c r="U410" s="124" t="s">
        <v>769</v>
      </c>
      <c r="V410" s="131" t="s">
        <v>2631</v>
      </c>
      <c r="W410" s="120"/>
      <c r="X410" s="124"/>
      <c r="Y410" s="131"/>
      <c r="Z410" s="126">
        <v>44348</v>
      </c>
    </row>
    <row r="411" spans="1:26" ht="17.25" hidden="1" customHeight="1">
      <c r="A411" s="120">
        <v>407</v>
      </c>
      <c r="B411" s="120" t="s">
        <v>758</v>
      </c>
      <c r="C411" s="120" t="s">
        <v>759</v>
      </c>
      <c r="D411" s="120" t="s">
        <v>760</v>
      </c>
      <c r="E411" s="120" t="s">
        <v>761</v>
      </c>
      <c r="F411" s="121">
        <v>4</v>
      </c>
      <c r="G411" s="121">
        <v>2</v>
      </c>
      <c r="H411" s="121">
        <v>17</v>
      </c>
      <c r="I411" s="121">
        <v>15</v>
      </c>
      <c r="J411" s="121">
        <v>1503</v>
      </c>
      <c r="K411" s="122" t="s">
        <v>762</v>
      </c>
      <c r="L411" s="127">
        <v>88.28</v>
      </c>
      <c r="M411" s="120">
        <v>73.180000000000007</v>
      </c>
      <c r="N411" s="128" t="s">
        <v>773</v>
      </c>
      <c r="O411" s="120" t="s">
        <v>774</v>
      </c>
      <c r="P411" s="120" t="s">
        <v>1101</v>
      </c>
      <c r="Q411" s="120" t="s">
        <v>766</v>
      </c>
      <c r="R411" s="120" t="s">
        <v>2632</v>
      </c>
      <c r="S411" s="123">
        <v>43627</v>
      </c>
      <c r="T411" s="120" t="s">
        <v>2633</v>
      </c>
      <c r="U411" s="124" t="s">
        <v>769</v>
      </c>
      <c r="V411" s="131" t="s">
        <v>2634</v>
      </c>
      <c r="W411" s="120" t="s">
        <v>2635</v>
      </c>
      <c r="X411" s="124" t="s">
        <v>769</v>
      </c>
      <c r="Y411" s="131" t="s">
        <v>2636</v>
      </c>
      <c r="Z411" s="126">
        <v>44348</v>
      </c>
    </row>
    <row r="412" spans="1:26" ht="17.25" hidden="1" customHeight="1">
      <c r="A412" s="120">
        <v>408</v>
      </c>
      <c r="B412" s="120" t="s">
        <v>758</v>
      </c>
      <c r="C412" s="120" t="s">
        <v>759</v>
      </c>
      <c r="D412" s="120" t="s">
        <v>760</v>
      </c>
      <c r="E412" s="120" t="s">
        <v>761</v>
      </c>
      <c r="F412" s="121">
        <v>4</v>
      </c>
      <c r="G412" s="121">
        <v>2</v>
      </c>
      <c r="H412" s="121">
        <v>17</v>
      </c>
      <c r="I412" s="121">
        <v>15</v>
      </c>
      <c r="J412" s="121">
        <v>1504</v>
      </c>
      <c r="K412" s="122" t="s">
        <v>762</v>
      </c>
      <c r="L412" s="127">
        <v>139.37</v>
      </c>
      <c r="M412" s="120">
        <v>115.53</v>
      </c>
      <c r="N412" s="117" t="s">
        <v>763</v>
      </c>
      <c r="O412" s="120" t="s">
        <v>1736</v>
      </c>
      <c r="P412" s="120" t="s">
        <v>1737</v>
      </c>
      <c r="Q412" s="120" t="s">
        <v>766</v>
      </c>
      <c r="R412" s="120" t="s">
        <v>2637</v>
      </c>
      <c r="S412" s="123">
        <v>43701</v>
      </c>
      <c r="T412" s="120" t="s">
        <v>2638</v>
      </c>
      <c r="U412" s="124" t="s">
        <v>769</v>
      </c>
      <c r="V412" s="131" t="s">
        <v>2639</v>
      </c>
      <c r="W412" s="120"/>
      <c r="X412" s="124"/>
      <c r="Y412" s="131"/>
      <c r="Z412" s="126">
        <v>44348</v>
      </c>
    </row>
    <row r="413" spans="1:26" ht="17.25" hidden="1" customHeight="1">
      <c r="A413" s="120">
        <v>409</v>
      </c>
      <c r="B413" s="120" t="s">
        <v>758</v>
      </c>
      <c r="C413" s="120" t="s">
        <v>759</v>
      </c>
      <c r="D413" s="120" t="s">
        <v>760</v>
      </c>
      <c r="E413" s="120" t="s">
        <v>761</v>
      </c>
      <c r="F413" s="121">
        <v>4</v>
      </c>
      <c r="G413" s="121">
        <v>2</v>
      </c>
      <c r="H413" s="121">
        <v>17</v>
      </c>
      <c r="I413" s="121">
        <v>16</v>
      </c>
      <c r="J413" s="121">
        <v>1601</v>
      </c>
      <c r="K413" s="122" t="s">
        <v>762</v>
      </c>
      <c r="L413" s="127">
        <v>88.75</v>
      </c>
      <c r="M413" s="120">
        <v>73.569999999999993</v>
      </c>
      <c r="N413" s="128" t="s">
        <v>773</v>
      </c>
      <c r="O413" s="120" t="s">
        <v>787</v>
      </c>
      <c r="P413" s="120" t="s">
        <v>1089</v>
      </c>
      <c r="Q413" s="120" t="s">
        <v>766</v>
      </c>
      <c r="R413" s="120" t="s">
        <v>2640</v>
      </c>
      <c r="S413" s="123">
        <v>43727</v>
      </c>
      <c r="T413" s="120" t="s">
        <v>2641</v>
      </c>
      <c r="U413" s="124" t="s">
        <v>769</v>
      </c>
      <c r="V413" s="131" t="s">
        <v>2642</v>
      </c>
      <c r="W413" s="120"/>
      <c r="X413" s="124"/>
      <c r="Y413" s="131"/>
      <c r="Z413" s="126">
        <v>44348</v>
      </c>
    </row>
    <row r="414" spans="1:26" ht="17.25" hidden="1" customHeight="1">
      <c r="A414" s="120">
        <v>410</v>
      </c>
      <c r="B414" s="120" t="s">
        <v>758</v>
      </c>
      <c r="C414" s="120" t="s">
        <v>759</v>
      </c>
      <c r="D414" s="120" t="s">
        <v>760</v>
      </c>
      <c r="E414" s="120" t="s">
        <v>761</v>
      </c>
      <c r="F414" s="121">
        <v>4</v>
      </c>
      <c r="G414" s="121">
        <v>2</v>
      </c>
      <c r="H414" s="121">
        <v>17</v>
      </c>
      <c r="I414" s="121">
        <v>16</v>
      </c>
      <c r="J414" s="121">
        <v>1602</v>
      </c>
      <c r="K414" s="122" t="s">
        <v>762</v>
      </c>
      <c r="L414" s="127">
        <v>88.4</v>
      </c>
      <c r="M414" s="120">
        <v>73.28</v>
      </c>
      <c r="N414" s="128" t="s">
        <v>773</v>
      </c>
      <c r="O414" s="120" t="s">
        <v>774</v>
      </c>
      <c r="P414" s="120" t="s">
        <v>1095</v>
      </c>
      <c r="Q414" s="120" t="s">
        <v>766</v>
      </c>
      <c r="R414" s="120" t="s">
        <v>2643</v>
      </c>
      <c r="S414" s="123">
        <v>43619</v>
      </c>
      <c r="T414" s="120" t="s">
        <v>2644</v>
      </c>
      <c r="U414" s="124" t="s">
        <v>769</v>
      </c>
      <c r="V414" s="131" t="s">
        <v>2645</v>
      </c>
      <c r="W414" s="120" t="s">
        <v>2646</v>
      </c>
      <c r="X414" s="124" t="s">
        <v>769</v>
      </c>
      <c r="Y414" s="131" t="s">
        <v>2647</v>
      </c>
      <c r="Z414" s="126">
        <v>44348</v>
      </c>
    </row>
    <row r="415" spans="1:26" ht="17.25" hidden="1" customHeight="1">
      <c r="A415" s="120">
        <v>411</v>
      </c>
      <c r="B415" s="120" t="s">
        <v>758</v>
      </c>
      <c r="C415" s="120" t="s">
        <v>759</v>
      </c>
      <c r="D415" s="120" t="s">
        <v>760</v>
      </c>
      <c r="E415" s="120" t="s">
        <v>761</v>
      </c>
      <c r="F415" s="121">
        <v>4</v>
      </c>
      <c r="G415" s="121">
        <v>2</v>
      </c>
      <c r="H415" s="121">
        <v>17</v>
      </c>
      <c r="I415" s="121">
        <v>16</v>
      </c>
      <c r="J415" s="121">
        <v>1603</v>
      </c>
      <c r="K415" s="122" t="s">
        <v>762</v>
      </c>
      <c r="L415" s="127">
        <v>88.28</v>
      </c>
      <c r="M415" s="120">
        <v>73.180000000000007</v>
      </c>
      <c r="N415" s="128" t="s">
        <v>773</v>
      </c>
      <c r="O415" s="120" t="s">
        <v>774</v>
      </c>
      <c r="P415" s="120" t="s">
        <v>1101</v>
      </c>
      <c r="Q415" s="120" t="s">
        <v>766</v>
      </c>
      <c r="R415" s="120" t="s">
        <v>2648</v>
      </c>
      <c r="S415" s="123">
        <v>43716</v>
      </c>
      <c r="T415" s="120" t="s">
        <v>2649</v>
      </c>
      <c r="U415" s="124" t="s">
        <v>769</v>
      </c>
      <c r="V415" s="131" t="s">
        <v>2650</v>
      </c>
      <c r="W415" s="120" t="s">
        <v>2651</v>
      </c>
      <c r="X415" s="124" t="s">
        <v>769</v>
      </c>
      <c r="Y415" s="131" t="s">
        <v>2652</v>
      </c>
      <c r="Z415" s="126">
        <v>44348</v>
      </c>
    </row>
    <row r="416" spans="1:26" ht="17.25" hidden="1" customHeight="1">
      <c r="A416" s="120">
        <v>412</v>
      </c>
      <c r="B416" s="120" t="s">
        <v>758</v>
      </c>
      <c r="C416" s="120" t="s">
        <v>759</v>
      </c>
      <c r="D416" s="120" t="s">
        <v>760</v>
      </c>
      <c r="E416" s="120" t="s">
        <v>761</v>
      </c>
      <c r="F416" s="121">
        <v>4</v>
      </c>
      <c r="G416" s="121">
        <v>2</v>
      </c>
      <c r="H416" s="121">
        <v>17</v>
      </c>
      <c r="I416" s="121">
        <v>16</v>
      </c>
      <c r="J416" s="121">
        <v>1604</v>
      </c>
      <c r="K416" s="122" t="s">
        <v>762</v>
      </c>
      <c r="L416" s="127">
        <v>139.37</v>
      </c>
      <c r="M416" s="120">
        <v>115.53</v>
      </c>
      <c r="N416" s="117" t="s">
        <v>763</v>
      </c>
      <c r="O416" s="120" t="s">
        <v>1736</v>
      </c>
      <c r="P416" s="120" t="s">
        <v>1737</v>
      </c>
      <c r="Q416" s="120" t="s">
        <v>766</v>
      </c>
      <c r="R416" s="120" t="s">
        <v>2653</v>
      </c>
      <c r="S416" s="123">
        <v>43708</v>
      </c>
      <c r="T416" s="120" t="s">
        <v>2654</v>
      </c>
      <c r="U416" s="124" t="s">
        <v>769</v>
      </c>
      <c r="V416" s="131" t="s">
        <v>2655</v>
      </c>
      <c r="W416" s="120" t="s">
        <v>2656</v>
      </c>
      <c r="X416" s="124" t="s">
        <v>769</v>
      </c>
      <c r="Y416" s="131" t="s">
        <v>2657</v>
      </c>
      <c r="Z416" s="126">
        <v>44348</v>
      </c>
    </row>
    <row r="417" spans="1:26" ht="17.25" hidden="1" customHeight="1">
      <c r="A417" s="120">
        <v>413</v>
      </c>
      <c r="B417" s="120" t="s">
        <v>758</v>
      </c>
      <c r="C417" s="120" t="s">
        <v>759</v>
      </c>
      <c r="D417" s="120" t="s">
        <v>760</v>
      </c>
      <c r="E417" s="120" t="s">
        <v>761</v>
      </c>
      <c r="F417" s="121">
        <v>4</v>
      </c>
      <c r="G417" s="121">
        <v>2</v>
      </c>
      <c r="H417" s="121">
        <v>17</v>
      </c>
      <c r="I417" s="121">
        <v>17</v>
      </c>
      <c r="J417" s="121">
        <v>1701</v>
      </c>
      <c r="K417" s="122" t="s">
        <v>762</v>
      </c>
      <c r="L417" s="127">
        <v>88.75</v>
      </c>
      <c r="M417" s="120">
        <v>73.569999999999993</v>
      </c>
      <c r="N417" s="128" t="s">
        <v>773</v>
      </c>
      <c r="O417" s="120" t="s">
        <v>787</v>
      </c>
      <c r="P417" s="120" t="s">
        <v>1089</v>
      </c>
      <c r="Q417" s="120" t="s">
        <v>766</v>
      </c>
      <c r="R417" s="120" t="s">
        <v>2658</v>
      </c>
      <c r="S417" s="123">
        <v>43686</v>
      </c>
      <c r="T417" s="120" t="s">
        <v>1661</v>
      </c>
      <c r="U417" s="124" t="s">
        <v>769</v>
      </c>
      <c r="V417" s="131" t="s">
        <v>2659</v>
      </c>
      <c r="W417" s="120" t="s">
        <v>2660</v>
      </c>
      <c r="X417" s="124" t="s">
        <v>769</v>
      </c>
      <c r="Y417" s="131" t="s">
        <v>2661</v>
      </c>
      <c r="Z417" s="126">
        <v>44348</v>
      </c>
    </row>
    <row r="418" spans="1:26" ht="17.25" hidden="1" customHeight="1">
      <c r="A418" s="120">
        <v>414</v>
      </c>
      <c r="B418" s="120" t="s">
        <v>758</v>
      </c>
      <c r="C418" s="120" t="s">
        <v>759</v>
      </c>
      <c r="D418" s="120" t="s">
        <v>760</v>
      </c>
      <c r="E418" s="120" t="s">
        <v>761</v>
      </c>
      <c r="F418" s="121">
        <v>4</v>
      </c>
      <c r="G418" s="121">
        <v>2</v>
      </c>
      <c r="H418" s="121">
        <v>17</v>
      </c>
      <c r="I418" s="121">
        <v>17</v>
      </c>
      <c r="J418" s="121">
        <v>1702</v>
      </c>
      <c r="K418" s="122" t="s">
        <v>762</v>
      </c>
      <c r="L418" s="127">
        <v>88.4</v>
      </c>
      <c r="M418" s="120">
        <v>73.28</v>
      </c>
      <c r="N418" s="128" t="s">
        <v>773</v>
      </c>
      <c r="O418" s="120" t="s">
        <v>774</v>
      </c>
      <c r="P418" s="120" t="s">
        <v>1095</v>
      </c>
      <c r="Q418" s="120" t="s">
        <v>766</v>
      </c>
      <c r="R418" s="120" t="s">
        <v>2662</v>
      </c>
      <c r="S418" s="123">
        <v>43722</v>
      </c>
      <c r="T418" s="120" t="s">
        <v>2663</v>
      </c>
      <c r="U418" s="124" t="s">
        <v>769</v>
      </c>
      <c r="V418" s="124" t="s">
        <v>2664</v>
      </c>
      <c r="W418" s="120"/>
      <c r="X418" s="124"/>
      <c r="Y418" s="124"/>
      <c r="Z418" s="126">
        <v>44348</v>
      </c>
    </row>
    <row r="419" spans="1:26" ht="17.25" hidden="1" customHeight="1">
      <c r="A419" s="120">
        <v>415</v>
      </c>
      <c r="B419" s="120" t="s">
        <v>758</v>
      </c>
      <c r="C419" s="120" t="s">
        <v>759</v>
      </c>
      <c r="D419" s="120" t="s">
        <v>760</v>
      </c>
      <c r="E419" s="120" t="s">
        <v>761</v>
      </c>
      <c r="F419" s="121">
        <v>4</v>
      </c>
      <c r="G419" s="121">
        <v>2</v>
      </c>
      <c r="H419" s="121">
        <v>17</v>
      </c>
      <c r="I419" s="121">
        <v>17</v>
      </c>
      <c r="J419" s="121">
        <v>1703</v>
      </c>
      <c r="K419" s="122" t="s">
        <v>762</v>
      </c>
      <c r="L419" s="127">
        <v>88.28</v>
      </c>
      <c r="M419" s="120">
        <v>73.180000000000007</v>
      </c>
      <c r="N419" s="128" t="s">
        <v>773</v>
      </c>
      <c r="O419" s="120" t="s">
        <v>774</v>
      </c>
      <c r="P419" s="120" t="s">
        <v>1101</v>
      </c>
      <c r="Q419" s="120" t="s">
        <v>766</v>
      </c>
      <c r="R419" s="120" t="s">
        <v>2665</v>
      </c>
      <c r="S419" s="123">
        <v>43723</v>
      </c>
      <c r="T419" s="120" t="s">
        <v>2666</v>
      </c>
      <c r="U419" s="124" t="s">
        <v>769</v>
      </c>
      <c r="V419" s="124" t="s">
        <v>2667</v>
      </c>
      <c r="W419" s="120"/>
      <c r="X419" s="124"/>
      <c r="Y419" s="124"/>
      <c r="Z419" s="126">
        <v>44348</v>
      </c>
    </row>
    <row r="420" spans="1:26" ht="17.25" hidden="1" customHeight="1">
      <c r="A420" s="120">
        <v>416</v>
      </c>
      <c r="B420" s="120" t="s">
        <v>758</v>
      </c>
      <c r="C420" s="120" t="s">
        <v>759</v>
      </c>
      <c r="D420" s="120" t="s">
        <v>760</v>
      </c>
      <c r="E420" s="120" t="s">
        <v>761</v>
      </c>
      <c r="F420" s="121">
        <v>4</v>
      </c>
      <c r="G420" s="121">
        <v>2</v>
      </c>
      <c r="H420" s="121">
        <v>17</v>
      </c>
      <c r="I420" s="121">
        <v>17</v>
      </c>
      <c r="J420" s="121">
        <v>1704</v>
      </c>
      <c r="K420" s="122" t="s">
        <v>762</v>
      </c>
      <c r="L420" s="127">
        <v>139.37</v>
      </c>
      <c r="M420" s="120">
        <v>115.53</v>
      </c>
      <c r="N420" s="117" t="s">
        <v>763</v>
      </c>
      <c r="O420" s="120" t="s">
        <v>1736</v>
      </c>
      <c r="P420" s="120" t="s">
        <v>1737</v>
      </c>
      <c r="Q420" s="120" t="s">
        <v>766</v>
      </c>
      <c r="R420" s="120" t="s">
        <v>2668</v>
      </c>
      <c r="S420" s="123">
        <v>43732</v>
      </c>
      <c r="T420" s="120" t="s">
        <v>2669</v>
      </c>
      <c r="U420" s="124" t="s">
        <v>769</v>
      </c>
      <c r="V420" s="131" t="s">
        <v>2670</v>
      </c>
      <c r="W420" s="120" t="s">
        <v>2671</v>
      </c>
      <c r="X420" s="124" t="s">
        <v>769</v>
      </c>
      <c r="Y420" s="131" t="s">
        <v>2672</v>
      </c>
      <c r="Z420" s="126">
        <v>44348</v>
      </c>
    </row>
    <row r="421" spans="1:26" ht="17.25" hidden="1" customHeight="1">
      <c r="A421" s="120">
        <v>417</v>
      </c>
      <c r="B421" s="120" t="s">
        <v>758</v>
      </c>
      <c r="C421" s="120" t="s">
        <v>759</v>
      </c>
      <c r="D421" s="120" t="s">
        <v>760</v>
      </c>
      <c r="E421" s="120" t="s">
        <v>761</v>
      </c>
      <c r="F421" s="121">
        <v>6</v>
      </c>
      <c r="G421" s="121">
        <v>1</v>
      </c>
      <c r="H421" s="121">
        <v>12</v>
      </c>
      <c r="I421" s="121">
        <v>1</v>
      </c>
      <c r="J421" s="121">
        <v>101</v>
      </c>
      <c r="K421" s="122" t="s">
        <v>762</v>
      </c>
      <c r="L421" s="127">
        <v>139.38999999999999</v>
      </c>
      <c r="M421" s="120">
        <v>115.5</v>
      </c>
      <c r="N421" s="117" t="s">
        <v>763</v>
      </c>
      <c r="O421" s="120" t="s">
        <v>764</v>
      </c>
      <c r="P421" s="120" t="s">
        <v>765</v>
      </c>
      <c r="Q421" s="120" t="s">
        <v>766</v>
      </c>
      <c r="R421" s="120" t="s">
        <v>2673</v>
      </c>
      <c r="S421" s="123">
        <v>43827</v>
      </c>
      <c r="T421" s="120" t="s">
        <v>2674</v>
      </c>
      <c r="U421" s="124" t="s">
        <v>769</v>
      </c>
      <c r="V421" s="125" t="s">
        <v>2675</v>
      </c>
      <c r="W421" s="120" t="s">
        <v>2676</v>
      </c>
      <c r="X421" s="125" t="s">
        <v>769</v>
      </c>
      <c r="Y421" s="125" t="s">
        <v>2677</v>
      </c>
      <c r="Z421" s="126">
        <v>44348</v>
      </c>
    </row>
    <row r="422" spans="1:26" ht="17.25" hidden="1" customHeight="1">
      <c r="A422" s="120">
        <v>418</v>
      </c>
      <c r="B422" s="120" t="s">
        <v>758</v>
      </c>
      <c r="C422" s="120" t="s">
        <v>759</v>
      </c>
      <c r="D422" s="120" t="s">
        <v>760</v>
      </c>
      <c r="E422" s="120" t="s">
        <v>761</v>
      </c>
      <c r="F422" s="121">
        <v>6</v>
      </c>
      <c r="G422" s="121">
        <v>1</v>
      </c>
      <c r="H422" s="121">
        <v>12</v>
      </c>
      <c r="I422" s="121">
        <v>1</v>
      </c>
      <c r="J422" s="121">
        <v>102</v>
      </c>
      <c r="K422" s="122" t="s">
        <v>762</v>
      </c>
      <c r="L422" s="127">
        <v>88.32</v>
      </c>
      <c r="M422" s="120">
        <v>73.180000000000007</v>
      </c>
      <c r="N422" s="128" t="s">
        <v>773</v>
      </c>
      <c r="O422" s="120" t="s">
        <v>774</v>
      </c>
      <c r="P422" s="120" t="s">
        <v>775</v>
      </c>
      <c r="Q422" s="120" t="s">
        <v>766</v>
      </c>
      <c r="R422" s="120" t="s">
        <v>2678</v>
      </c>
      <c r="S422" s="123">
        <v>43835</v>
      </c>
      <c r="T422" s="120" t="s">
        <v>2679</v>
      </c>
      <c r="U422" s="124" t="s">
        <v>769</v>
      </c>
      <c r="V422" s="125" t="s">
        <v>2680</v>
      </c>
      <c r="W422" s="120" t="s">
        <v>2681</v>
      </c>
      <c r="X422" s="125" t="s">
        <v>769</v>
      </c>
      <c r="Y422" s="125" t="s">
        <v>2682</v>
      </c>
      <c r="Z422" s="126">
        <v>44348</v>
      </c>
    </row>
    <row r="423" spans="1:26" ht="17.25" hidden="1" customHeight="1">
      <c r="A423" s="120">
        <v>419</v>
      </c>
      <c r="B423" s="120" t="s">
        <v>758</v>
      </c>
      <c r="C423" s="120" t="s">
        <v>759</v>
      </c>
      <c r="D423" s="120" t="s">
        <v>760</v>
      </c>
      <c r="E423" s="120" t="s">
        <v>761</v>
      </c>
      <c r="F423" s="121">
        <v>6</v>
      </c>
      <c r="G423" s="121">
        <v>1</v>
      </c>
      <c r="H423" s="121">
        <v>12</v>
      </c>
      <c r="I423" s="121">
        <v>1</v>
      </c>
      <c r="J423" s="121">
        <v>103</v>
      </c>
      <c r="K423" s="122" t="s">
        <v>762</v>
      </c>
      <c r="L423" s="127">
        <v>88.44</v>
      </c>
      <c r="M423" s="120">
        <v>73.28</v>
      </c>
      <c r="N423" s="128" t="s">
        <v>773</v>
      </c>
      <c r="O423" s="120" t="s">
        <v>774</v>
      </c>
      <c r="P423" s="120" t="s">
        <v>781</v>
      </c>
      <c r="Q423" s="120" t="s">
        <v>766</v>
      </c>
      <c r="R423" s="120" t="s">
        <v>2683</v>
      </c>
      <c r="S423" s="123">
        <v>43882</v>
      </c>
      <c r="T423" s="120" t="s">
        <v>2684</v>
      </c>
      <c r="U423" s="124" t="s">
        <v>769</v>
      </c>
      <c r="V423" s="125" t="s">
        <v>2685</v>
      </c>
      <c r="W423" s="120" t="s">
        <v>1888</v>
      </c>
      <c r="X423" s="125" t="s">
        <v>769</v>
      </c>
      <c r="Y423" s="125" t="s">
        <v>2686</v>
      </c>
      <c r="Z423" s="126">
        <v>44348</v>
      </c>
    </row>
    <row r="424" spans="1:26" ht="17.25" customHeight="1">
      <c r="A424" s="120">
        <v>420</v>
      </c>
      <c r="B424" s="120" t="s">
        <v>758</v>
      </c>
      <c r="C424" s="120" t="s">
        <v>759</v>
      </c>
      <c r="D424" s="120" t="s">
        <v>760</v>
      </c>
      <c r="E424" s="120" t="s">
        <v>761</v>
      </c>
      <c r="F424" s="121">
        <v>6</v>
      </c>
      <c r="G424" s="121">
        <v>1</v>
      </c>
      <c r="H424" s="121">
        <v>12</v>
      </c>
      <c r="I424" s="121">
        <v>1</v>
      </c>
      <c r="J424" s="121">
        <v>104</v>
      </c>
      <c r="K424" s="122" t="s">
        <v>762</v>
      </c>
      <c r="L424" s="127">
        <v>88.77</v>
      </c>
      <c r="M424" s="120">
        <v>73.55</v>
      </c>
      <c r="N424" s="128" t="s">
        <v>773</v>
      </c>
      <c r="O424" s="120" t="s">
        <v>787</v>
      </c>
      <c r="P424" s="120" t="s">
        <v>788</v>
      </c>
      <c r="Q424" s="120" t="s">
        <v>766</v>
      </c>
      <c r="R424" s="120" t="s">
        <v>2687</v>
      </c>
      <c r="S424" s="123">
        <v>43879</v>
      </c>
      <c r="T424" s="120" t="s">
        <v>2688</v>
      </c>
      <c r="U424" s="124" t="s">
        <v>769</v>
      </c>
      <c r="V424" s="125" t="s">
        <v>2689</v>
      </c>
      <c r="W424" s="120"/>
      <c r="X424" s="125"/>
      <c r="Y424" s="125"/>
      <c r="Z424" s="126">
        <v>44348</v>
      </c>
    </row>
    <row r="425" spans="1:26" ht="17.25" hidden="1" customHeight="1">
      <c r="A425" s="120">
        <v>421</v>
      </c>
      <c r="B425" s="120" t="s">
        <v>758</v>
      </c>
      <c r="C425" s="120" t="s">
        <v>759</v>
      </c>
      <c r="D425" s="120" t="s">
        <v>760</v>
      </c>
      <c r="E425" s="120" t="s">
        <v>761</v>
      </c>
      <c r="F425" s="121">
        <v>6</v>
      </c>
      <c r="G425" s="121">
        <v>1</v>
      </c>
      <c r="H425" s="121">
        <v>12</v>
      </c>
      <c r="I425" s="121">
        <v>2</v>
      </c>
      <c r="J425" s="121">
        <v>201</v>
      </c>
      <c r="K425" s="122" t="s">
        <v>762</v>
      </c>
      <c r="L425" s="127">
        <v>139.43</v>
      </c>
      <c r="M425" s="120">
        <v>115.53</v>
      </c>
      <c r="N425" s="117" t="s">
        <v>763</v>
      </c>
      <c r="O425" s="120" t="s">
        <v>764</v>
      </c>
      <c r="P425" s="120" t="s">
        <v>765</v>
      </c>
      <c r="Q425" s="120" t="s">
        <v>766</v>
      </c>
      <c r="R425" s="120" t="s">
        <v>2690</v>
      </c>
      <c r="S425" s="123">
        <v>43825</v>
      </c>
      <c r="T425" s="120" t="s">
        <v>2691</v>
      </c>
      <c r="U425" s="124" t="s">
        <v>769</v>
      </c>
      <c r="V425" s="125" t="s">
        <v>2692</v>
      </c>
      <c r="W425" s="120" t="s">
        <v>2693</v>
      </c>
      <c r="X425" s="125" t="s">
        <v>769</v>
      </c>
      <c r="Y425" s="125" t="s">
        <v>2694</v>
      </c>
      <c r="Z425" s="126">
        <v>44348</v>
      </c>
    </row>
    <row r="426" spans="1:26" ht="17.25" hidden="1" customHeight="1">
      <c r="A426" s="120">
        <v>422</v>
      </c>
      <c r="B426" s="120" t="s">
        <v>758</v>
      </c>
      <c r="C426" s="120" t="s">
        <v>759</v>
      </c>
      <c r="D426" s="120" t="s">
        <v>760</v>
      </c>
      <c r="E426" s="120" t="s">
        <v>761</v>
      </c>
      <c r="F426" s="121">
        <v>6</v>
      </c>
      <c r="G426" s="121">
        <v>1</v>
      </c>
      <c r="H426" s="121">
        <v>12</v>
      </c>
      <c r="I426" s="121">
        <v>2</v>
      </c>
      <c r="J426" s="121">
        <v>202</v>
      </c>
      <c r="K426" s="122" t="s">
        <v>762</v>
      </c>
      <c r="L426" s="127">
        <v>88.32</v>
      </c>
      <c r="M426" s="120">
        <v>73.180000000000007</v>
      </c>
      <c r="N426" s="128" t="s">
        <v>773</v>
      </c>
      <c r="O426" s="120" t="s">
        <v>774</v>
      </c>
      <c r="P426" s="120" t="s">
        <v>775</v>
      </c>
      <c r="Q426" s="120" t="s">
        <v>766</v>
      </c>
      <c r="R426" s="120" t="s">
        <v>2695</v>
      </c>
      <c r="S426" s="123">
        <v>43829</v>
      </c>
      <c r="T426" s="120" t="s">
        <v>2696</v>
      </c>
      <c r="U426" s="124" t="s">
        <v>769</v>
      </c>
      <c r="V426" s="125" t="s">
        <v>2697</v>
      </c>
      <c r="W426" s="120" t="s">
        <v>2698</v>
      </c>
      <c r="X426" s="125" t="s">
        <v>769</v>
      </c>
      <c r="Y426" s="125" t="s">
        <v>2699</v>
      </c>
      <c r="Z426" s="126">
        <v>44348</v>
      </c>
    </row>
    <row r="427" spans="1:26" ht="17.25" hidden="1" customHeight="1">
      <c r="A427" s="120">
        <v>423</v>
      </c>
      <c r="B427" s="120" t="s">
        <v>758</v>
      </c>
      <c r="C427" s="120" t="s">
        <v>759</v>
      </c>
      <c r="D427" s="120" t="s">
        <v>760</v>
      </c>
      <c r="E427" s="120" t="s">
        <v>761</v>
      </c>
      <c r="F427" s="121">
        <v>6</v>
      </c>
      <c r="G427" s="121">
        <v>1</v>
      </c>
      <c r="H427" s="121">
        <v>12</v>
      </c>
      <c r="I427" s="121">
        <v>2</v>
      </c>
      <c r="J427" s="121">
        <v>203</v>
      </c>
      <c r="K427" s="122" t="s">
        <v>762</v>
      </c>
      <c r="L427" s="127">
        <v>88.44</v>
      </c>
      <c r="M427" s="120">
        <v>73.28</v>
      </c>
      <c r="N427" s="128" t="s">
        <v>773</v>
      </c>
      <c r="O427" s="120" t="s">
        <v>774</v>
      </c>
      <c r="P427" s="120" t="s">
        <v>781</v>
      </c>
      <c r="Q427" s="120" t="s">
        <v>766</v>
      </c>
      <c r="R427" s="120" t="s">
        <v>2700</v>
      </c>
      <c r="S427" s="123">
        <v>43880</v>
      </c>
      <c r="T427" s="120" t="s">
        <v>2701</v>
      </c>
      <c r="U427" s="124" t="s">
        <v>769</v>
      </c>
      <c r="V427" s="125" t="s">
        <v>2702</v>
      </c>
      <c r="W427" s="120"/>
      <c r="X427" s="125"/>
      <c r="Y427" s="125"/>
      <c r="Z427" s="126">
        <v>44348</v>
      </c>
    </row>
    <row r="428" spans="1:26" ht="17.25" customHeight="1">
      <c r="A428" s="120">
        <v>424</v>
      </c>
      <c r="B428" s="120" t="s">
        <v>758</v>
      </c>
      <c r="C428" s="120" t="s">
        <v>759</v>
      </c>
      <c r="D428" s="120" t="s">
        <v>760</v>
      </c>
      <c r="E428" s="120" t="s">
        <v>761</v>
      </c>
      <c r="F428" s="121">
        <v>6</v>
      </c>
      <c r="G428" s="121">
        <v>1</v>
      </c>
      <c r="H428" s="121">
        <v>12</v>
      </c>
      <c r="I428" s="121">
        <v>2</v>
      </c>
      <c r="J428" s="121">
        <v>204</v>
      </c>
      <c r="K428" s="122" t="s">
        <v>762</v>
      </c>
      <c r="L428" s="127">
        <v>88.79</v>
      </c>
      <c r="M428" s="120">
        <v>73.569999999999993</v>
      </c>
      <c r="N428" s="128" t="s">
        <v>773</v>
      </c>
      <c r="O428" s="120" t="s">
        <v>787</v>
      </c>
      <c r="P428" s="120" t="s">
        <v>788</v>
      </c>
      <c r="Q428" s="120" t="s">
        <v>766</v>
      </c>
      <c r="R428" s="120" t="s">
        <v>2703</v>
      </c>
      <c r="S428" s="123">
        <v>43891</v>
      </c>
      <c r="T428" s="120" t="s">
        <v>2704</v>
      </c>
      <c r="U428" s="124" t="s">
        <v>769</v>
      </c>
      <c r="V428" s="125" t="s">
        <v>2705</v>
      </c>
      <c r="W428" s="120" t="s">
        <v>2706</v>
      </c>
      <c r="X428" s="125" t="s">
        <v>769</v>
      </c>
      <c r="Y428" s="125" t="s">
        <v>2707</v>
      </c>
      <c r="Z428" s="126">
        <v>44348</v>
      </c>
    </row>
    <row r="429" spans="1:26" ht="17.25" hidden="1" customHeight="1">
      <c r="A429" s="120">
        <v>425</v>
      </c>
      <c r="B429" s="120" t="s">
        <v>758</v>
      </c>
      <c r="C429" s="120" t="s">
        <v>759</v>
      </c>
      <c r="D429" s="120" t="s">
        <v>760</v>
      </c>
      <c r="E429" s="120" t="s">
        <v>761</v>
      </c>
      <c r="F429" s="121">
        <v>6</v>
      </c>
      <c r="G429" s="121">
        <v>1</v>
      </c>
      <c r="H429" s="121">
        <v>12</v>
      </c>
      <c r="I429" s="121">
        <v>3</v>
      </c>
      <c r="J429" s="121">
        <v>301</v>
      </c>
      <c r="K429" s="122" t="s">
        <v>762</v>
      </c>
      <c r="L429" s="127">
        <v>139.43</v>
      </c>
      <c r="M429" s="120">
        <v>115.53</v>
      </c>
      <c r="N429" s="117" t="s">
        <v>763</v>
      </c>
      <c r="O429" s="120" t="s">
        <v>764</v>
      </c>
      <c r="P429" s="120" t="s">
        <v>765</v>
      </c>
      <c r="Q429" s="120" t="s">
        <v>766</v>
      </c>
      <c r="R429" s="120" t="s">
        <v>2708</v>
      </c>
      <c r="S429" s="123">
        <v>43827</v>
      </c>
      <c r="T429" s="120" t="s">
        <v>2709</v>
      </c>
      <c r="U429" s="124" t="s">
        <v>769</v>
      </c>
      <c r="V429" s="125" t="s">
        <v>2710</v>
      </c>
      <c r="W429" s="120" t="s">
        <v>2711</v>
      </c>
      <c r="X429" s="125" t="s">
        <v>769</v>
      </c>
      <c r="Y429" s="125" t="s">
        <v>2712</v>
      </c>
      <c r="Z429" s="126">
        <v>44348</v>
      </c>
    </row>
    <row r="430" spans="1:26" ht="17.25" hidden="1" customHeight="1">
      <c r="A430" s="120">
        <v>426</v>
      </c>
      <c r="B430" s="120" t="s">
        <v>758</v>
      </c>
      <c r="C430" s="120" t="s">
        <v>759</v>
      </c>
      <c r="D430" s="120" t="s">
        <v>760</v>
      </c>
      <c r="E430" s="120" t="s">
        <v>761</v>
      </c>
      <c r="F430" s="121">
        <v>6</v>
      </c>
      <c r="G430" s="121">
        <v>1</v>
      </c>
      <c r="H430" s="121">
        <v>12</v>
      </c>
      <c r="I430" s="121">
        <v>3</v>
      </c>
      <c r="J430" s="121">
        <v>302</v>
      </c>
      <c r="K430" s="122" t="s">
        <v>762</v>
      </c>
      <c r="L430" s="127">
        <v>88.32</v>
      </c>
      <c r="M430" s="120">
        <v>73.180000000000007</v>
      </c>
      <c r="N430" s="128" t="s">
        <v>773</v>
      </c>
      <c r="O430" s="120" t="s">
        <v>774</v>
      </c>
      <c r="P430" s="120" t="s">
        <v>775</v>
      </c>
      <c r="Q430" s="120" t="s">
        <v>766</v>
      </c>
      <c r="R430" s="120" t="s">
        <v>2713</v>
      </c>
      <c r="S430" s="123">
        <v>43828</v>
      </c>
      <c r="T430" s="120" t="s">
        <v>2714</v>
      </c>
      <c r="U430" s="124" t="s">
        <v>769</v>
      </c>
      <c r="V430" s="125" t="s">
        <v>2715</v>
      </c>
      <c r="W430" s="120" t="s">
        <v>2716</v>
      </c>
      <c r="X430" s="125" t="s">
        <v>769</v>
      </c>
      <c r="Y430" s="125" t="s">
        <v>2717</v>
      </c>
      <c r="Z430" s="126">
        <v>44348</v>
      </c>
    </row>
    <row r="431" spans="1:26" ht="17.25" hidden="1" customHeight="1">
      <c r="A431" s="120">
        <v>427</v>
      </c>
      <c r="B431" s="120" t="s">
        <v>758</v>
      </c>
      <c r="C431" s="120" t="s">
        <v>759</v>
      </c>
      <c r="D431" s="120" t="s">
        <v>760</v>
      </c>
      <c r="E431" s="120" t="s">
        <v>761</v>
      </c>
      <c r="F431" s="121">
        <v>6</v>
      </c>
      <c r="G431" s="121">
        <v>1</v>
      </c>
      <c r="H431" s="121">
        <v>12</v>
      </c>
      <c r="I431" s="121">
        <v>3</v>
      </c>
      <c r="J431" s="121">
        <v>303</v>
      </c>
      <c r="K431" s="122" t="s">
        <v>762</v>
      </c>
      <c r="L431" s="127">
        <v>88.44</v>
      </c>
      <c r="M431" s="120">
        <v>73.28</v>
      </c>
      <c r="N431" s="128" t="s">
        <v>773</v>
      </c>
      <c r="O431" s="120" t="s">
        <v>774</v>
      </c>
      <c r="P431" s="120" t="s">
        <v>781</v>
      </c>
      <c r="Q431" s="120" t="s">
        <v>766</v>
      </c>
      <c r="R431" s="120" t="s">
        <v>2718</v>
      </c>
      <c r="S431" s="123">
        <v>43881</v>
      </c>
      <c r="T431" s="120" t="s">
        <v>2719</v>
      </c>
      <c r="U431" s="124" t="s">
        <v>769</v>
      </c>
      <c r="V431" s="136" t="s">
        <v>2720</v>
      </c>
      <c r="W431" s="120"/>
      <c r="X431" s="136"/>
      <c r="Y431" s="136"/>
      <c r="Z431" s="126">
        <v>44348</v>
      </c>
    </row>
    <row r="432" spans="1:26" ht="17.25" customHeight="1">
      <c r="A432" s="120">
        <v>428</v>
      </c>
      <c r="B432" s="120" t="s">
        <v>758</v>
      </c>
      <c r="C432" s="120" t="s">
        <v>759</v>
      </c>
      <c r="D432" s="120" t="s">
        <v>760</v>
      </c>
      <c r="E432" s="120" t="s">
        <v>761</v>
      </c>
      <c r="F432" s="121">
        <v>6</v>
      </c>
      <c r="G432" s="121">
        <v>1</v>
      </c>
      <c r="H432" s="121">
        <v>12</v>
      </c>
      <c r="I432" s="121">
        <v>3</v>
      </c>
      <c r="J432" s="121">
        <v>304</v>
      </c>
      <c r="K432" s="122" t="s">
        <v>762</v>
      </c>
      <c r="L432" s="127">
        <v>88.79</v>
      </c>
      <c r="M432" s="120">
        <v>73.569999999999993</v>
      </c>
      <c r="N432" s="128" t="s">
        <v>773</v>
      </c>
      <c r="O432" s="120" t="s">
        <v>787</v>
      </c>
      <c r="P432" s="120" t="s">
        <v>788</v>
      </c>
      <c r="Q432" s="120" t="s">
        <v>766</v>
      </c>
      <c r="R432" s="120" t="s">
        <v>2721</v>
      </c>
      <c r="S432" s="123">
        <v>43886</v>
      </c>
      <c r="T432" s="120" t="s">
        <v>2722</v>
      </c>
      <c r="U432" s="124" t="s">
        <v>769</v>
      </c>
      <c r="V432" s="125" t="s">
        <v>2723</v>
      </c>
      <c r="W432" s="120"/>
      <c r="X432" s="125"/>
      <c r="Y432" s="125"/>
      <c r="Z432" s="126">
        <v>44348</v>
      </c>
    </row>
    <row r="433" spans="1:26" ht="17.25" hidden="1" customHeight="1">
      <c r="A433" s="120">
        <v>429</v>
      </c>
      <c r="B433" s="120" t="s">
        <v>758</v>
      </c>
      <c r="C433" s="120" t="s">
        <v>759</v>
      </c>
      <c r="D433" s="120" t="s">
        <v>760</v>
      </c>
      <c r="E433" s="120" t="s">
        <v>761</v>
      </c>
      <c r="F433" s="121">
        <v>6</v>
      </c>
      <c r="G433" s="121">
        <v>1</v>
      </c>
      <c r="H433" s="121">
        <v>12</v>
      </c>
      <c r="I433" s="121">
        <v>4</v>
      </c>
      <c r="J433" s="121">
        <v>401</v>
      </c>
      <c r="K433" s="122" t="s">
        <v>762</v>
      </c>
      <c r="L433" s="127">
        <v>139.43</v>
      </c>
      <c r="M433" s="120">
        <v>115.53</v>
      </c>
      <c r="N433" s="117" t="s">
        <v>763</v>
      </c>
      <c r="O433" s="120" t="s">
        <v>764</v>
      </c>
      <c r="P433" s="120" t="s">
        <v>765</v>
      </c>
      <c r="Q433" s="120" t="s">
        <v>766</v>
      </c>
      <c r="R433" s="120" t="s">
        <v>2724</v>
      </c>
      <c r="S433" s="123">
        <v>43825</v>
      </c>
      <c r="T433" s="120" t="s">
        <v>2725</v>
      </c>
      <c r="U433" s="124" t="s">
        <v>769</v>
      </c>
      <c r="V433" s="125" t="s">
        <v>2726</v>
      </c>
      <c r="W433" s="120" t="s">
        <v>2727</v>
      </c>
      <c r="X433" s="125" t="s">
        <v>769</v>
      </c>
      <c r="Y433" s="125" t="s">
        <v>2728</v>
      </c>
      <c r="Z433" s="126">
        <v>44348</v>
      </c>
    </row>
    <row r="434" spans="1:26" ht="17.25" hidden="1" customHeight="1">
      <c r="A434" s="120">
        <v>430</v>
      </c>
      <c r="B434" s="120" t="s">
        <v>758</v>
      </c>
      <c r="C434" s="120" t="s">
        <v>759</v>
      </c>
      <c r="D434" s="120" t="s">
        <v>760</v>
      </c>
      <c r="E434" s="120" t="s">
        <v>761</v>
      </c>
      <c r="F434" s="121">
        <v>6</v>
      </c>
      <c r="G434" s="121">
        <v>1</v>
      </c>
      <c r="H434" s="121">
        <v>12</v>
      </c>
      <c r="I434" s="121">
        <v>4</v>
      </c>
      <c r="J434" s="121">
        <v>402</v>
      </c>
      <c r="K434" s="122" t="s">
        <v>762</v>
      </c>
      <c r="L434" s="127">
        <v>88.32</v>
      </c>
      <c r="M434" s="120">
        <v>73.180000000000007</v>
      </c>
      <c r="N434" s="128" t="s">
        <v>773</v>
      </c>
      <c r="O434" s="120" t="s">
        <v>774</v>
      </c>
      <c r="P434" s="120" t="s">
        <v>775</v>
      </c>
      <c r="Q434" s="120" t="s">
        <v>766</v>
      </c>
      <c r="R434" s="120" t="s">
        <v>2729</v>
      </c>
      <c r="S434" s="123">
        <v>43828</v>
      </c>
      <c r="T434" s="120" t="s">
        <v>2730</v>
      </c>
      <c r="U434" s="124" t="s">
        <v>769</v>
      </c>
      <c r="V434" s="125" t="s">
        <v>2731</v>
      </c>
      <c r="W434" s="120" t="s">
        <v>2732</v>
      </c>
      <c r="X434" s="125" t="s">
        <v>769</v>
      </c>
      <c r="Y434" s="125" t="s">
        <v>2733</v>
      </c>
      <c r="Z434" s="126">
        <v>44348</v>
      </c>
    </row>
    <row r="435" spans="1:26" ht="17.25" hidden="1" customHeight="1">
      <c r="A435" s="120">
        <v>431</v>
      </c>
      <c r="B435" s="120" t="s">
        <v>758</v>
      </c>
      <c r="C435" s="120" t="s">
        <v>759</v>
      </c>
      <c r="D435" s="120" t="s">
        <v>760</v>
      </c>
      <c r="E435" s="120" t="s">
        <v>761</v>
      </c>
      <c r="F435" s="121">
        <v>6</v>
      </c>
      <c r="G435" s="121">
        <v>1</v>
      </c>
      <c r="H435" s="121">
        <v>12</v>
      </c>
      <c r="I435" s="121">
        <v>4</v>
      </c>
      <c r="J435" s="121">
        <v>403</v>
      </c>
      <c r="K435" s="122" t="s">
        <v>762</v>
      </c>
      <c r="L435" s="127">
        <v>88.44</v>
      </c>
      <c r="M435" s="120">
        <v>73.28</v>
      </c>
      <c r="N435" s="128" t="s">
        <v>773</v>
      </c>
      <c r="O435" s="120" t="s">
        <v>774</v>
      </c>
      <c r="P435" s="120" t="s">
        <v>781</v>
      </c>
      <c r="Q435" s="120" t="s">
        <v>766</v>
      </c>
      <c r="R435" s="120" t="s">
        <v>2734</v>
      </c>
      <c r="S435" s="123">
        <v>43896</v>
      </c>
      <c r="T435" s="120" t="s">
        <v>2735</v>
      </c>
      <c r="U435" s="124" t="s">
        <v>769</v>
      </c>
      <c r="V435" s="125" t="s">
        <v>2736</v>
      </c>
      <c r="W435" s="120" t="s">
        <v>2737</v>
      </c>
      <c r="X435" s="125" t="s">
        <v>769</v>
      </c>
      <c r="Y435" s="125" t="s">
        <v>2738</v>
      </c>
      <c r="Z435" s="126">
        <v>44348</v>
      </c>
    </row>
    <row r="436" spans="1:26" ht="17.25" customHeight="1">
      <c r="A436" s="120">
        <v>432</v>
      </c>
      <c r="B436" s="120" t="s">
        <v>758</v>
      </c>
      <c r="C436" s="120" t="s">
        <v>759</v>
      </c>
      <c r="D436" s="120" t="s">
        <v>760</v>
      </c>
      <c r="E436" s="120" t="s">
        <v>761</v>
      </c>
      <c r="F436" s="121">
        <v>6</v>
      </c>
      <c r="G436" s="121">
        <v>1</v>
      </c>
      <c r="H436" s="121">
        <v>12</v>
      </c>
      <c r="I436" s="121">
        <v>4</v>
      </c>
      <c r="J436" s="121">
        <v>404</v>
      </c>
      <c r="K436" s="122" t="s">
        <v>762</v>
      </c>
      <c r="L436" s="127">
        <v>88.79</v>
      </c>
      <c r="M436" s="120">
        <v>73.569999999999993</v>
      </c>
      <c r="N436" s="128" t="s">
        <v>773</v>
      </c>
      <c r="O436" s="120" t="s">
        <v>787</v>
      </c>
      <c r="P436" s="120" t="s">
        <v>788</v>
      </c>
      <c r="Q436" s="120" t="s">
        <v>766</v>
      </c>
      <c r="R436" s="120" t="s">
        <v>2739</v>
      </c>
      <c r="S436" s="123">
        <v>43916</v>
      </c>
      <c r="T436" s="120" t="s">
        <v>2740</v>
      </c>
      <c r="U436" s="124" t="s">
        <v>769</v>
      </c>
      <c r="V436" s="125" t="s">
        <v>2741</v>
      </c>
      <c r="W436" s="120"/>
      <c r="X436" s="125"/>
      <c r="Y436" s="125"/>
      <c r="Z436" s="126">
        <v>44348</v>
      </c>
    </row>
    <row r="437" spans="1:26" ht="17.25" hidden="1" customHeight="1">
      <c r="A437" s="120">
        <v>433</v>
      </c>
      <c r="B437" s="120" t="s">
        <v>758</v>
      </c>
      <c r="C437" s="120" t="s">
        <v>759</v>
      </c>
      <c r="D437" s="120" t="s">
        <v>760</v>
      </c>
      <c r="E437" s="120" t="s">
        <v>761</v>
      </c>
      <c r="F437" s="121">
        <v>6</v>
      </c>
      <c r="G437" s="121">
        <v>1</v>
      </c>
      <c r="H437" s="121">
        <v>12</v>
      </c>
      <c r="I437" s="121">
        <v>5</v>
      </c>
      <c r="J437" s="121">
        <v>501</v>
      </c>
      <c r="K437" s="122" t="s">
        <v>762</v>
      </c>
      <c r="L437" s="127">
        <v>139.43</v>
      </c>
      <c r="M437" s="120">
        <v>115.53</v>
      </c>
      <c r="N437" s="117" t="s">
        <v>763</v>
      </c>
      <c r="O437" s="120" t="s">
        <v>764</v>
      </c>
      <c r="P437" s="120" t="s">
        <v>765</v>
      </c>
      <c r="Q437" s="120" t="s">
        <v>766</v>
      </c>
      <c r="R437" s="120" t="s">
        <v>2742</v>
      </c>
      <c r="S437" s="123">
        <v>43828</v>
      </c>
      <c r="T437" s="120" t="s">
        <v>2743</v>
      </c>
      <c r="U437" s="124" t="s">
        <v>769</v>
      </c>
      <c r="V437" s="125" t="s">
        <v>2744</v>
      </c>
      <c r="W437" s="120" t="s">
        <v>2745</v>
      </c>
      <c r="X437" s="125" t="s">
        <v>769</v>
      </c>
      <c r="Y437" s="125" t="s">
        <v>2746</v>
      </c>
      <c r="Z437" s="126">
        <v>44348</v>
      </c>
    </row>
    <row r="438" spans="1:26" ht="17.25" hidden="1" customHeight="1">
      <c r="A438" s="120">
        <v>434</v>
      </c>
      <c r="B438" s="120" t="s">
        <v>758</v>
      </c>
      <c r="C438" s="120" t="s">
        <v>759</v>
      </c>
      <c r="D438" s="120" t="s">
        <v>760</v>
      </c>
      <c r="E438" s="120" t="s">
        <v>761</v>
      </c>
      <c r="F438" s="121">
        <v>6</v>
      </c>
      <c r="G438" s="121">
        <v>1</v>
      </c>
      <c r="H438" s="121">
        <v>12</v>
      </c>
      <c r="I438" s="121">
        <v>5</v>
      </c>
      <c r="J438" s="121">
        <v>502</v>
      </c>
      <c r="K438" s="122" t="s">
        <v>762</v>
      </c>
      <c r="L438" s="127">
        <v>88.32</v>
      </c>
      <c r="M438" s="120">
        <v>73.180000000000007</v>
      </c>
      <c r="N438" s="128" t="s">
        <v>773</v>
      </c>
      <c r="O438" s="120" t="s">
        <v>774</v>
      </c>
      <c r="P438" s="120" t="s">
        <v>775</v>
      </c>
      <c r="Q438" s="120" t="s">
        <v>766</v>
      </c>
      <c r="R438" s="120" t="s">
        <v>2747</v>
      </c>
      <c r="S438" s="123">
        <v>43828</v>
      </c>
      <c r="T438" s="120" t="s">
        <v>2748</v>
      </c>
      <c r="U438" s="124" t="s">
        <v>769</v>
      </c>
      <c r="V438" s="125" t="s">
        <v>2749</v>
      </c>
      <c r="W438" s="120" t="s">
        <v>2750</v>
      </c>
      <c r="X438" s="125" t="s">
        <v>769</v>
      </c>
      <c r="Y438" s="125" t="s">
        <v>2751</v>
      </c>
      <c r="Z438" s="126">
        <v>44348</v>
      </c>
    </row>
    <row r="439" spans="1:26" ht="17.25" hidden="1" customHeight="1">
      <c r="A439" s="120">
        <v>435</v>
      </c>
      <c r="B439" s="120" t="s">
        <v>758</v>
      </c>
      <c r="C439" s="120" t="s">
        <v>759</v>
      </c>
      <c r="D439" s="120" t="s">
        <v>760</v>
      </c>
      <c r="E439" s="120" t="s">
        <v>761</v>
      </c>
      <c r="F439" s="121">
        <v>6</v>
      </c>
      <c r="G439" s="121">
        <v>1</v>
      </c>
      <c r="H439" s="121">
        <v>12</v>
      </c>
      <c r="I439" s="121">
        <v>5</v>
      </c>
      <c r="J439" s="121">
        <v>503</v>
      </c>
      <c r="K439" s="122" t="s">
        <v>762</v>
      </c>
      <c r="L439" s="127">
        <v>88.44</v>
      </c>
      <c r="M439" s="120">
        <v>73.28</v>
      </c>
      <c r="N439" s="128" t="s">
        <v>773</v>
      </c>
      <c r="O439" s="120" t="s">
        <v>774</v>
      </c>
      <c r="P439" s="120" t="s">
        <v>781</v>
      </c>
      <c r="Q439" s="120" t="s">
        <v>766</v>
      </c>
      <c r="R439" s="120" t="s">
        <v>2752</v>
      </c>
      <c r="S439" s="123">
        <v>43884</v>
      </c>
      <c r="T439" s="120" t="s">
        <v>2753</v>
      </c>
      <c r="U439" s="124" t="s">
        <v>769</v>
      </c>
      <c r="V439" s="125" t="s">
        <v>2754</v>
      </c>
      <c r="W439" s="120" t="s">
        <v>2755</v>
      </c>
      <c r="X439" s="125" t="s">
        <v>769</v>
      </c>
      <c r="Y439" s="125" t="s">
        <v>2756</v>
      </c>
      <c r="Z439" s="126">
        <v>44348</v>
      </c>
    </row>
    <row r="440" spans="1:26" ht="17.25" customHeight="1">
      <c r="A440" s="120">
        <v>436</v>
      </c>
      <c r="B440" s="120" t="s">
        <v>758</v>
      </c>
      <c r="C440" s="120" t="s">
        <v>759</v>
      </c>
      <c r="D440" s="120" t="s">
        <v>760</v>
      </c>
      <c r="E440" s="120" t="s">
        <v>761</v>
      </c>
      <c r="F440" s="121">
        <v>6</v>
      </c>
      <c r="G440" s="121">
        <v>1</v>
      </c>
      <c r="H440" s="121">
        <v>12</v>
      </c>
      <c r="I440" s="121">
        <v>5</v>
      </c>
      <c r="J440" s="121">
        <v>504</v>
      </c>
      <c r="K440" s="122" t="s">
        <v>762</v>
      </c>
      <c r="L440" s="127">
        <v>88.79</v>
      </c>
      <c r="M440" s="120">
        <v>73.569999999999993</v>
      </c>
      <c r="N440" s="128" t="s">
        <v>773</v>
      </c>
      <c r="O440" s="120" t="s">
        <v>787</v>
      </c>
      <c r="P440" s="120" t="s">
        <v>788</v>
      </c>
      <c r="Q440" s="120" t="s">
        <v>766</v>
      </c>
      <c r="R440" s="120" t="s">
        <v>2757</v>
      </c>
      <c r="S440" s="123">
        <v>43880</v>
      </c>
      <c r="T440" s="120" t="s">
        <v>2758</v>
      </c>
      <c r="U440" s="124" t="s">
        <v>769</v>
      </c>
      <c r="V440" s="125" t="s">
        <v>2759</v>
      </c>
      <c r="W440" s="120" t="s">
        <v>2760</v>
      </c>
      <c r="X440" s="125" t="s">
        <v>769</v>
      </c>
      <c r="Y440" s="125" t="s">
        <v>2761</v>
      </c>
      <c r="Z440" s="126">
        <v>44348</v>
      </c>
    </row>
    <row r="441" spans="1:26" ht="17.25" hidden="1" customHeight="1">
      <c r="A441" s="120">
        <v>437</v>
      </c>
      <c r="B441" s="120" t="s">
        <v>758</v>
      </c>
      <c r="C441" s="120" t="s">
        <v>759</v>
      </c>
      <c r="D441" s="120" t="s">
        <v>760</v>
      </c>
      <c r="E441" s="120" t="s">
        <v>761</v>
      </c>
      <c r="F441" s="121">
        <v>6</v>
      </c>
      <c r="G441" s="121">
        <v>1</v>
      </c>
      <c r="H441" s="121">
        <v>12</v>
      </c>
      <c r="I441" s="121">
        <v>6</v>
      </c>
      <c r="J441" s="121">
        <v>601</v>
      </c>
      <c r="K441" s="122" t="s">
        <v>762</v>
      </c>
      <c r="L441" s="127">
        <v>139.43</v>
      </c>
      <c r="M441" s="120">
        <v>115.53</v>
      </c>
      <c r="N441" s="117" t="s">
        <v>763</v>
      </c>
      <c r="O441" s="120" t="s">
        <v>764</v>
      </c>
      <c r="P441" s="120" t="s">
        <v>765</v>
      </c>
      <c r="Q441" s="120" t="s">
        <v>766</v>
      </c>
      <c r="R441" s="120" t="s">
        <v>2762</v>
      </c>
      <c r="S441" s="123">
        <v>43820</v>
      </c>
      <c r="T441" s="120" t="s">
        <v>2763</v>
      </c>
      <c r="U441" s="124" t="s">
        <v>769</v>
      </c>
      <c r="V441" s="125" t="s">
        <v>2764</v>
      </c>
      <c r="W441" s="120" t="s">
        <v>2765</v>
      </c>
      <c r="X441" s="125" t="s">
        <v>769</v>
      </c>
      <c r="Y441" s="125" t="s">
        <v>2766</v>
      </c>
      <c r="Z441" s="126">
        <v>44348</v>
      </c>
    </row>
    <row r="442" spans="1:26" ht="17.25" hidden="1" customHeight="1">
      <c r="A442" s="120">
        <v>438</v>
      </c>
      <c r="B442" s="120" t="s">
        <v>758</v>
      </c>
      <c r="C442" s="120" t="s">
        <v>759</v>
      </c>
      <c r="D442" s="120" t="s">
        <v>760</v>
      </c>
      <c r="E442" s="120" t="s">
        <v>761</v>
      </c>
      <c r="F442" s="121">
        <v>6</v>
      </c>
      <c r="G442" s="121">
        <v>1</v>
      </c>
      <c r="H442" s="121">
        <v>12</v>
      </c>
      <c r="I442" s="121">
        <v>6</v>
      </c>
      <c r="J442" s="121">
        <v>602</v>
      </c>
      <c r="K442" s="122" t="s">
        <v>762</v>
      </c>
      <c r="L442" s="127">
        <v>88.32</v>
      </c>
      <c r="M442" s="120">
        <v>73.180000000000007</v>
      </c>
      <c r="N442" s="128" t="s">
        <v>773</v>
      </c>
      <c r="O442" s="120" t="s">
        <v>774</v>
      </c>
      <c r="P442" s="120" t="s">
        <v>775</v>
      </c>
      <c r="Q442" s="120" t="s">
        <v>766</v>
      </c>
      <c r="R442" s="120" t="s">
        <v>2767</v>
      </c>
      <c r="S442" s="123">
        <v>43675</v>
      </c>
      <c r="T442" s="120" t="s">
        <v>2768</v>
      </c>
      <c r="U442" s="124" t="s">
        <v>769</v>
      </c>
      <c r="V442" s="125" t="s">
        <v>2769</v>
      </c>
      <c r="W442" s="120" t="s">
        <v>2770</v>
      </c>
      <c r="X442" s="125" t="s">
        <v>769</v>
      </c>
      <c r="Y442" s="125" t="s">
        <v>2771</v>
      </c>
      <c r="Z442" s="126">
        <v>44348</v>
      </c>
    </row>
    <row r="443" spans="1:26" ht="17.25" hidden="1" customHeight="1">
      <c r="A443" s="120">
        <v>439</v>
      </c>
      <c r="B443" s="120" t="s">
        <v>758</v>
      </c>
      <c r="C443" s="120" t="s">
        <v>759</v>
      </c>
      <c r="D443" s="120" t="s">
        <v>760</v>
      </c>
      <c r="E443" s="120" t="s">
        <v>761</v>
      </c>
      <c r="F443" s="121">
        <v>6</v>
      </c>
      <c r="G443" s="121">
        <v>1</v>
      </c>
      <c r="H443" s="121">
        <v>12</v>
      </c>
      <c r="I443" s="121">
        <v>6</v>
      </c>
      <c r="J443" s="121">
        <v>603</v>
      </c>
      <c r="K443" s="122" t="s">
        <v>762</v>
      </c>
      <c r="L443" s="127">
        <v>88.44</v>
      </c>
      <c r="M443" s="120">
        <v>73.28</v>
      </c>
      <c r="N443" s="128" t="s">
        <v>773</v>
      </c>
      <c r="O443" s="120" t="s">
        <v>774</v>
      </c>
      <c r="P443" s="120" t="s">
        <v>781</v>
      </c>
      <c r="Q443" s="120" t="s">
        <v>766</v>
      </c>
      <c r="R443" s="120" t="s">
        <v>2772</v>
      </c>
      <c r="S443" s="123">
        <v>43721</v>
      </c>
      <c r="T443" s="120" t="s">
        <v>2773</v>
      </c>
      <c r="U443" s="124" t="s">
        <v>769</v>
      </c>
      <c r="V443" s="125" t="s">
        <v>2774</v>
      </c>
      <c r="W443" s="120" t="s">
        <v>2775</v>
      </c>
      <c r="X443" s="125" t="s">
        <v>769</v>
      </c>
      <c r="Y443" s="125" t="s">
        <v>2776</v>
      </c>
      <c r="Z443" s="126">
        <v>44348</v>
      </c>
    </row>
    <row r="444" spans="1:26" ht="17.25" customHeight="1">
      <c r="A444" s="120">
        <v>440</v>
      </c>
      <c r="B444" s="120" t="s">
        <v>758</v>
      </c>
      <c r="C444" s="120" t="s">
        <v>759</v>
      </c>
      <c r="D444" s="120" t="s">
        <v>760</v>
      </c>
      <c r="E444" s="120" t="s">
        <v>761</v>
      </c>
      <c r="F444" s="121">
        <v>6</v>
      </c>
      <c r="G444" s="121">
        <v>1</v>
      </c>
      <c r="H444" s="121">
        <v>12</v>
      </c>
      <c r="I444" s="121">
        <v>6</v>
      </c>
      <c r="J444" s="121">
        <v>604</v>
      </c>
      <c r="K444" s="122" t="s">
        <v>762</v>
      </c>
      <c r="L444" s="127">
        <v>88.79</v>
      </c>
      <c r="M444" s="120">
        <v>73.569999999999993</v>
      </c>
      <c r="N444" s="128" t="s">
        <v>773</v>
      </c>
      <c r="O444" s="120" t="s">
        <v>787</v>
      </c>
      <c r="P444" s="120" t="s">
        <v>788</v>
      </c>
      <c r="Q444" s="120" t="s">
        <v>766</v>
      </c>
      <c r="R444" s="120" t="s">
        <v>2777</v>
      </c>
      <c r="S444" s="123">
        <v>43881</v>
      </c>
      <c r="T444" s="120" t="s">
        <v>2778</v>
      </c>
      <c r="U444" s="124" t="s">
        <v>769</v>
      </c>
      <c r="V444" s="125" t="s">
        <v>2779</v>
      </c>
      <c r="W444" s="120" t="s">
        <v>2780</v>
      </c>
      <c r="X444" s="125" t="s">
        <v>769</v>
      </c>
      <c r="Y444" s="125" t="s">
        <v>2781</v>
      </c>
      <c r="Z444" s="126">
        <v>44348</v>
      </c>
    </row>
    <row r="445" spans="1:26" ht="17.25" hidden="1" customHeight="1">
      <c r="A445" s="120">
        <v>441</v>
      </c>
      <c r="B445" s="120" t="s">
        <v>758</v>
      </c>
      <c r="C445" s="120" t="s">
        <v>759</v>
      </c>
      <c r="D445" s="120" t="s">
        <v>760</v>
      </c>
      <c r="E445" s="120" t="s">
        <v>761</v>
      </c>
      <c r="F445" s="121">
        <v>6</v>
      </c>
      <c r="G445" s="121">
        <v>1</v>
      </c>
      <c r="H445" s="121">
        <v>12</v>
      </c>
      <c r="I445" s="121">
        <v>7</v>
      </c>
      <c r="J445" s="121">
        <v>701</v>
      </c>
      <c r="K445" s="122" t="s">
        <v>762</v>
      </c>
      <c r="L445" s="127">
        <v>139.43</v>
      </c>
      <c r="M445" s="120">
        <v>115.53</v>
      </c>
      <c r="N445" s="117" t="s">
        <v>763</v>
      </c>
      <c r="O445" s="120" t="s">
        <v>764</v>
      </c>
      <c r="P445" s="120" t="s">
        <v>765</v>
      </c>
      <c r="Q445" s="120" t="s">
        <v>766</v>
      </c>
      <c r="R445" s="120" t="s">
        <v>2782</v>
      </c>
      <c r="S445" s="123">
        <v>43714</v>
      </c>
      <c r="T445" s="120" t="s">
        <v>2783</v>
      </c>
      <c r="U445" s="124" t="s">
        <v>769</v>
      </c>
      <c r="V445" s="125" t="s">
        <v>2784</v>
      </c>
      <c r="W445" s="120" t="s">
        <v>2785</v>
      </c>
      <c r="X445" s="125" t="s">
        <v>769</v>
      </c>
      <c r="Y445" s="125" t="s">
        <v>2786</v>
      </c>
      <c r="Z445" s="126">
        <v>44348</v>
      </c>
    </row>
    <row r="446" spans="1:26" ht="17.25" hidden="1" customHeight="1">
      <c r="A446" s="120">
        <v>442</v>
      </c>
      <c r="B446" s="120" t="s">
        <v>758</v>
      </c>
      <c r="C446" s="120" t="s">
        <v>759</v>
      </c>
      <c r="D446" s="120" t="s">
        <v>760</v>
      </c>
      <c r="E446" s="120" t="s">
        <v>761</v>
      </c>
      <c r="F446" s="121">
        <v>6</v>
      </c>
      <c r="G446" s="121">
        <v>1</v>
      </c>
      <c r="H446" s="121">
        <v>12</v>
      </c>
      <c r="I446" s="121">
        <v>7</v>
      </c>
      <c r="J446" s="121">
        <v>702</v>
      </c>
      <c r="K446" s="122" t="s">
        <v>762</v>
      </c>
      <c r="L446" s="127">
        <v>88.32</v>
      </c>
      <c r="M446" s="120">
        <v>73.180000000000007</v>
      </c>
      <c r="N446" s="128" t="s">
        <v>773</v>
      </c>
      <c r="O446" s="120" t="s">
        <v>774</v>
      </c>
      <c r="P446" s="120" t="s">
        <v>775</v>
      </c>
      <c r="Q446" s="120" t="s">
        <v>766</v>
      </c>
      <c r="R446" s="120" t="s">
        <v>2787</v>
      </c>
      <c r="S446" s="123">
        <v>43720</v>
      </c>
      <c r="T446" s="120" t="s">
        <v>2020</v>
      </c>
      <c r="U446" s="124" t="s">
        <v>769</v>
      </c>
      <c r="V446" s="136" t="s">
        <v>2788</v>
      </c>
      <c r="W446" s="120" t="s">
        <v>2789</v>
      </c>
      <c r="X446" s="136" t="s">
        <v>769</v>
      </c>
      <c r="Y446" s="136" t="s">
        <v>2790</v>
      </c>
      <c r="Z446" s="126">
        <v>44348</v>
      </c>
    </row>
    <row r="447" spans="1:26" ht="17.25" hidden="1" customHeight="1">
      <c r="A447" s="120">
        <v>443</v>
      </c>
      <c r="B447" s="120" t="s">
        <v>758</v>
      </c>
      <c r="C447" s="120" t="s">
        <v>759</v>
      </c>
      <c r="D447" s="120" t="s">
        <v>760</v>
      </c>
      <c r="E447" s="120" t="s">
        <v>761</v>
      </c>
      <c r="F447" s="121">
        <v>6</v>
      </c>
      <c r="G447" s="121">
        <v>1</v>
      </c>
      <c r="H447" s="121">
        <v>12</v>
      </c>
      <c r="I447" s="121">
        <v>7</v>
      </c>
      <c r="J447" s="121">
        <v>703</v>
      </c>
      <c r="K447" s="122" t="s">
        <v>762</v>
      </c>
      <c r="L447" s="127">
        <v>88.44</v>
      </c>
      <c r="M447" s="120">
        <v>73.28</v>
      </c>
      <c r="N447" s="128" t="s">
        <v>773</v>
      </c>
      <c r="O447" s="120" t="s">
        <v>774</v>
      </c>
      <c r="P447" s="120" t="s">
        <v>781</v>
      </c>
      <c r="Q447" s="120" t="s">
        <v>766</v>
      </c>
      <c r="R447" s="120" t="s">
        <v>2791</v>
      </c>
      <c r="S447" s="123">
        <v>43707</v>
      </c>
      <c r="T447" s="120" t="s">
        <v>2792</v>
      </c>
      <c r="U447" s="124" t="s">
        <v>769</v>
      </c>
      <c r="V447" s="125" t="s">
        <v>2793</v>
      </c>
      <c r="W447" s="120" t="s">
        <v>2794</v>
      </c>
      <c r="X447" s="125" t="s">
        <v>769</v>
      </c>
      <c r="Y447" s="125" t="s">
        <v>2795</v>
      </c>
      <c r="Z447" s="126">
        <v>44348</v>
      </c>
    </row>
    <row r="448" spans="1:26" ht="17.25" customHeight="1">
      <c r="A448" s="120">
        <v>444</v>
      </c>
      <c r="B448" s="120" t="s">
        <v>758</v>
      </c>
      <c r="C448" s="120" t="s">
        <v>759</v>
      </c>
      <c r="D448" s="120" t="s">
        <v>760</v>
      </c>
      <c r="E448" s="120" t="s">
        <v>761</v>
      </c>
      <c r="F448" s="121">
        <v>6</v>
      </c>
      <c r="G448" s="121">
        <v>1</v>
      </c>
      <c r="H448" s="121">
        <v>12</v>
      </c>
      <c r="I448" s="121">
        <v>7</v>
      </c>
      <c r="J448" s="121">
        <v>704</v>
      </c>
      <c r="K448" s="122" t="s">
        <v>762</v>
      </c>
      <c r="L448" s="127">
        <v>88.79</v>
      </c>
      <c r="M448" s="120">
        <v>73.569999999999993</v>
      </c>
      <c r="N448" s="128" t="s">
        <v>773</v>
      </c>
      <c r="O448" s="120" t="s">
        <v>787</v>
      </c>
      <c r="P448" s="120" t="s">
        <v>788</v>
      </c>
      <c r="Q448" s="120" t="s">
        <v>766</v>
      </c>
      <c r="R448" s="120" t="s">
        <v>2796</v>
      </c>
      <c r="S448" s="123">
        <v>43720</v>
      </c>
      <c r="T448" s="120" t="s">
        <v>2797</v>
      </c>
      <c r="U448" s="124" t="s">
        <v>769</v>
      </c>
      <c r="V448" s="125" t="s">
        <v>2798</v>
      </c>
      <c r="W448" s="120"/>
      <c r="X448" s="125"/>
      <c r="Y448" s="125"/>
      <c r="Z448" s="126">
        <v>44348</v>
      </c>
    </row>
    <row r="449" spans="1:26" ht="17.25" hidden="1" customHeight="1">
      <c r="A449" s="120">
        <v>445</v>
      </c>
      <c r="B449" s="120" t="s">
        <v>758</v>
      </c>
      <c r="C449" s="120" t="s">
        <v>759</v>
      </c>
      <c r="D449" s="120" t="s">
        <v>760</v>
      </c>
      <c r="E449" s="120" t="s">
        <v>761</v>
      </c>
      <c r="F449" s="121">
        <v>6</v>
      </c>
      <c r="G449" s="121">
        <v>1</v>
      </c>
      <c r="H449" s="121">
        <v>12</v>
      </c>
      <c r="I449" s="121">
        <v>8</v>
      </c>
      <c r="J449" s="121">
        <v>801</v>
      </c>
      <c r="K449" s="122" t="s">
        <v>762</v>
      </c>
      <c r="L449" s="127">
        <v>139.43</v>
      </c>
      <c r="M449" s="120">
        <v>115.53</v>
      </c>
      <c r="N449" s="117" t="s">
        <v>763</v>
      </c>
      <c r="O449" s="120" t="s">
        <v>764</v>
      </c>
      <c r="P449" s="120" t="s">
        <v>765</v>
      </c>
      <c r="Q449" s="120" t="s">
        <v>766</v>
      </c>
      <c r="R449" s="120" t="s">
        <v>2799</v>
      </c>
      <c r="S449" s="123">
        <v>43624</v>
      </c>
      <c r="T449" s="120" t="s">
        <v>2800</v>
      </c>
      <c r="U449" s="124" t="s">
        <v>769</v>
      </c>
      <c r="V449" s="125" t="s">
        <v>2801</v>
      </c>
      <c r="W449" s="120" t="s">
        <v>2802</v>
      </c>
      <c r="X449" s="125" t="s">
        <v>769</v>
      </c>
      <c r="Y449" s="125" t="s">
        <v>2803</v>
      </c>
      <c r="Z449" s="126">
        <v>44348</v>
      </c>
    </row>
    <row r="450" spans="1:26" ht="17.25" hidden="1" customHeight="1">
      <c r="A450" s="120">
        <v>446</v>
      </c>
      <c r="B450" s="120" t="s">
        <v>758</v>
      </c>
      <c r="C450" s="120" t="s">
        <v>759</v>
      </c>
      <c r="D450" s="120" t="s">
        <v>760</v>
      </c>
      <c r="E450" s="120" t="s">
        <v>761</v>
      </c>
      <c r="F450" s="121">
        <v>6</v>
      </c>
      <c r="G450" s="121">
        <v>1</v>
      </c>
      <c r="H450" s="121">
        <v>12</v>
      </c>
      <c r="I450" s="121">
        <v>8</v>
      </c>
      <c r="J450" s="121">
        <v>802</v>
      </c>
      <c r="K450" s="122" t="s">
        <v>762</v>
      </c>
      <c r="L450" s="127">
        <v>88.32</v>
      </c>
      <c r="M450" s="120">
        <v>73.180000000000007</v>
      </c>
      <c r="N450" s="128" t="s">
        <v>773</v>
      </c>
      <c r="O450" s="120" t="s">
        <v>774</v>
      </c>
      <c r="P450" s="120" t="s">
        <v>775</v>
      </c>
      <c r="Q450" s="120" t="s">
        <v>766</v>
      </c>
      <c r="R450" s="120" t="s">
        <v>2804</v>
      </c>
      <c r="S450" s="123">
        <v>43705</v>
      </c>
      <c r="T450" s="120" t="s">
        <v>2805</v>
      </c>
      <c r="U450" s="124" t="s">
        <v>769</v>
      </c>
      <c r="V450" s="125" t="s">
        <v>2806</v>
      </c>
      <c r="W450" s="120" t="s">
        <v>2807</v>
      </c>
      <c r="X450" s="125" t="s">
        <v>769</v>
      </c>
      <c r="Y450" s="125" t="s">
        <v>2808</v>
      </c>
      <c r="Z450" s="126">
        <v>44348</v>
      </c>
    </row>
    <row r="451" spans="1:26" ht="17.25" hidden="1" customHeight="1">
      <c r="A451" s="120">
        <v>447</v>
      </c>
      <c r="B451" s="120" t="s">
        <v>758</v>
      </c>
      <c r="C451" s="120" t="s">
        <v>759</v>
      </c>
      <c r="D451" s="120" t="s">
        <v>760</v>
      </c>
      <c r="E451" s="120" t="s">
        <v>761</v>
      </c>
      <c r="F451" s="121">
        <v>6</v>
      </c>
      <c r="G451" s="121">
        <v>1</v>
      </c>
      <c r="H451" s="121">
        <v>12</v>
      </c>
      <c r="I451" s="121">
        <v>8</v>
      </c>
      <c r="J451" s="121">
        <v>803</v>
      </c>
      <c r="K451" s="122" t="s">
        <v>762</v>
      </c>
      <c r="L451" s="127">
        <v>88.44</v>
      </c>
      <c r="M451" s="120">
        <v>73.28</v>
      </c>
      <c r="N451" s="128" t="s">
        <v>773</v>
      </c>
      <c r="O451" s="120" t="s">
        <v>774</v>
      </c>
      <c r="P451" s="120" t="s">
        <v>781</v>
      </c>
      <c r="Q451" s="120" t="s">
        <v>766</v>
      </c>
      <c r="R451" s="120" t="s">
        <v>2809</v>
      </c>
      <c r="S451" s="123">
        <v>43701</v>
      </c>
      <c r="T451" s="120" t="s">
        <v>2810</v>
      </c>
      <c r="U451" s="124" t="s">
        <v>769</v>
      </c>
      <c r="V451" s="125" t="s">
        <v>2811</v>
      </c>
      <c r="W451" s="120" t="s">
        <v>2812</v>
      </c>
      <c r="X451" s="125" t="s">
        <v>769</v>
      </c>
      <c r="Y451" s="125" t="s">
        <v>2813</v>
      </c>
      <c r="Z451" s="126">
        <v>44348</v>
      </c>
    </row>
    <row r="452" spans="1:26" ht="17.25" customHeight="1">
      <c r="A452" s="120">
        <v>448</v>
      </c>
      <c r="B452" s="120" t="s">
        <v>758</v>
      </c>
      <c r="C452" s="120" t="s">
        <v>759</v>
      </c>
      <c r="D452" s="120" t="s">
        <v>760</v>
      </c>
      <c r="E452" s="120" t="s">
        <v>761</v>
      </c>
      <c r="F452" s="121">
        <v>6</v>
      </c>
      <c r="G452" s="121">
        <v>1</v>
      </c>
      <c r="H452" s="121">
        <v>12</v>
      </c>
      <c r="I452" s="121">
        <v>8</v>
      </c>
      <c r="J452" s="121">
        <v>804</v>
      </c>
      <c r="K452" s="122" t="s">
        <v>762</v>
      </c>
      <c r="L452" s="127">
        <v>88.79</v>
      </c>
      <c r="M452" s="120">
        <v>73.569999999999993</v>
      </c>
      <c r="N452" s="128" t="s">
        <v>773</v>
      </c>
      <c r="O452" s="120" t="s">
        <v>787</v>
      </c>
      <c r="P452" s="120" t="s">
        <v>788</v>
      </c>
      <c r="Q452" s="120" t="s">
        <v>766</v>
      </c>
      <c r="R452" s="120" t="s">
        <v>2814</v>
      </c>
      <c r="S452" s="123">
        <v>43626</v>
      </c>
      <c r="T452" s="120" t="s">
        <v>2815</v>
      </c>
      <c r="U452" s="124" t="s">
        <v>769</v>
      </c>
      <c r="V452" s="125" t="s">
        <v>2816</v>
      </c>
      <c r="W452" s="120" t="s">
        <v>2817</v>
      </c>
      <c r="X452" s="125" t="s">
        <v>769</v>
      </c>
      <c r="Y452" s="125" t="s">
        <v>2818</v>
      </c>
      <c r="Z452" s="126">
        <v>44348</v>
      </c>
    </row>
    <row r="453" spans="1:26" ht="17.25" hidden="1" customHeight="1">
      <c r="A453" s="120">
        <v>449</v>
      </c>
      <c r="B453" s="120" t="s">
        <v>758</v>
      </c>
      <c r="C453" s="120" t="s">
        <v>759</v>
      </c>
      <c r="D453" s="120" t="s">
        <v>760</v>
      </c>
      <c r="E453" s="120" t="s">
        <v>761</v>
      </c>
      <c r="F453" s="121">
        <v>6</v>
      </c>
      <c r="G453" s="121">
        <v>1</v>
      </c>
      <c r="H453" s="121">
        <v>12</v>
      </c>
      <c r="I453" s="121">
        <v>9</v>
      </c>
      <c r="J453" s="121">
        <v>901</v>
      </c>
      <c r="K453" s="122" t="s">
        <v>762</v>
      </c>
      <c r="L453" s="127">
        <v>139.43</v>
      </c>
      <c r="M453" s="120">
        <v>115.53</v>
      </c>
      <c r="N453" s="117" t="s">
        <v>763</v>
      </c>
      <c r="O453" s="120" t="s">
        <v>764</v>
      </c>
      <c r="P453" s="120" t="s">
        <v>765</v>
      </c>
      <c r="Q453" s="120" t="s">
        <v>766</v>
      </c>
      <c r="R453" s="120" t="s">
        <v>2819</v>
      </c>
      <c r="S453" s="123">
        <v>43774</v>
      </c>
      <c r="T453" s="120" t="s">
        <v>2820</v>
      </c>
      <c r="U453" s="124" t="s">
        <v>769</v>
      </c>
      <c r="V453" s="134" t="s">
        <v>2821</v>
      </c>
      <c r="W453" s="120" t="s">
        <v>2822</v>
      </c>
      <c r="X453" s="125" t="s">
        <v>769</v>
      </c>
      <c r="Y453" s="125" t="s">
        <v>2823</v>
      </c>
      <c r="Z453" s="126">
        <v>44348</v>
      </c>
    </row>
    <row r="454" spans="1:26" ht="17.25" hidden="1" customHeight="1">
      <c r="A454" s="120">
        <v>450</v>
      </c>
      <c r="B454" s="120" t="s">
        <v>758</v>
      </c>
      <c r="C454" s="120" t="s">
        <v>759</v>
      </c>
      <c r="D454" s="120" t="s">
        <v>760</v>
      </c>
      <c r="E454" s="120" t="s">
        <v>761</v>
      </c>
      <c r="F454" s="121">
        <v>6</v>
      </c>
      <c r="G454" s="121">
        <v>1</v>
      </c>
      <c r="H454" s="121">
        <v>12</v>
      </c>
      <c r="I454" s="121">
        <v>9</v>
      </c>
      <c r="J454" s="121">
        <v>902</v>
      </c>
      <c r="K454" s="122" t="s">
        <v>762</v>
      </c>
      <c r="L454" s="127">
        <v>88.32</v>
      </c>
      <c r="M454" s="120">
        <v>73.180000000000007</v>
      </c>
      <c r="N454" s="128" t="s">
        <v>773</v>
      </c>
      <c r="O454" s="120" t="s">
        <v>774</v>
      </c>
      <c r="P454" s="120" t="s">
        <v>775</v>
      </c>
      <c r="Q454" s="120" t="s">
        <v>766</v>
      </c>
      <c r="R454" s="120" t="s">
        <v>2824</v>
      </c>
      <c r="S454" s="123">
        <v>43687</v>
      </c>
      <c r="T454" s="120" t="s">
        <v>2825</v>
      </c>
      <c r="U454" s="124" t="s">
        <v>769</v>
      </c>
      <c r="V454" s="125" t="s">
        <v>2826</v>
      </c>
      <c r="W454" s="120"/>
      <c r="X454" s="125"/>
      <c r="Y454" s="125"/>
      <c r="Z454" s="126">
        <v>44348</v>
      </c>
    </row>
    <row r="455" spans="1:26" ht="17.25" hidden="1" customHeight="1">
      <c r="A455" s="120">
        <v>451</v>
      </c>
      <c r="B455" s="120" t="s">
        <v>758</v>
      </c>
      <c r="C455" s="120" t="s">
        <v>759</v>
      </c>
      <c r="D455" s="120" t="s">
        <v>760</v>
      </c>
      <c r="E455" s="120" t="s">
        <v>761</v>
      </c>
      <c r="F455" s="121">
        <v>6</v>
      </c>
      <c r="G455" s="121">
        <v>1</v>
      </c>
      <c r="H455" s="121">
        <v>12</v>
      </c>
      <c r="I455" s="121">
        <v>9</v>
      </c>
      <c r="J455" s="121">
        <v>903</v>
      </c>
      <c r="K455" s="122" t="s">
        <v>762</v>
      </c>
      <c r="L455" s="127">
        <v>88.44</v>
      </c>
      <c r="M455" s="120">
        <v>73.28</v>
      </c>
      <c r="N455" s="128" t="s">
        <v>773</v>
      </c>
      <c r="O455" s="120" t="s">
        <v>774</v>
      </c>
      <c r="P455" s="120" t="s">
        <v>781</v>
      </c>
      <c r="Q455" s="120" t="s">
        <v>766</v>
      </c>
      <c r="R455" s="120" t="s">
        <v>2827</v>
      </c>
      <c r="S455" s="123">
        <v>43721</v>
      </c>
      <c r="T455" s="120" t="s">
        <v>2828</v>
      </c>
      <c r="U455" s="124" t="s">
        <v>769</v>
      </c>
      <c r="V455" s="125" t="s">
        <v>2829</v>
      </c>
      <c r="W455" s="120"/>
      <c r="X455" s="125"/>
      <c r="Y455" s="125"/>
      <c r="Z455" s="126">
        <v>44348</v>
      </c>
    </row>
    <row r="456" spans="1:26" ht="17.25" customHeight="1">
      <c r="A456" s="120">
        <v>452</v>
      </c>
      <c r="B456" s="120" t="s">
        <v>758</v>
      </c>
      <c r="C456" s="120" t="s">
        <v>759</v>
      </c>
      <c r="D456" s="120" t="s">
        <v>760</v>
      </c>
      <c r="E456" s="120" t="s">
        <v>761</v>
      </c>
      <c r="F456" s="121">
        <v>6</v>
      </c>
      <c r="G456" s="121">
        <v>1</v>
      </c>
      <c r="H456" s="121">
        <v>12</v>
      </c>
      <c r="I456" s="121">
        <v>9</v>
      </c>
      <c r="J456" s="121">
        <v>904</v>
      </c>
      <c r="K456" s="122" t="s">
        <v>762</v>
      </c>
      <c r="L456" s="127">
        <v>88.79</v>
      </c>
      <c r="M456" s="120">
        <v>73.569999999999993</v>
      </c>
      <c r="N456" s="128" t="s">
        <v>773</v>
      </c>
      <c r="O456" s="120" t="s">
        <v>787</v>
      </c>
      <c r="P456" s="120" t="s">
        <v>788</v>
      </c>
      <c r="Q456" s="120" t="s">
        <v>766</v>
      </c>
      <c r="R456" s="120" t="s">
        <v>2830</v>
      </c>
      <c r="S456" s="123">
        <v>43829</v>
      </c>
      <c r="T456" s="120" t="s">
        <v>2831</v>
      </c>
      <c r="U456" s="124" t="s">
        <v>769</v>
      </c>
      <c r="V456" s="125" t="s">
        <v>2832</v>
      </c>
      <c r="W456" s="120" t="s">
        <v>2833</v>
      </c>
      <c r="X456" s="125" t="s">
        <v>769</v>
      </c>
      <c r="Y456" s="125" t="s">
        <v>2834</v>
      </c>
      <c r="Z456" s="126">
        <v>44348</v>
      </c>
    </row>
    <row r="457" spans="1:26" ht="17.25" hidden="1" customHeight="1">
      <c r="A457" s="120">
        <v>453</v>
      </c>
      <c r="B457" s="120" t="s">
        <v>758</v>
      </c>
      <c r="C457" s="120" t="s">
        <v>759</v>
      </c>
      <c r="D457" s="120" t="s">
        <v>760</v>
      </c>
      <c r="E457" s="120" t="s">
        <v>761</v>
      </c>
      <c r="F457" s="121">
        <v>6</v>
      </c>
      <c r="G457" s="121">
        <v>1</v>
      </c>
      <c r="H457" s="121">
        <v>12</v>
      </c>
      <c r="I457" s="121">
        <v>10</v>
      </c>
      <c r="J457" s="121">
        <v>1001</v>
      </c>
      <c r="K457" s="122" t="s">
        <v>762</v>
      </c>
      <c r="L457" s="127">
        <v>139.43</v>
      </c>
      <c r="M457" s="120">
        <v>115.53</v>
      </c>
      <c r="N457" s="117" t="s">
        <v>763</v>
      </c>
      <c r="O457" s="120" t="s">
        <v>764</v>
      </c>
      <c r="P457" s="120" t="s">
        <v>765</v>
      </c>
      <c r="Q457" s="120" t="s">
        <v>766</v>
      </c>
      <c r="R457" s="120" t="s">
        <v>2835</v>
      </c>
      <c r="S457" s="123">
        <v>43620</v>
      </c>
      <c r="T457" s="120" t="s">
        <v>2836</v>
      </c>
      <c r="U457" s="124" t="s">
        <v>769</v>
      </c>
      <c r="V457" s="134" t="s">
        <v>2837</v>
      </c>
      <c r="W457" s="120" t="s">
        <v>2838</v>
      </c>
      <c r="X457" s="125" t="s">
        <v>769</v>
      </c>
      <c r="Y457" s="125" t="s">
        <v>2839</v>
      </c>
      <c r="Z457" s="126">
        <v>44348</v>
      </c>
    </row>
    <row r="458" spans="1:26" ht="17.25" hidden="1" customHeight="1">
      <c r="A458" s="120">
        <v>454</v>
      </c>
      <c r="B458" s="120" t="s">
        <v>758</v>
      </c>
      <c r="C458" s="120" t="s">
        <v>759</v>
      </c>
      <c r="D458" s="120" t="s">
        <v>760</v>
      </c>
      <c r="E458" s="120" t="s">
        <v>761</v>
      </c>
      <c r="F458" s="121">
        <v>6</v>
      </c>
      <c r="G458" s="121">
        <v>1</v>
      </c>
      <c r="H458" s="121">
        <v>12</v>
      </c>
      <c r="I458" s="121">
        <v>10</v>
      </c>
      <c r="J458" s="121">
        <v>1002</v>
      </c>
      <c r="K458" s="122" t="s">
        <v>762</v>
      </c>
      <c r="L458" s="127">
        <v>88.32</v>
      </c>
      <c r="M458" s="120">
        <v>73.180000000000007</v>
      </c>
      <c r="N458" s="128" t="s">
        <v>773</v>
      </c>
      <c r="O458" s="120" t="s">
        <v>774</v>
      </c>
      <c r="P458" s="120" t="s">
        <v>775</v>
      </c>
      <c r="Q458" s="120" t="s">
        <v>766</v>
      </c>
      <c r="R458" s="120" t="s">
        <v>2840</v>
      </c>
      <c r="S458" s="123">
        <v>43708</v>
      </c>
      <c r="T458" s="120" t="s">
        <v>2841</v>
      </c>
      <c r="U458" s="124" t="s">
        <v>769</v>
      </c>
      <c r="V458" s="125" t="s">
        <v>2842</v>
      </c>
      <c r="W458" s="120" t="s">
        <v>2843</v>
      </c>
      <c r="X458" s="125" t="s">
        <v>769</v>
      </c>
      <c r="Y458" s="125" t="s">
        <v>2844</v>
      </c>
      <c r="Z458" s="126">
        <v>44348</v>
      </c>
    </row>
    <row r="459" spans="1:26" ht="17.25" hidden="1" customHeight="1">
      <c r="A459" s="120">
        <v>455</v>
      </c>
      <c r="B459" s="120" t="s">
        <v>758</v>
      </c>
      <c r="C459" s="120" t="s">
        <v>759</v>
      </c>
      <c r="D459" s="120" t="s">
        <v>760</v>
      </c>
      <c r="E459" s="120" t="s">
        <v>761</v>
      </c>
      <c r="F459" s="121">
        <v>6</v>
      </c>
      <c r="G459" s="121">
        <v>1</v>
      </c>
      <c r="H459" s="121">
        <v>12</v>
      </c>
      <c r="I459" s="121">
        <v>10</v>
      </c>
      <c r="J459" s="121">
        <v>1003</v>
      </c>
      <c r="K459" s="122" t="s">
        <v>762</v>
      </c>
      <c r="L459" s="127">
        <v>88.44</v>
      </c>
      <c r="M459" s="120">
        <v>73.28</v>
      </c>
      <c r="N459" s="128" t="s">
        <v>773</v>
      </c>
      <c r="O459" s="120" t="s">
        <v>774</v>
      </c>
      <c r="P459" s="120" t="s">
        <v>781</v>
      </c>
      <c r="Q459" s="120" t="s">
        <v>766</v>
      </c>
      <c r="R459" s="120" t="s">
        <v>2845</v>
      </c>
      <c r="S459" s="123">
        <v>43720</v>
      </c>
      <c r="T459" s="120" t="s">
        <v>2846</v>
      </c>
      <c r="U459" s="124" t="s">
        <v>769</v>
      </c>
      <c r="V459" s="136" t="s">
        <v>2847</v>
      </c>
      <c r="W459" s="120" t="s">
        <v>2848</v>
      </c>
      <c r="X459" s="136" t="s">
        <v>769</v>
      </c>
      <c r="Y459" s="136" t="s">
        <v>2849</v>
      </c>
      <c r="Z459" s="126">
        <v>44348</v>
      </c>
    </row>
    <row r="460" spans="1:26" ht="17.25" customHeight="1">
      <c r="A460" s="120">
        <v>456</v>
      </c>
      <c r="B460" s="120" t="s">
        <v>758</v>
      </c>
      <c r="C460" s="120" t="s">
        <v>759</v>
      </c>
      <c r="D460" s="120" t="s">
        <v>760</v>
      </c>
      <c r="E460" s="120" t="s">
        <v>761</v>
      </c>
      <c r="F460" s="121">
        <v>6</v>
      </c>
      <c r="G460" s="121">
        <v>1</v>
      </c>
      <c r="H460" s="121">
        <v>12</v>
      </c>
      <c r="I460" s="121">
        <v>10</v>
      </c>
      <c r="J460" s="121">
        <v>1004</v>
      </c>
      <c r="K460" s="122" t="s">
        <v>762</v>
      </c>
      <c r="L460" s="127">
        <v>88.79</v>
      </c>
      <c r="M460" s="120">
        <v>73.569999999999993</v>
      </c>
      <c r="N460" s="128" t="s">
        <v>773</v>
      </c>
      <c r="O460" s="120" t="s">
        <v>787</v>
      </c>
      <c r="P460" s="120" t="s">
        <v>788</v>
      </c>
      <c r="Q460" s="120" t="s">
        <v>766</v>
      </c>
      <c r="R460" s="120" t="s">
        <v>2850</v>
      </c>
      <c r="S460" s="123">
        <v>43723</v>
      </c>
      <c r="T460" s="120" t="s">
        <v>2851</v>
      </c>
      <c r="U460" s="124" t="s">
        <v>769</v>
      </c>
      <c r="V460" s="125" t="s">
        <v>2852</v>
      </c>
      <c r="W460" s="120" t="s">
        <v>2853</v>
      </c>
      <c r="X460" s="125" t="s">
        <v>769</v>
      </c>
      <c r="Y460" s="125" t="s">
        <v>2854</v>
      </c>
      <c r="Z460" s="126">
        <v>44348</v>
      </c>
    </row>
    <row r="461" spans="1:26" ht="17.25" hidden="1" customHeight="1">
      <c r="A461" s="120">
        <v>457</v>
      </c>
      <c r="B461" s="120" t="s">
        <v>758</v>
      </c>
      <c r="C461" s="120" t="s">
        <v>759</v>
      </c>
      <c r="D461" s="120" t="s">
        <v>760</v>
      </c>
      <c r="E461" s="120" t="s">
        <v>761</v>
      </c>
      <c r="F461" s="121">
        <v>6</v>
      </c>
      <c r="G461" s="121">
        <v>1</v>
      </c>
      <c r="H461" s="121">
        <v>12</v>
      </c>
      <c r="I461" s="121">
        <v>11</v>
      </c>
      <c r="J461" s="121">
        <v>1101</v>
      </c>
      <c r="K461" s="122" t="s">
        <v>762</v>
      </c>
      <c r="L461" s="127">
        <v>139.43</v>
      </c>
      <c r="M461" s="120">
        <v>115.53</v>
      </c>
      <c r="N461" s="117" t="s">
        <v>763</v>
      </c>
      <c r="O461" s="120" t="s">
        <v>764</v>
      </c>
      <c r="P461" s="120" t="s">
        <v>765</v>
      </c>
      <c r="Q461" s="120" t="s">
        <v>766</v>
      </c>
      <c r="R461" s="120" t="s">
        <v>2855</v>
      </c>
      <c r="S461" s="123">
        <v>43737</v>
      </c>
      <c r="T461" s="120" t="s">
        <v>2856</v>
      </c>
      <c r="U461" s="124" t="s">
        <v>769</v>
      </c>
      <c r="V461" s="125" t="s">
        <v>2857</v>
      </c>
      <c r="W461" s="120" t="s">
        <v>2858</v>
      </c>
      <c r="X461" s="125" t="s">
        <v>769</v>
      </c>
      <c r="Y461" s="125" t="s">
        <v>2859</v>
      </c>
      <c r="Z461" s="126">
        <v>44348</v>
      </c>
    </row>
    <row r="462" spans="1:26" ht="17.25" hidden="1" customHeight="1">
      <c r="A462" s="120">
        <v>458</v>
      </c>
      <c r="B462" s="120" t="s">
        <v>758</v>
      </c>
      <c r="C462" s="120" t="s">
        <v>759</v>
      </c>
      <c r="D462" s="120" t="s">
        <v>760</v>
      </c>
      <c r="E462" s="120" t="s">
        <v>761</v>
      </c>
      <c r="F462" s="121">
        <v>6</v>
      </c>
      <c r="G462" s="121">
        <v>1</v>
      </c>
      <c r="H462" s="121">
        <v>12</v>
      </c>
      <c r="I462" s="121">
        <v>11</v>
      </c>
      <c r="J462" s="121">
        <v>1102</v>
      </c>
      <c r="K462" s="122" t="s">
        <v>762</v>
      </c>
      <c r="L462" s="127">
        <v>88.32</v>
      </c>
      <c r="M462" s="120">
        <v>73.180000000000007</v>
      </c>
      <c r="N462" s="128" t="s">
        <v>773</v>
      </c>
      <c r="O462" s="120" t="s">
        <v>774</v>
      </c>
      <c r="P462" s="120" t="s">
        <v>775</v>
      </c>
      <c r="Q462" s="120" t="s">
        <v>766</v>
      </c>
      <c r="R462" s="120" t="s">
        <v>2860</v>
      </c>
      <c r="S462" s="123">
        <v>43721</v>
      </c>
      <c r="T462" s="120" t="s">
        <v>2861</v>
      </c>
      <c r="U462" s="124" t="s">
        <v>769</v>
      </c>
      <c r="V462" s="125" t="s">
        <v>2862</v>
      </c>
      <c r="W462" s="120" t="s">
        <v>2863</v>
      </c>
      <c r="X462" s="125" t="s">
        <v>769</v>
      </c>
      <c r="Y462" s="125" t="s">
        <v>2864</v>
      </c>
      <c r="Z462" s="126">
        <v>44348</v>
      </c>
    </row>
    <row r="463" spans="1:26" ht="17.25" hidden="1" customHeight="1">
      <c r="A463" s="120">
        <v>459</v>
      </c>
      <c r="B463" s="120" t="s">
        <v>758</v>
      </c>
      <c r="C463" s="120" t="s">
        <v>759</v>
      </c>
      <c r="D463" s="120" t="s">
        <v>760</v>
      </c>
      <c r="E463" s="120" t="s">
        <v>761</v>
      </c>
      <c r="F463" s="121">
        <v>6</v>
      </c>
      <c r="G463" s="121">
        <v>1</v>
      </c>
      <c r="H463" s="121">
        <v>12</v>
      </c>
      <c r="I463" s="121">
        <v>11</v>
      </c>
      <c r="J463" s="121">
        <v>1103</v>
      </c>
      <c r="K463" s="122" t="s">
        <v>762</v>
      </c>
      <c r="L463" s="127">
        <v>88.44</v>
      </c>
      <c r="M463" s="120">
        <v>73.28</v>
      </c>
      <c r="N463" s="128" t="s">
        <v>773</v>
      </c>
      <c r="O463" s="120" t="s">
        <v>774</v>
      </c>
      <c r="P463" s="120" t="s">
        <v>781</v>
      </c>
      <c r="Q463" s="120" t="s">
        <v>766</v>
      </c>
      <c r="R463" s="120" t="s">
        <v>2865</v>
      </c>
      <c r="S463" s="123">
        <v>43651</v>
      </c>
      <c r="T463" s="120" t="s">
        <v>2866</v>
      </c>
      <c r="U463" s="124" t="s">
        <v>769</v>
      </c>
      <c r="V463" s="125" t="s">
        <v>2867</v>
      </c>
      <c r="W463" s="120" t="s">
        <v>2868</v>
      </c>
      <c r="X463" s="125" t="s">
        <v>769</v>
      </c>
      <c r="Y463" s="125" t="s">
        <v>2869</v>
      </c>
      <c r="Z463" s="126">
        <v>44348</v>
      </c>
    </row>
    <row r="464" spans="1:26" ht="17.25" customHeight="1">
      <c r="A464" s="120">
        <v>460</v>
      </c>
      <c r="B464" s="120" t="s">
        <v>758</v>
      </c>
      <c r="C464" s="120" t="s">
        <v>759</v>
      </c>
      <c r="D464" s="120" t="s">
        <v>760</v>
      </c>
      <c r="E464" s="120" t="s">
        <v>761</v>
      </c>
      <c r="F464" s="121">
        <v>6</v>
      </c>
      <c r="G464" s="121">
        <v>1</v>
      </c>
      <c r="H464" s="121">
        <v>12</v>
      </c>
      <c r="I464" s="121">
        <v>11</v>
      </c>
      <c r="J464" s="121">
        <v>1104</v>
      </c>
      <c r="K464" s="122" t="s">
        <v>762</v>
      </c>
      <c r="L464" s="127">
        <v>88.79</v>
      </c>
      <c r="M464" s="120">
        <v>73.569999999999993</v>
      </c>
      <c r="N464" s="128" t="s">
        <v>773</v>
      </c>
      <c r="O464" s="120" t="s">
        <v>787</v>
      </c>
      <c r="P464" s="120" t="s">
        <v>788</v>
      </c>
      <c r="Q464" s="120" t="s">
        <v>766</v>
      </c>
      <c r="R464" s="120" t="s">
        <v>2870</v>
      </c>
      <c r="S464" s="123">
        <v>43850</v>
      </c>
      <c r="T464" s="120" t="s">
        <v>2871</v>
      </c>
      <c r="U464" s="124" t="s">
        <v>769</v>
      </c>
      <c r="V464" s="125" t="s">
        <v>2872</v>
      </c>
      <c r="W464" s="120"/>
      <c r="X464" s="125"/>
      <c r="Y464" s="125"/>
      <c r="Z464" s="126">
        <v>44348</v>
      </c>
    </row>
    <row r="465" spans="1:26" ht="17.25" hidden="1" customHeight="1">
      <c r="A465" s="120">
        <v>461</v>
      </c>
      <c r="B465" s="120" t="s">
        <v>758</v>
      </c>
      <c r="C465" s="120" t="s">
        <v>759</v>
      </c>
      <c r="D465" s="120" t="s">
        <v>760</v>
      </c>
      <c r="E465" s="120" t="s">
        <v>761</v>
      </c>
      <c r="F465" s="121">
        <v>6</v>
      </c>
      <c r="G465" s="121">
        <v>1</v>
      </c>
      <c r="H465" s="121">
        <v>12</v>
      </c>
      <c r="I465" s="121">
        <v>12</v>
      </c>
      <c r="J465" s="121">
        <v>1201</v>
      </c>
      <c r="K465" s="122" t="s">
        <v>762</v>
      </c>
      <c r="L465" s="127">
        <v>139.43</v>
      </c>
      <c r="M465" s="120">
        <v>115.53</v>
      </c>
      <c r="N465" s="117" t="s">
        <v>763</v>
      </c>
      <c r="O465" s="120" t="s">
        <v>764</v>
      </c>
      <c r="P465" s="120" t="s">
        <v>765</v>
      </c>
      <c r="Q465" s="120" t="s">
        <v>766</v>
      </c>
      <c r="R465" s="120" t="s">
        <v>2873</v>
      </c>
      <c r="S465" s="123">
        <v>43894</v>
      </c>
      <c r="T465" s="120" t="s">
        <v>2874</v>
      </c>
      <c r="U465" s="124" t="s">
        <v>769</v>
      </c>
      <c r="V465" s="125" t="s">
        <v>2875</v>
      </c>
      <c r="W465" s="120" t="s">
        <v>2876</v>
      </c>
      <c r="X465" s="125" t="s">
        <v>769</v>
      </c>
      <c r="Y465" s="125" t="s">
        <v>2877</v>
      </c>
      <c r="Z465" s="126">
        <v>44348</v>
      </c>
    </row>
    <row r="466" spans="1:26" ht="17.25" hidden="1" customHeight="1">
      <c r="A466" s="120">
        <v>462</v>
      </c>
      <c r="B466" s="120" t="s">
        <v>758</v>
      </c>
      <c r="C466" s="120" t="s">
        <v>759</v>
      </c>
      <c r="D466" s="120" t="s">
        <v>760</v>
      </c>
      <c r="E466" s="120" t="s">
        <v>761</v>
      </c>
      <c r="F466" s="121">
        <v>6</v>
      </c>
      <c r="G466" s="121">
        <v>1</v>
      </c>
      <c r="H466" s="121">
        <v>12</v>
      </c>
      <c r="I466" s="121">
        <v>12</v>
      </c>
      <c r="J466" s="121">
        <v>1202</v>
      </c>
      <c r="K466" s="122" t="s">
        <v>762</v>
      </c>
      <c r="L466" s="127">
        <v>88.32</v>
      </c>
      <c r="M466" s="120">
        <v>73.180000000000007</v>
      </c>
      <c r="N466" s="128" t="s">
        <v>773</v>
      </c>
      <c r="O466" s="120" t="s">
        <v>774</v>
      </c>
      <c r="P466" s="120" t="s">
        <v>775</v>
      </c>
      <c r="Q466" s="120" t="s">
        <v>766</v>
      </c>
      <c r="R466" s="120" t="s">
        <v>2878</v>
      </c>
      <c r="S466" s="123">
        <v>43879</v>
      </c>
      <c r="T466" s="120" t="s">
        <v>2879</v>
      </c>
      <c r="U466" s="124" t="s">
        <v>769</v>
      </c>
      <c r="V466" s="125" t="s">
        <v>2880</v>
      </c>
      <c r="W466" s="120"/>
      <c r="X466" s="125"/>
      <c r="Y466" s="125"/>
      <c r="Z466" s="126">
        <v>44348</v>
      </c>
    </row>
    <row r="467" spans="1:26" ht="17.25" hidden="1" customHeight="1">
      <c r="A467" s="120">
        <v>463</v>
      </c>
      <c r="B467" s="120" t="s">
        <v>758</v>
      </c>
      <c r="C467" s="120" t="s">
        <v>759</v>
      </c>
      <c r="D467" s="120" t="s">
        <v>760</v>
      </c>
      <c r="E467" s="120" t="s">
        <v>761</v>
      </c>
      <c r="F467" s="121">
        <v>6</v>
      </c>
      <c r="G467" s="121">
        <v>1</v>
      </c>
      <c r="H467" s="121">
        <v>12</v>
      </c>
      <c r="I467" s="121">
        <v>12</v>
      </c>
      <c r="J467" s="121">
        <v>1203</v>
      </c>
      <c r="K467" s="122" t="s">
        <v>762</v>
      </c>
      <c r="L467" s="127">
        <v>88.44</v>
      </c>
      <c r="M467" s="120">
        <v>73.28</v>
      </c>
      <c r="N467" s="128" t="s">
        <v>773</v>
      </c>
      <c r="O467" s="120" t="s">
        <v>774</v>
      </c>
      <c r="P467" s="120" t="s">
        <v>781</v>
      </c>
      <c r="Q467" s="120" t="s">
        <v>766</v>
      </c>
      <c r="R467" s="120" t="s">
        <v>2881</v>
      </c>
      <c r="S467" s="123">
        <v>43894</v>
      </c>
      <c r="T467" s="120" t="s">
        <v>2882</v>
      </c>
      <c r="U467" s="124" t="s">
        <v>769</v>
      </c>
      <c r="V467" s="125" t="s">
        <v>2883</v>
      </c>
      <c r="W467" s="120"/>
      <c r="X467" s="125"/>
      <c r="Y467" s="125"/>
      <c r="Z467" s="126">
        <v>44348</v>
      </c>
    </row>
    <row r="468" spans="1:26" ht="17.25" customHeight="1">
      <c r="A468" s="120">
        <v>464</v>
      </c>
      <c r="B468" s="120" t="s">
        <v>758</v>
      </c>
      <c r="C468" s="120" t="s">
        <v>759</v>
      </c>
      <c r="D468" s="120" t="s">
        <v>760</v>
      </c>
      <c r="E468" s="120" t="s">
        <v>761</v>
      </c>
      <c r="F468" s="121">
        <v>6</v>
      </c>
      <c r="G468" s="121">
        <v>1</v>
      </c>
      <c r="H468" s="121">
        <v>12</v>
      </c>
      <c r="I468" s="121">
        <v>12</v>
      </c>
      <c r="J468" s="121">
        <v>1204</v>
      </c>
      <c r="K468" s="122" t="s">
        <v>762</v>
      </c>
      <c r="L468" s="127">
        <v>88.79</v>
      </c>
      <c r="M468" s="120">
        <v>73.569999999999993</v>
      </c>
      <c r="N468" s="128" t="s">
        <v>773</v>
      </c>
      <c r="O468" s="120" t="s">
        <v>787</v>
      </c>
      <c r="P468" s="120" t="s">
        <v>788</v>
      </c>
      <c r="Q468" s="120" t="s">
        <v>766</v>
      </c>
      <c r="R468" s="120" t="s">
        <v>2884</v>
      </c>
      <c r="S468" s="123">
        <v>43880</v>
      </c>
      <c r="T468" s="120" t="s">
        <v>2885</v>
      </c>
      <c r="U468" s="124" t="s">
        <v>769</v>
      </c>
      <c r="V468" s="125" t="s">
        <v>2886</v>
      </c>
      <c r="W468" s="120" t="s">
        <v>2887</v>
      </c>
      <c r="X468" s="125" t="s">
        <v>769</v>
      </c>
      <c r="Y468" s="125" t="s">
        <v>2888</v>
      </c>
      <c r="Z468" s="126">
        <v>44348</v>
      </c>
    </row>
    <row r="469" spans="1:26" ht="17.25" hidden="1" customHeight="1">
      <c r="A469" s="120">
        <v>465</v>
      </c>
      <c r="B469" s="120" t="s">
        <v>758</v>
      </c>
      <c r="C469" s="120" t="s">
        <v>759</v>
      </c>
      <c r="D469" s="120" t="s">
        <v>760</v>
      </c>
      <c r="E469" s="120" t="s">
        <v>761</v>
      </c>
      <c r="F469" s="121">
        <v>6</v>
      </c>
      <c r="G469" s="121">
        <v>2</v>
      </c>
      <c r="H469" s="121">
        <v>12</v>
      </c>
      <c r="I469" s="121">
        <v>1</v>
      </c>
      <c r="J469" s="121">
        <v>101</v>
      </c>
      <c r="K469" s="122" t="s">
        <v>762</v>
      </c>
      <c r="L469" s="127">
        <v>88.77</v>
      </c>
      <c r="M469" s="120">
        <v>73.55</v>
      </c>
      <c r="N469" s="128" t="s">
        <v>773</v>
      </c>
      <c r="O469" s="120" t="s">
        <v>787</v>
      </c>
      <c r="P469" s="120" t="s">
        <v>1089</v>
      </c>
      <c r="Q469" s="120" t="s">
        <v>766</v>
      </c>
      <c r="R469" s="120" t="s">
        <v>2889</v>
      </c>
      <c r="S469" s="123">
        <v>43884</v>
      </c>
      <c r="T469" s="120" t="s">
        <v>2890</v>
      </c>
      <c r="U469" s="124" t="s">
        <v>769</v>
      </c>
      <c r="V469" s="134" t="s">
        <v>2891</v>
      </c>
      <c r="W469" s="120" t="s">
        <v>2892</v>
      </c>
      <c r="X469" s="125" t="s">
        <v>769</v>
      </c>
      <c r="Y469" s="125" t="s">
        <v>2893</v>
      </c>
      <c r="Z469" s="126">
        <v>44348</v>
      </c>
    </row>
    <row r="470" spans="1:26" ht="17.25" hidden="1" customHeight="1">
      <c r="A470" s="120">
        <v>466</v>
      </c>
      <c r="B470" s="120" t="s">
        <v>758</v>
      </c>
      <c r="C470" s="120" t="s">
        <v>759</v>
      </c>
      <c r="D470" s="120" t="s">
        <v>760</v>
      </c>
      <c r="E470" s="120" t="s">
        <v>761</v>
      </c>
      <c r="F470" s="121">
        <v>6</v>
      </c>
      <c r="G470" s="121">
        <v>2</v>
      </c>
      <c r="H470" s="121">
        <v>12</v>
      </c>
      <c r="I470" s="121">
        <v>1</v>
      </c>
      <c r="J470" s="121">
        <v>102</v>
      </c>
      <c r="K470" s="122" t="s">
        <v>762</v>
      </c>
      <c r="L470" s="127">
        <v>88.44</v>
      </c>
      <c r="M470" s="120">
        <v>73.28</v>
      </c>
      <c r="N470" s="128" t="s">
        <v>773</v>
      </c>
      <c r="O470" s="120" t="s">
        <v>774</v>
      </c>
      <c r="P470" s="120" t="s">
        <v>1095</v>
      </c>
      <c r="Q470" s="120" t="s">
        <v>766</v>
      </c>
      <c r="R470" s="120" t="s">
        <v>2894</v>
      </c>
      <c r="S470" s="123">
        <v>43885</v>
      </c>
      <c r="T470" s="120" t="s">
        <v>2895</v>
      </c>
      <c r="U470" s="124" t="s">
        <v>769</v>
      </c>
      <c r="V470" s="125" t="s">
        <v>2896</v>
      </c>
      <c r="W470" s="120" t="s">
        <v>2897</v>
      </c>
      <c r="X470" s="125" t="s">
        <v>769</v>
      </c>
      <c r="Y470" s="125" t="s">
        <v>2898</v>
      </c>
      <c r="Z470" s="126">
        <v>44348</v>
      </c>
    </row>
    <row r="471" spans="1:26" ht="17.25" hidden="1" customHeight="1">
      <c r="A471" s="120">
        <v>467</v>
      </c>
      <c r="B471" s="120" t="s">
        <v>758</v>
      </c>
      <c r="C471" s="120" t="s">
        <v>759</v>
      </c>
      <c r="D471" s="120" t="s">
        <v>760</v>
      </c>
      <c r="E471" s="120" t="s">
        <v>761</v>
      </c>
      <c r="F471" s="121">
        <v>6</v>
      </c>
      <c r="G471" s="121">
        <v>2</v>
      </c>
      <c r="H471" s="121">
        <v>12</v>
      </c>
      <c r="I471" s="121">
        <v>1</v>
      </c>
      <c r="J471" s="121">
        <v>103</v>
      </c>
      <c r="K471" s="122" t="s">
        <v>762</v>
      </c>
      <c r="L471" s="127">
        <v>88.32</v>
      </c>
      <c r="M471" s="120">
        <v>73.180000000000007</v>
      </c>
      <c r="N471" s="128" t="s">
        <v>773</v>
      </c>
      <c r="O471" s="120" t="s">
        <v>774</v>
      </c>
      <c r="P471" s="120" t="s">
        <v>1101</v>
      </c>
      <c r="Q471" s="120" t="s">
        <v>766</v>
      </c>
      <c r="R471" s="120" t="s">
        <v>2899</v>
      </c>
      <c r="S471" s="123">
        <v>43882</v>
      </c>
      <c r="T471" s="120" t="s">
        <v>2900</v>
      </c>
      <c r="U471" s="124" t="s">
        <v>769</v>
      </c>
      <c r="V471" s="125" t="s">
        <v>2901</v>
      </c>
      <c r="W471" s="120" t="s">
        <v>2902</v>
      </c>
      <c r="X471" s="125" t="s">
        <v>769</v>
      </c>
      <c r="Y471" s="125" t="s">
        <v>2903</v>
      </c>
      <c r="Z471" s="126">
        <v>44348</v>
      </c>
    </row>
    <row r="472" spans="1:26" ht="17.25" hidden="1" customHeight="1">
      <c r="A472" s="120">
        <v>468</v>
      </c>
      <c r="B472" s="120" t="s">
        <v>758</v>
      </c>
      <c r="C472" s="120" t="s">
        <v>759</v>
      </c>
      <c r="D472" s="120" t="s">
        <v>760</v>
      </c>
      <c r="E472" s="120" t="s">
        <v>761</v>
      </c>
      <c r="F472" s="121">
        <v>6</v>
      </c>
      <c r="G472" s="121">
        <v>2</v>
      </c>
      <c r="H472" s="121">
        <v>12</v>
      </c>
      <c r="I472" s="121">
        <v>1</v>
      </c>
      <c r="J472" s="121">
        <v>104</v>
      </c>
      <c r="K472" s="122" t="s">
        <v>762</v>
      </c>
      <c r="L472" s="127">
        <v>139.38999999999999</v>
      </c>
      <c r="M472" s="120">
        <v>115.5</v>
      </c>
      <c r="N472" s="117" t="s">
        <v>763</v>
      </c>
      <c r="O472" s="120" t="s">
        <v>1736</v>
      </c>
      <c r="P472" s="120" t="s">
        <v>1737</v>
      </c>
      <c r="Q472" s="120" t="s">
        <v>766</v>
      </c>
      <c r="R472" s="120" t="s">
        <v>2904</v>
      </c>
      <c r="S472" s="123">
        <v>43886</v>
      </c>
      <c r="T472" s="120" t="s">
        <v>2905</v>
      </c>
      <c r="U472" s="124" t="s">
        <v>769</v>
      </c>
      <c r="V472" s="125" t="s">
        <v>2906</v>
      </c>
      <c r="W472" s="120" t="s">
        <v>2907</v>
      </c>
      <c r="X472" s="125" t="s">
        <v>769</v>
      </c>
      <c r="Y472" s="125" t="s">
        <v>2908</v>
      </c>
      <c r="Z472" s="126">
        <v>44348</v>
      </c>
    </row>
    <row r="473" spans="1:26" ht="17.25" hidden="1" customHeight="1">
      <c r="A473" s="120">
        <v>469</v>
      </c>
      <c r="B473" s="120" t="s">
        <v>758</v>
      </c>
      <c r="C473" s="120" t="s">
        <v>759</v>
      </c>
      <c r="D473" s="120" t="s">
        <v>760</v>
      </c>
      <c r="E473" s="120" t="s">
        <v>761</v>
      </c>
      <c r="F473" s="121">
        <v>6</v>
      </c>
      <c r="G473" s="121">
        <v>2</v>
      </c>
      <c r="H473" s="121">
        <v>12</v>
      </c>
      <c r="I473" s="121">
        <v>2</v>
      </c>
      <c r="J473" s="121">
        <v>201</v>
      </c>
      <c r="K473" s="122" t="s">
        <v>762</v>
      </c>
      <c r="L473" s="127">
        <v>88.79</v>
      </c>
      <c r="M473" s="120">
        <v>73.569999999999993</v>
      </c>
      <c r="N473" s="128" t="s">
        <v>773</v>
      </c>
      <c r="O473" s="120" t="s">
        <v>787</v>
      </c>
      <c r="P473" s="120" t="s">
        <v>1089</v>
      </c>
      <c r="Q473" s="120" t="s">
        <v>766</v>
      </c>
      <c r="R473" s="120" t="s">
        <v>2909</v>
      </c>
      <c r="S473" s="123">
        <v>43880</v>
      </c>
      <c r="T473" s="120" t="s">
        <v>1989</v>
      </c>
      <c r="U473" s="124" t="s">
        <v>769</v>
      </c>
      <c r="V473" s="125" t="s">
        <v>2910</v>
      </c>
      <c r="W473" s="120" t="s">
        <v>2911</v>
      </c>
      <c r="X473" s="125" t="s">
        <v>769</v>
      </c>
      <c r="Y473" s="125" t="s">
        <v>2912</v>
      </c>
      <c r="Z473" s="126">
        <v>44348</v>
      </c>
    </row>
    <row r="474" spans="1:26" ht="17.25" hidden="1" customHeight="1">
      <c r="A474" s="120">
        <v>470</v>
      </c>
      <c r="B474" s="120" t="s">
        <v>758</v>
      </c>
      <c r="C474" s="120" t="s">
        <v>759</v>
      </c>
      <c r="D474" s="120" t="s">
        <v>760</v>
      </c>
      <c r="E474" s="120" t="s">
        <v>761</v>
      </c>
      <c r="F474" s="121">
        <v>6</v>
      </c>
      <c r="G474" s="121">
        <v>2</v>
      </c>
      <c r="H474" s="121">
        <v>12</v>
      </c>
      <c r="I474" s="121">
        <v>2</v>
      </c>
      <c r="J474" s="121">
        <v>202</v>
      </c>
      <c r="K474" s="122" t="s">
        <v>762</v>
      </c>
      <c r="L474" s="127">
        <v>88.44</v>
      </c>
      <c r="M474" s="120">
        <v>73.28</v>
      </c>
      <c r="N474" s="128" t="s">
        <v>773</v>
      </c>
      <c r="O474" s="120" t="s">
        <v>774</v>
      </c>
      <c r="P474" s="120" t="s">
        <v>1095</v>
      </c>
      <c r="Q474" s="120" t="s">
        <v>766</v>
      </c>
      <c r="R474" s="120" t="s">
        <v>2913</v>
      </c>
      <c r="S474" s="123">
        <v>43891</v>
      </c>
      <c r="T474" s="120" t="s">
        <v>2914</v>
      </c>
      <c r="U474" s="124" t="s">
        <v>769</v>
      </c>
      <c r="V474" s="125" t="s">
        <v>2915</v>
      </c>
      <c r="W474" s="120" t="s">
        <v>2916</v>
      </c>
      <c r="X474" s="125" t="s">
        <v>769</v>
      </c>
      <c r="Y474" s="125" t="s">
        <v>2917</v>
      </c>
      <c r="Z474" s="126">
        <v>44348</v>
      </c>
    </row>
    <row r="475" spans="1:26" ht="17.25" hidden="1" customHeight="1">
      <c r="A475" s="120">
        <v>471</v>
      </c>
      <c r="B475" s="120" t="s">
        <v>758</v>
      </c>
      <c r="C475" s="120" t="s">
        <v>759</v>
      </c>
      <c r="D475" s="120" t="s">
        <v>760</v>
      </c>
      <c r="E475" s="120" t="s">
        <v>761</v>
      </c>
      <c r="F475" s="121">
        <v>6</v>
      </c>
      <c r="G475" s="121">
        <v>2</v>
      </c>
      <c r="H475" s="121">
        <v>12</v>
      </c>
      <c r="I475" s="121">
        <v>2</v>
      </c>
      <c r="J475" s="121">
        <v>203</v>
      </c>
      <c r="K475" s="122" t="s">
        <v>762</v>
      </c>
      <c r="L475" s="127">
        <v>88.32</v>
      </c>
      <c r="M475" s="120">
        <v>73.180000000000007</v>
      </c>
      <c r="N475" s="128" t="s">
        <v>773</v>
      </c>
      <c r="O475" s="120" t="s">
        <v>774</v>
      </c>
      <c r="P475" s="120" t="s">
        <v>1101</v>
      </c>
      <c r="Q475" s="120" t="s">
        <v>766</v>
      </c>
      <c r="R475" s="120" t="s">
        <v>2918</v>
      </c>
      <c r="S475" s="123">
        <v>43884</v>
      </c>
      <c r="T475" s="120" t="s">
        <v>2919</v>
      </c>
      <c r="U475" s="124" t="s">
        <v>769</v>
      </c>
      <c r="V475" s="125" t="s">
        <v>2920</v>
      </c>
      <c r="W475" s="120"/>
      <c r="X475" s="125"/>
      <c r="Y475" s="125"/>
      <c r="Z475" s="126">
        <v>44348</v>
      </c>
    </row>
    <row r="476" spans="1:26" ht="17.25" hidden="1" customHeight="1">
      <c r="A476" s="120">
        <v>472</v>
      </c>
      <c r="B476" s="120" t="s">
        <v>758</v>
      </c>
      <c r="C476" s="120" t="s">
        <v>759</v>
      </c>
      <c r="D476" s="120" t="s">
        <v>760</v>
      </c>
      <c r="E476" s="120" t="s">
        <v>761</v>
      </c>
      <c r="F476" s="121">
        <v>6</v>
      </c>
      <c r="G476" s="121">
        <v>2</v>
      </c>
      <c r="H476" s="121">
        <v>12</v>
      </c>
      <c r="I476" s="121">
        <v>2</v>
      </c>
      <c r="J476" s="121">
        <v>204</v>
      </c>
      <c r="K476" s="122" t="s">
        <v>762</v>
      </c>
      <c r="L476" s="127">
        <v>139.43</v>
      </c>
      <c r="M476" s="120">
        <v>115.53</v>
      </c>
      <c r="N476" s="117" t="s">
        <v>763</v>
      </c>
      <c r="O476" s="120" t="s">
        <v>1736</v>
      </c>
      <c r="P476" s="120" t="s">
        <v>1737</v>
      </c>
      <c r="Q476" s="120" t="s">
        <v>766</v>
      </c>
      <c r="R476" s="120" t="s">
        <v>2921</v>
      </c>
      <c r="S476" s="123">
        <v>43891</v>
      </c>
      <c r="T476" s="120" t="s">
        <v>2922</v>
      </c>
      <c r="U476" s="124" t="s">
        <v>769</v>
      </c>
      <c r="V476" s="125" t="s">
        <v>2923</v>
      </c>
      <c r="W476" s="120" t="s">
        <v>2924</v>
      </c>
      <c r="X476" s="125" t="s">
        <v>769</v>
      </c>
      <c r="Y476" s="125" t="s">
        <v>2925</v>
      </c>
      <c r="Z476" s="126">
        <v>44348</v>
      </c>
    </row>
    <row r="477" spans="1:26" ht="17.25" hidden="1" customHeight="1">
      <c r="A477" s="120">
        <v>473</v>
      </c>
      <c r="B477" s="120" t="s">
        <v>758</v>
      </c>
      <c r="C477" s="120" t="s">
        <v>759</v>
      </c>
      <c r="D477" s="120" t="s">
        <v>760</v>
      </c>
      <c r="E477" s="120" t="s">
        <v>761</v>
      </c>
      <c r="F477" s="121">
        <v>6</v>
      </c>
      <c r="G477" s="121">
        <v>2</v>
      </c>
      <c r="H477" s="121">
        <v>12</v>
      </c>
      <c r="I477" s="121">
        <v>3</v>
      </c>
      <c r="J477" s="121">
        <v>301</v>
      </c>
      <c r="K477" s="122" t="s">
        <v>762</v>
      </c>
      <c r="L477" s="127">
        <v>88.79</v>
      </c>
      <c r="M477" s="120">
        <v>73.569999999999993</v>
      </c>
      <c r="N477" s="128" t="s">
        <v>773</v>
      </c>
      <c r="O477" s="120" t="s">
        <v>787</v>
      </c>
      <c r="P477" s="120" t="s">
        <v>1089</v>
      </c>
      <c r="Q477" s="120" t="s">
        <v>766</v>
      </c>
      <c r="R477" s="120" t="s">
        <v>2926</v>
      </c>
      <c r="S477" s="123">
        <v>43880</v>
      </c>
      <c r="T477" s="120" t="s">
        <v>2927</v>
      </c>
      <c r="U477" s="124" t="s">
        <v>769</v>
      </c>
      <c r="V477" s="125" t="s">
        <v>2928</v>
      </c>
      <c r="W477" s="120" t="s">
        <v>2929</v>
      </c>
      <c r="X477" s="125" t="s">
        <v>769</v>
      </c>
      <c r="Y477" s="125" t="s">
        <v>2930</v>
      </c>
      <c r="Z477" s="126">
        <v>44348</v>
      </c>
    </row>
    <row r="478" spans="1:26" ht="17.25" hidden="1" customHeight="1">
      <c r="A478" s="120">
        <v>474</v>
      </c>
      <c r="B478" s="120" t="s">
        <v>758</v>
      </c>
      <c r="C478" s="120" t="s">
        <v>759</v>
      </c>
      <c r="D478" s="120" t="s">
        <v>760</v>
      </c>
      <c r="E478" s="120" t="s">
        <v>761</v>
      </c>
      <c r="F478" s="121">
        <v>6</v>
      </c>
      <c r="G478" s="121">
        <v>2</v>
      </c>
      <c r="H478" s="121">
        <v>12</v>
      </c>
      <c r="I478" s="121">
        <v>3</v>
      </c>
      <c r="J478" s="121">
        <v>302</v>
      </c>
      <c r="K478" s="122" t="s">
        <v>762</v>
      </c>
      <c r="L478" s="127">
        <v>88.44</v>
      </c>
      <c r="M478" s="120">
        <v>73.28</v>
      </c>
      <c r="N478" s="128" t="s">
        <v>773</v>
      </c>
      <c r="O478" s="120" t="s">
        <v>774</v>
      </c>
      <c r="P478" s="120" t="s">
        <v>1095</v>
      </c>
      <c r="Q478" s="120" t="s">
        <v>766</v>
      </c>
      <c r="R478" s="120" t="s">
        <v>2931</v>
      </c>
      <c r="S478" s="123">
        <v>43880</v>
      </c>
      <c r="T478" s="120" t="s">
        <v>2932</v>
      </c>
      <c r="U478" s="124" t="s">
        <v>769</v>
      </c>
      <c r="V478" s="125" t="s">
        <v>2933</v>
      </c>
      <c r="W478" s="120" t="s">
        <v>2934</v>
      </c>
      <c r="X478" s="125" t="s">
        <v>769</v>
      </c>
      <c r="Y478" s="125" t="s">
        <v>2935</v>
      </c>
      <c r="Z478" s="126">
        <v>44348</v>
      </c>
    </row>
    <row r="479" spans="1:26" ht="17.25" hidden="1" customHeight="1">
      <c r="A479" s="120">
        <v>475</v>
      </c>
      <c r="B479" s="120" t="s">
        <v>758</v>
      </c>
      <c r="C479" s="120" t="s">
        <v>759</v>
      </c>
      <c r="D479" s="120" t="s">
        <v>760</v>
      </c>
      <c r="E479" s="120" t="s">
        <v>761</v>
      </c>
      <c r="F479" s="121">
        <v>6</v>
      </c>
      <c r="G479" s="121">
        <v>2</v>
      </c>
      <c r="H479" s="121">
        <v>12</v>
      </c>
      <c r="I479" s="121">
        <v>3</v>
      </c>
      <c r="J479" s="121">
        <v>303</v>
      </c>
      <c r="K479" s="122" t="s">
        <v>762</v>
      </c>
      <c r="L479" s="127">
        <v>88.32</v>
      </c>
      <c r="M479" s="120">
        <v>73.180000000000007</v>
      </c>
      <c r="N479" s="128" t="s">
        <v>773</v>
      </c>
      <c r="O479" s="120" t="s">
        <v>774</v>
      </c>
      <c r="P479" s="120" t="s">
        <v>1101</v>
      </c>
      <c r="Q479" s="120" t="s">
        <v>766</v>
      </c>
      <c r="R479" s="120" t="s">
        <v>2936</v>
      </c>
      <c r="S479" s="123">
        <v>43881</v>
      </c>
      <c r="T479" s="120" t="s">
        <v>2937</v>
      </c>
      <c r="U479" s="124" t="s">
        <v>769</v>
      </c>
      <c r="V479" s="125" t="s">
        <v>2938</v>
      </c>
      <c r="W479" s="120"/>
      <c r="X479" s="125"/>
      <c r="Y479" s="125"/>
      <c r="Z479" s="126">
        <v>44348</v>
      </c>
    </row>
    <row r="480" spans="1:26" ht="17.25" hidden="1" customHeight="1">
      <c r="A480" s="120">
        <v>476</v>
      </c>
      <c r="B480" s="120" t="s">
        <v>758</v>
      </c>
      <c r="C480" s="120" t="s">
        <v>759</v>
      </c>
      <c r="D480" s="120" t="s">
        <v>760</v>
      </c>
      <c r="E480" s="120" t="s">
        <v>761</v>
      </c>
      <c r="F480" s="121">
        <v>6</v>
      </c>
      <c r="G480" s="121">
        <v>2</v>
      </c>
      <c r="H480" s="121">
        <v>12</v>
      </c>
      <c r="I480" s="121">
        <v>3</v>
      </c>
      <c r="J480" s="121">
        <v>304</v>
      </c>
      <c r="K480" s="122" t="s">
        <v>762</v>
      </c>
      <c r="L480" s="127">
        <v>139.43</v>
      </c>
      <c r="M480" s="120">
        <v>115.53</v>
      </c>
      <c r="N480" s="117" t="s">
        <v>763</v>
      </c>
      <c r="O480" s="120" t="s">
        <v>1736</v>
      </c>
      <c r="P480" s="120" t="s">
        <v>1737</v>
      </c>
      <c r="Q480" s="120" t="s">
        <v>766</v>
      </c>
      <c r="R480" s="120" t="s">
        <v>2939</v>
      </c>
      <c r="S480" s="123">
        <v>43884</v>
      </c>
      <c r="T480" s="120" t="s">
        <v>2940</v>
      </c>
      <c r="U480" s="124" t="s">
        <v>769</v>
      </c>
      <c r="V480" s="125" t="s">
        <v>2941</v>
      </c>
      <c r="W480" s="120" t="s">
        <v>2942</v>
      </c>
      <c r="X480" s="125" t="s">
        <v>769</v>
      </c>
      <c r="Y480" s="125" t="s">
        <v>2943</v>
      </c>
      <c r="Z480" s="126">
        <v>44348</v>
      </c>
    </row>
    <row r="481" spans="1:26" ht="17.25" hidden="1" customHeight="1">
      <c r="A481" s="120">
        <v>477</v>
      </c>
      <c r="B481" s="120" t="s">
        <v>758</v>
      </c>
      <c r="C481" s="120" t="s">
        <v>759</v>
      </c>
      <c r="D481" s="120" t="s">
        <v>760</v>
      </c>
      <c r="E481" s="120" t="s">
        <v>761</v>
      </c>
      <c r="F481" s="121">
        <v>6</v>
      </c>
      <c r="G481" s="121">
        <v>2</v>
      </c>
      <c r="H481" s="121">
        <v>12</v>
      </c>
      <c r="I481" s="121">
        <v>4</v>
      </c>
      <c r="J481" s="121">
        <v>401</v>
      </c>
      <c r="K481" s="122" t="s">
        <v>762</v>
      </c>
      <c r="L481" s="127">
        <v>88.79</v>
      </c>
      <c r="M481" s="120">
        <v>73.569999999999993</v>
      </c>
      <c r="N481" s="128" t="s">
        <v>773</v>
      </c>
      <c r="O481" s="120" t="s">
        <v>787</v>
      </c>
      <c r="P481" s="120" t="s">
        <v>1089</v>
      </c>
      <c r="Q481" s="120" t="s">
        <v>766</v>
      </c>
      <c r="R481" s="120" t="s">
        <v>2944</v>
      </c>
      <c r="S481" s="123">
        <v>43882</v>
      </c>
      <c r="T481" s="120" t="s">
        <v>2945</v>
      </c>
      <c r="U481" s="124" t="s">
        <v>769</v>
      </c>
      <c r="V481" s="125" t="s">
        <v>2946</v>
      </c>
      <c r="W481" s="120"/>
      <c r="X481" s="125"/>
      <c r="Y481" s="125"/>
      <c r="Z481" s="126">
        <v>44348</v>
      </c>
    </row>
    <row r="482" spans="1:26" ht="17.25" hidden="1" customHeight="1">
      <c r="A482" s="120">
        <v>478</v>
      </c>
      <c r="B482" s="120" t="s">
        <v>758</v>
      </c>
      <c r="C482" s="120" t="s">
        <v>759</v>
      </c>
      <c r="D482" s="120" t="s">
        <v>760</v>
      </c>
      <c r="E482" s="120" t="s">
        <v>761</v>
      </c>
      <c r="F482" s="121">
        <v>6</v>
      </c>
      <c r="G482" s="121">
        <v>2</v>
      </c>
      <c r="H482" s="121">
        <v>12</v>
      </c>
      <c r="I482" s="121">
        <v>4</v>
      </c>
      <c r="J482" s="121">
        <v>402</v>
      </c>
      <c r="K482" s="122" t="s">
        <v>762</v>
      </c>
      <c r="L482" s="127">
        <v>88.44</v>
      </c>
      <c r="M482" s="120">
        <v>73.28</v>
      </c>
      <c r="N482" s="128" t="s">
        <v>773</v>
      </c>
      <c r="O482" s="120" t="s">
        <v>774</v>
      </c>
      <c r="P482" s="120" t="s">
        <v>1095</v>
      </c>
      <c r="Q482" s="120" t="s">
        <v>766</v>
      </c>
      <c r="R482" s="120" t="s">
        <v>2947</v>
      </c>
      <c r="S482" s="123">
        <v>43884</v>
      </c>
      <c r="T482" s="120" t="s">
        <v>2948</v>
      </c>
      <c r="U482" s="124" t="s">
        <v>769</v>
      </c>
      <c r="V482" s="125" t="s">
        <v>2949</v>
      </c>
      <c r="W482" s="120" t="s">
        <v>1875</v>
      </c>
      <c r="X482" s="125" t="s">
        <v>769</v>
      </c>
      <c r="Y482" s="125" t="s">
        <v>2950</v>
      </c>
      <c r="Z482" s="126">
        <v>44348</v>
      </c>
    </row>
    <row r="483" spans="1:26" ht="17.25" hidden="1" customHeight="1">
      <c r="A483" s="120">
        <v>479</v>
      </c>
      <c r="B483" s="120" t="s">
        <v>758</v>
      </c>
      <c r="C483" s="120" t="s">
        <v>759</v>
      </c>
      <c r="D483" s="120" t="s">
        <v>760</v>
      </c>
      <c r="E483" s="120" t="s">
        <v>761</v>
      </c>
      <c r="F483" s="121">
        <v>6</v>
      </c>
      <c r="G483" s="121">
        <v>2</v>
      </c>
      <c r="H483" s="121">
        <v>12</v>
      </c>
      <c r="I483" s="121">
        <v>4</v>
      </c>
      <c r="J483" s="121">
        <v>403</v>
      </c>
      <c r="K483" s="122" t="s">
        <v>762</v>
      </c>
      <c r="L483" s="127">
        <v>88.32</v>
      </c>
      <c r="M483" s="120">
        <v>73.180000000000007</v>
      </c>
      <c r="N483" s="128" t="s">
        <v>773</v>
      </c>
      <c r="O483" s="120" t="s">
        <v>774</v>
      </c>
      <c r="P483" s="120" t="s">
        <v>1101</v>
      </c>
      <c r="Q483" s="120" t="s">
        <v>766</v>
      </c>
      <c r="R483" s="120" t="s">
        <v>2951</v>
      </c>
      <c r="S483" s="123">
        <v>43879</v>
      </c>
      <c r="T483" s="120" t="s">
        <v>2952</v>
      </c>
      <c r="U483" s="124" t="s">
        <v>769</v>
      </c>
      <c r="V483" s="125" t="s">
        <v>2953</v>
      </c>
      <c r="W483" s="120"/>
      <c r="X483" s="125"/>
      <c r="Y483" s="125"/>
      <c r="Z483" s="126">
        <v>44348</v>
      </c>
    </row>
    <row r="484" spans="1:26" ht="17.25" hidden="1" customHeight="1">
      <c r="A484" s="120">
        <v>480</v>
      </c>
      <c r="B484" s="120" t="s">
        <v>758</v>
      </c>
      <c r="C484" s="120" t="s">
        <v>759</v>
      </c>
      <c r="D484" s="120" t="s">
        <v>760</v>
      </c>
      <c r="E484" s="120" t="s">
        <v>761</v>
      </c>
      <c r="F484" s="121">
        <v>6</v>
      </c>
      <c r="G484" s="121">
        <v>2</v>
      </c>
      <c r="H484" s="121">
        <v>12</v>
      </c>
      <c r="I484" s="121">
        <v>4</v>
      </c>
      <c r="J484" s="121">
        <v>404</v>
      </c>
      <c r="K484" s="122" t="s">
        <v>762</v>
      </c>
      <c r="L484" s="127">
        <v>139.43</v>
      </c>
      <c r="M484" s="120">
        <v>115.53</v>
      </c>
      <c r="N484" s="117" t="s">
        <v>763</v>
      </c>
      <c r="O484" s="120" t="s">
        <v>1736</v>
      </c>
      <c r="P484" s="120" t="s">
        <v>1737</v>
      </c>
      <c r="Q484" s="120" t="s">
        <v>766</v>
      </c>
      <c r="R484" s="120" t="s">
        <v>2954</v>
      </c>
      <c r="S484" s="123">
        <v>43881</v>
      </c>
      <c r="T484" s="120" t="s">
        <v>1075</v>
      </c>
      <c r="U484" s="124" t="s">
        <v>769</v>
      </c>
      <c r="V484" s="125" t="s">
        <v>2955</v>
      </c>
      <c r="W484" s="120"/>
      <c r="X484" s="125"/>
      <c r="Y484" s="125"/>
      <c r="Z484" s="126">
        <v>44348</v>
      </c>
    </row>
    <row r="485" spans="1:26" ht="17.25" hidden="1" customHeight="1">
      <c r="A485" s="120">
        <v>481</v>
      </c>
      <c r="B485" s="120" t="s">
        <v>758</v>
      </c>
      <c r="C485" s="120" t="s">
        <v>759</v>
      </c>
      <c r="D485" s="120" t="s">
        <v>760</v>
      </c>
      <c r="E485" s="120" t="s">
        <v>761</v>
      </c>
      <c r="F485" s="121">
        <v>6</v>
      </c>
      <c r="G485" s="121">
        <v>2</v>
      </c>
      <c r="H485" s="121">
        <v>12</v>
      </c>
      <c r="I485" s="121">
        <v>5</v>
      </c>
      <c r="J485" s="121">
        <v>501</v>
      </c>
      <c r="K485" s="122" t="s">
        <v>762</v>
      </c>
      <c r="L485" s="127">
        <v>88.79</v>
      </c>
      <c r="M485" s="120">
        <v>73.569999999999993</v>
      </c>
      <c r="N485" s="128" t="s">
        <v>773</v>
      </c>
      <c r="O485" s="120" t="s">
        <v>787</v>
      </c>
      <c r="P485" s="120" t="s">
        <v>1089</v>
      </c>
      <c r="Q485" s="120" t="s">
        <v>766</v>
      </c>
      <c r="R485" s="120" t="s">
        <v>2956</v>
      </c>
      <c r="S485" s="123">
        <v>43880</v>
      </c>
      <c r="T485" s="120" t="s">
        <v>2957</v>
      </c>
      <c r="U485" s="124" t="s">
        <v>769</v>
      </c>
      <c r="V485" s="125" t="s">
        <v>2958</v>
      </c>
      <c r="W485" s="120" t="s">
        <v>2959</v>
      </c>
      <c r="X485" s="125" t="s">
        <v>769</v>
      </c>
      <c r="Y485" s="125" t="s">
        <v>2960</v>
      </c>
      <c r="Z485" s="126">
        <v>44348</v>
      </c>
    </row>
    <row r="486" spans="1:26" ht="17.25" hidden="1" customHeight="1">
      <c r="A486" s="120">
        <v>482</v>
      </c>
      <c r="B486" s="120" t="s">
        <v>758</v>
      </c>
      <c r="C486" s="120" t="s">
        <v>759</v>
      </c>
      <c r="D486" s="120" t="s">
        <v>760</v>
      </c>
      <c r="E486" s="120" t="s">
        <v>761</v>
      </c>
      <c r="F486" s="121">
        <v>6</v>
      </c>
      <c r="G486" s="121">
        <v>2</v>
      </c>
      <c r="H486" s="121">
        <v>12</v>
      </c>
      <c r="I486" s="121">
        <v>5</v>
      </c>
      <c r="J486" s="121">
        <v>502</v>
      </c>
      <c r="K486" s="122" t="s">
        <v>762</v>
      </c>
      <c r="L486" s="127">
        <v>88.44</v>
      </c>
      <c r="M486" s="120">
        <v>73.28</v>
      </c>
      <c r="N486" s="128" t="s">
        <v>773</v>
      </c>
      <c r="O486" s="120" t="s">
        <v>774</v>
      </c>
      <c r="P486" s="120" t="s">
        <v>1095</v>
      </c>
      <c r="Q486" s="120" t="s">
        <v>766</v>
      </c>
      <c r="R486" s="120" t="s">
        <v>2961</v>
      </c>
      <c r="S486" s="123">
        <v>43882</v>
      </c>
      <c r="T486" s="120" t="s">
        <v>2962</v>
      </c>
      <c r="U486" s="124" t="s">
        <v>769</v>
      </c>
      <c r="V486" s="125" t="s">
        <v>2963</v>
      </c>
      <c r="W486" s="120" t="s">
        <v>2964</v>
      </c>
      <c r="X486" s="125" t="s">
        <v>769</v>
      </c>
      <c r="Y486" s="125" t="s">
        <v>2965</v>
      </c>
      <c r="Z486" s="126">
        <v>44348</v>
      </c>
    </row>
    <row r="487" spans="1:26" ht="17.25" hidden="1" customHeight="1">
      <c r="A487" s="120">
        <v>483</v>
      </c>
      <c r="B487" s="120" t="s">
        <v>758</v>
      </c>
      <c r="C487" s="120" t="s">
        <v>759</v>
      </c>
      <c r="D487" s="120" t="s">
        <v>760</v>
      </c>
      <c r="E487" s="120" t="s">
        <v>761</v>
      </c>
      <c r="F487" s="121">
        <v>6</v>
      </c>
      <c r="G487" s="121">
        <v>2</v>
      </c>
      <c r="H487" s="121">
        <v>12</v>
      </c>
      <c r="I487" s="121">
        <v>5</v>
      </c>
      <c r="J487" s="121">
        <v>503</v>
      </c>
      <c r="K487" s="122" t="s">
        <v>762</v>
      </c>
      <c r="L487" s="127">
        <v>88.32</v>
      </c>
      <c r="M487" s="120">
        <v>73.180000000000007</v>
      </c>
      <c r="N487" s="128" t="s">
        <v>773</v>
      </c>
      <c r="O487" s="120" t="s">
        <v>774</v>
      </c>
      <c r="P487" s="120" t="s">
        <v>1101</v>
      </c>
      <c r="Q487" s="120" t="s">
        <v>766</v>
      </c>
      <c r="R487" s="120" t="s">
        <v>2966</v>
      </c>
      <c r="S487" s="123">
        <v>43896</v>
      </c>
      <c r="T487" s="120" t="s">
        <v>1500</v>
      </c>
      <c r="U487" s="124" t="s">
        <v>769</v>
      </c>
      <c r="V487" s="125" t="s">
        <v>2967</v>
      </c>
      <c r="W487" s="120" t="s">
        <v>2968</v>
      </c>
      <c r="X487" s="125" t="s">
        <v>769</v>
      </c>
      <c r="Y487" s="125" t="s">
        <v>2969</v>
      </c>
      <c r="Z487" s="126">
        <v>44348</v>
      </c>
    </row>
    <row r="488" spans="1:26" ht="17.25" hidden="1" customHeight="1">
      <c r="A488" s="120">
        <v>484</v>
      </c>
      <c r="B488" s="120" t="s">
        <v>758</v>
      </c>
      <c r="C488" s="120" t="s">
        <v>759</v>
      </c>
      <c r="D488" s="120" t="s">
        <v>760</v>
      </c>
      <c r="E488" s="120" t="s">
        <v>761</v>
      </c>
      <c r="F488" s="121">
        <v>6</v>
      </c>
      <c r="G488" s="121">
        <v>2</v>
      </c>
      <c r="H488" s="121">
        <v>12</v>
      </c>
      <c r="I488" s="121">
        <v>5</v>
      </c>
      <c r="J488" s="121">
        <v>504</v>
      </c>
      <c r="K488" s="122" t="s">
        <v>762</v>
      </c>
      <c r="L488" s="127">
        <v>139.43</v>
      </c>
      <c r="M488" s="120">
        <v>115.53</v>
      </c>
      <c r="N488" s="117" t="s">
        <v>763</v>
      </c>
      <c r="O488" s="120" t="s">
        <v>1736</v>
      </c>
      <c r="P488" s="120" t="s">
        <v>1737</v>
      </c>
      <c r="Q488" s="120" t="s">
        <v>766</v>
      </c>
      <c r="R488" s="120" t="s">
        <v>2970</v>
      </c>
      <c r="S488" s="123">
        <v>43916</v>
      </c>
      <c r="T488" s="120" t="s">
        <v>2971</v>
      </c>
      <c r="U488" s="124" t="s">
        <v>769</v>
      </c>
      <c r="V488" s="125" t="s">
        <v>2972</v>
      </c>
      <c r="W488" s="120" t="s">
        <v>2973</v>
      </c>
      <c r="X488" s="125" t="s">
        <v>769</v>
      </c>
      <c r="Y488" s="125" t="s">
        <v>2974</v>
      </c>
      <c r="Z488" s="126">
        <v>44348</v>
      </c>
    </row>
    <row r="489" spans="1:26" ht="17.25" hidden="1" customHeight="1">
      <c r="A489" s="120">
        <v>485</v>
      </c>
      <c r="B489" s="120" t="s">
        <v>758</v>
      </c>
      <c r="C489" s="120" t="s">
        <v>759</v>
      </c>
      <c r="D489" s="120" t="s">
        <v>760</v>
      </c>
      <c r="E489" s="120" t="s">
        <v>761</v>
      </c>
      <c r="F489" s="121">
        <v>6</v>
      </c>
      <c r="G489" s="121">
        <v>2</v>
      </c>
      <c r="H489" s="121">
        <v>12</v>
      </c>
      <c r="I489" s="121">
        <v>6</v>
      </c>
      <c r="J489" s="121">
        <v>601</v>
      </c>
      <c r="K489" s="122" t="s">
        <v>762</v>
      </c>
      <c r="L489" s="127">
        <v>88.79</v>
      </c>
      <c r="M489" s="120">
        <v>73.569999999999993</v>
      </c>
      <c r="N489" s="128" t="s">
        <v>773</v>
      </c>
      <c r="O489" s="120" t="s">
        <v>787</v>
      </c>
      <c r="P489" s="120" t="s">
        <v>1089</v>
      </c>
      <c r="Q489" s="120" t="s">
        <v>766</v>
      </c>
      <c r="R489" s="120" t="s">
        <v>2975</v>
      </c>
      <c r="S489" s="123">
        <v>43882</v>
      </c>
      <c r="T489" s="120" t="s">
        <v>1727</v>
      </c>
      <c r="U489" s="124" t="s">
        <v>769</v>
      </c>
      <c r="V489" s="125" t="s">
        <v>2976</v>
      </c>
      <c r="W489" s="120"/>
      <c r="X489" s="125"/>
      <c r="Y489" s="125"/>
      <c r="Z489" s="126">
        <v>44348</v>
      </c>
    </row>
    <row r="490" spans="1:26" ht="17.25" hidden="1" customHeight="1">
      <c r="A490" s="120">
        <v>486</v>
      </c>
      <c r="B490" s="120" t="s">
        <v>758</v>
      </c>
      <c r="C490" s="120" t="s">
        <v>759</v>
      </c>
      <c r="D490" s="120" t="s">
        <v>760</v>
      </c>
      <c r="E490" s="120" t="s">
        <v>761</v>
      </c>
      <c r="F490" s="121">
        <v>6</v>
      </c>
      <c r="G490" s="121">
        <v>2</v>
      </c>
      <c r="H490" s="121">
        <v>12</v>
      </c>
      <c r="I490" s="121">
        <v>6</v>
      </c>
      <c r="J490" s="121">
        <v>602</v>
      </c>
      <c r="K490" s="122" t="s">
        <v>762</v>
      </c>
      <c r="L490" s="127">
        <v>88.44</v>
      </c>
      <c r="M490" s="120">
        <v>73.28</v>
      </c>
      <c r="N490" s="128" t="s">
        <v>773</v>
      </c>
      <c r="O490" s="120" t="s">
        <v>774</v>
      </c>
      <c r="P490" s="120" t="s">
        <v>1095</v>
      </c>
      <c r="Q490" s="120" t="s">
        <v>766</v>
      </c>
      <c r="R490" s="120" t="s">
        <v>2977</v>
      </c>
      <c r="S490" s="123">
        <v>43879</v>
      </c>
      <c r="T490" s="120" t="s">
        <v>2978</v>
      </c>
      <c r="U490" s="124" t="s">
        <v>769</v>
      </c>
      <c r="V490" s="125" t="s">
        <v>2979</v>
      </c>
      <c r="W490" s="120"/>
      <c r="X490" s="125"/>
      <c r="Y490" s="125"/>
      <c r="Z490" s="126">
        <v>44348</v>
      </c>
    </row>
    <row r="491" spans="1:26" ht="17.25" hidden="1" customHeight="1">
      <c r="A491" s="120">
        <v>487</v>
      </c>
      <c r="B491" s="120" t="s">
        <v>758</v>
      </c>
      <c r="C491" s="120" t="s">
        <v>759</v>
      </c>
      <c r="D491" s="120" t="s">
        <v>760</v>
      </c>
      <c r="E491" s="120" t="s">
        <v>761</v>
      </c>
      <c r="F491" s="121">
        <v>6</v>
      </c>
      <c r="G491" s="121">
        <v>2</v>
      </c>
      <c r="H491" s="121">
        <v>12</v>
      </c>
      <c r="I491" s="121">
        <v>6</v>
      </c>
      <c r="J491" s="121">
        <v>603</v>
      </c>
      <c r="K491" s="122" t="s">
        <v>762</v>
      </c>
      <c r="L491" s="127">
        <v>88.32</v>
      </c>
      <c r="M491" s="120">
        <v>73.180000000000007</v>
      </c>
      <c r="N491" s="128" t="s">
        <v>773</v>
      </c>
      <c r="O491" s="120" t="s">
        <v>774</v>
      </c>
      <c r="P491" s="120" t="s">
        <v>1101</v>
      </c>
      <c r="Q491" s="120" t="s">
        <v>766</v>
      </c>
      <c r="R491" s="120" t="s">
        <v>2980</v>
      </c>
      <c r="S491" s="123">
        <v>43879</v>
      </c>
      <c r="T491" s="120" t="s">
        <v>2981</v>
      </c>
      <c r="U491" s="124" t="s">
        <v>769</v>
      </c>
      <c r="V491" s="125" t="s">
        <v>2982</v>
      </c>
      <c r="W491" s="120"/>
      <c r="X491" s="125"/>
      <c r="Y491" s="125"/>
      <c r="Z491" s="126">
        <v>44348</v>
      </c>
    </row>
    <row r="492" spans="1:26" ht="17.25" hidden="1" customHeight="1">
      <c r="A492" s="120">
        <v>488</v>
      </c>
      <c r="B492" s="120" t="s">
        <v>758</v>
      </c>
      <c r="C492" s="120" t="s">
        <v>759</v>
      </c>
      <c r="D492" s="120" t="s">
        <v>760</v>
      </c>
      <c r="E492" s="120" t="s">
        <v>761</v>
      </c>
      <c r="F492" s="121">
        <v>6</v>
      </c>
      <c r="G492" s="121">
        <v>2</v>
      </c>
      <c r="H492" s="121">
        <v>12</v>
      </c>
      <c r="I492" s="121">
        <v>6</v>
      </c>
      <c r="J492" s="121">
        <v>604</v>
      </c>
      <c r="K492" s="122" t="s">
        <v>762</v>
      </c>
      <c r="L492" s="127">
        <v>139.43</v>
      </c>
      <c r="M492" s="120">
        <v>115.53</v>
      </c>
      <c r="N492" s="117" t="s">
        <v>763</v>
      </c>
      <c r="O492" s="120" t="s">
        <v>1736</v>
      </c>
      <c r="P492" s="120" t="s">
        <v>1737</v>
      </c>
      <c r="Q492" s="120" t="s">
        <v>766</v>
      </c>
      <c r="R492" s="120" t="s">
        <v>2983</v>
      </c>
      <c r="S492" s="123">
        <v>43716</v>
      </c>
      <c r="T492" s="120" t="s">
        <v>2984</v>
      </c>
      <c r="U492" s="124" t="s">
        <v>769</v>
      </c>
      <c r="V492" s="125" t="s">
        <v>2985</v>
      </c>
      <c r="W492" s="120" t="s">
        <v>1347</v>
      </c>
      <c r="X492" s="125" t="s">
        <v>769</v>
      </c>
      <c r="Y492" s="125" t="s">
        <v>2986</v>
      </c>
      <c r="Z492" s="126">
        <v>44348</v>
      </c>
    </row>
    <row r="493" spans="1:26" ht="17.25" hidden="1" customHeight="1">
      <c r="A493" s="120">
        <v>489</v>
      </c>
      <c r="B493" s="120" t="s">
        <v>758</v>
      </c>
      <c r="C493" s="120" t="s">
        <v>759</v>
      </c>
      <c r="D493" s="120" t="s">
        <v>760</v>
      </c>
      <c r="E493" s="120" t="s">
        <v>761</v>
      </c>
      <c r="F493" s="121">
        <v>6</v>
      </c>
      <c r="G493" s="121">
        <v>2</v>
      </c>
      <c r="H493" s="121">
        <v>12</v>
      </c>
      <c r="I493" s="121">
        <v>7</v>
      </c>
      <c r="J493" s="121">
        <v>701</v>
      </c>
      <c r="K493" s="122" t="s">
        <v>762</v>
      </c>
      <c r="L493" s="127">
        <v>88.79</v>
      </c>
      <c r="M493" s="120">
        <v>73.569999999999993</v>
      </c>
      <c r="N493" s="128" t="s">
        <v>773</v>
      </c>
      <c r="O493" s="120" t="s">
        <v>787</v>
      </c>
      <c r="P493" s="120" t="s">
        <v>1089</v>
      </c>
      <c r="Q493" s="120" t="s">
        <v>766</v>
      </c>
      <c r="R493" s="120" t="s">
        <v>2987</v>
      </c>
      <c r="S493" s="123">
        <v>43899</v>
      </c>
      <c r="T493" s="120" t="s">
        <v>2988</v>
      </c>
      <c r="U493" s="124" t="s">
        <v>769</v>
      </c>
      <c r="V493" s="125" t="s">
        <v>2989</v>
      </c>
      <c r="W493" s="120"/>
      <c r="X493" s="125"/>
      <c r="Y493" s="125"/>
      <c r="Z493" s="126">
        <v>44348</v>
      </c>
    </row>
    <row r="494" spans="1:26" ht="17.25" hidden="1" customHeight="1">
      <c r="A494" s="120">
        <v>490</v>
      </c>
      <c r="B494" s="120" t="s">
        <v>758</v>
      </c>
      <c r="C494" s="120" t="s">
        <v>759</v>
      </c>
      <c r="D494" s="120" t="s">
        <v>760</v>
      </c>
      <c r="E494" s="120" t="s">
        <v>761</v>
      </c>
      <c r="F494" s="121">
        <v>6</v>
      </c>
      <c r="G494" s="121">
        <v>2</v>
      </c>
      <c r="H494" s="121">
        <v>12</v>
      </c>
      <c r="I494" s="121">
        <v>7</v>
      </c>
      <c r="J494" s="121">
        <v>702</v>
      </c>
      <c r="K494" s="122" t="s">
        <v>762</v>
      </c>
      <c r="L494" s="127">
        <v>88.44</v>
      </c>
      <c r="M494" s="120">
        <v>73.28</v>
      </c>
      <c r="N494" s="128" t="s">
        <v>773</v>
      </c>
      <c r="O494" s="120" t="s">
        <v>774</v>
      </c>
      <c r="P494" s="120" t="s">
        <v>1095</v>
      </c>
      <c r="Q494" s="120" t="s">
        <v>766</v>
      </c>
      <c r="R494" s="120" t="s">
        <v>2990</v>
      </c>
      <c r="S494" s="123">
        <v>43724</v>
      </c>
      <c r="T494" s="120" t="s">
        <v>2991</v>
      </c>
      <c r="U494" s="124" t="s">
        <v>769</v>
      </c>
      <c r="V494" s="125" t="s">
        <v>2992</v>
      </c>
      <c r="W494" s="120" t="s">
        <v>2993</v>
      </c>
      <c r="X494" s="125" t="s">
        <v>769</v>
      </c>
      <c r="Y494" s="125" t="s">
        <v>2994</v>
      </c>
      <c r="Z494" s="126">
        <v>44348</v>
      </c>
    </row>
    <row r="495" spans="1:26" ht="17.25" hidden="1" customHeight="1">
      <c r="A495" s="120">
        <v>491</v>
      </c>
      <c r="B495" s="120" t="s">
        <v>758</v>
      </c>
      <c r="C495" s="120" t="s">
        <v>759</v>
      </c>
      <c r="D495" s="120" t="s">
        <v>760</v>
      </c>
      <c r="E495" s="120" t="s">
        <v>761</v>
      </c>
      <c r="F495" s="121">
        <v>6</v>
      </c>
      <c r="G495" s="121">
        <v>2</v>
      </c>
      <c r="H495" s="121">
        <v>12</v>
      </c>
      <c r="I495" s="121">
        <v>7</v>
      </c>
      <c r="J495" s="121">
        <v>703</v>
      </c>
      <c r="K495" s="122" t="s">
        <v>762</v>
      </c>
      <c r="L495" s="127">
        <v>88.32</v>
      </c>
      <c r="M495" s="120">
        <v>73.180000000000007</v>
      </c>
      <c r="N495" s="128" t="s">
        <v>773</v>
      </c>
      <c r="O495" s="120" t="s">
        <v>774</v>
      </c>
      <c r="P495" s="120" t="s">
        <v>1101</v>
      </c>
      <c r="Q495" s="120" t="s">
        <v>766</v>
      </c>
      <c r="R495" s="120" t="s">
        <v>2995</v>
      </c>
      <c r="S495" s="123">
        <v>43882</v>
      </c>
      <c r="T495" s="120" t="s">
        <v>2996</v>
      </c>
      <c r="U495" s="124" t="s">
        <v>769</v>
      </c>
      <c r="V495" s="125" t="s">
        <v>2997</v>
      </c>
      <c r="W495" s="120" t="s">
        <v>2998</v>
      </c>
      <c r="X495" s="125" t="s">
        <v>769</v>
      </c>
      <c r="Y495" s="125" t="s">
        <v>2999</v>
      </c>
      <c r="Z495" s="126">
        <v>44348</v>
      </c>
    </row>
    <row r="496" spans="1:26" ht="17.25" hidden="1" customHeight="1">
      <c r="A496" s="120">
        <v>492</v>
      </c>
      <c r="B496" s="120" t="s">
        <v>758</v>
      </c>
      <c r="C496" s="120" t="s">
        <v>759</v>
      </c>
      <c r="D496" s="120" t="s">
        <v>760</v>
      </c>
      <c r="E496" s="120" t="s">
        <v>761</v>
      </c>
      <c r="F496" s="121">
        <v>6</v>
      </c>
      <c r="G496" s="121">
        <v>2</v>
      </c>
      <c r="H496" s="121">
        <v>12</v>
      </c>
      <c r="I496" s="121">
        <v>7</v>
      </c>
      <c r="J496" s="121">
        <v>704</v>
      </c>
      <c r="K496" s="122" t="s">
        <v>762</v>
      </c>
      <c r="L496" s="127">
        <v>139.43</v>
      </c>
      <c r="M496" s="120">
        <v>115.53</v>
      </c>
      <c r="N496" s="117" t="s">
        <v>763</v>
      </c>
      <c r="O496" s="120" t="s">
        <v>1736</v>
      </c>
      <c r="P496" s="120" t="s">
        <v>1737</v>
      </c>
      <c r="Q496" s="120" t="s">
        <v>766</v>
      </c>
      <c r="R496" s="120" t="s">
        <v>3000</v>
      </c>
      <c r="S496" s="123">
        <v>43891</v>
      </c>
      <c r="T496" s="120" t="s">
        <v>3001</v>
      </c>
      <c r="U496" s="124" t="s">
        <v>769</v>
      </c>
      <c r="V496" s="125" t="s">
        <v>3002</v>
      </c>
      <c r="W496" s="120"/>
      <c r="X496" s="125"/>
      <c r="Y496" s="125"/>
      <c r="Z496" s="126">
        <v>44348</v>
      </c>
    </row>
    <row r="497" spans="1:26" ht="17.25" hidden="1" customHeight="1">
      <c r="A497" s="120">
        <v>493</v>
      </c>
      <c r="B497" s="120" t="s">
        <v>758</v>
      </c>
      <c r="C497" s="120" t="s">
        <v>759</v>
      </c>
      <c r="D497" s="120" t="s">
        <v>760</v>
      </c>
      <c r="E497" s="120" t="s">
        <v>761</v>
      </c>
      <c r="F497" s="121">
        <v>6</v>
      </c>
      <c r="G497" s="121">
        <v>2</v>
      </c>
      <c r="H497" s="121">
        <v>12</v>
      </c>
      <c r="I497" s="121">
        <v>8</v>
      </c>
      <c r="J497" s="121">
        <v>801</v>
      </c>
      <c r="K497" s="122" t="s">
        <v>762</v>
      </c>
      <c r="L497" s="127">
        <v>88.79</v>
      </c>
      <c r="M497" s="120">
        <v>73.569999999999993</v>
      </c>
      <c r="N497" s="128" t="s">
        <v>773</v>
      </c>
      <c r="O497" s="120" t="s">
        <v>787</v>
      </c>
      <c r="P497" s="120" t="s">
        <v>1089</v>
      </c>
      <c r="Q497" s="120" t="s">
        <v>766</v>
      </c>
      <c r="R497" s="120" t="s">
        <v>3003</v>
      </c>
      <c r="S497" s="123">
        <v>43891</v>
      </c>
      <c r="T497" s="120" t="s">
        <v>3004</v>
      </c>
      <c r="U497" s="124" t="s">
        <v>769</v>
      </c>
      <c r="V497" s="125" t="s">
        <v>3005</v>
      </c>
      <c r="W497" s="120"/>
      <c r="X497" s="125"/>
      <c r="Y497" s="125"/>
      <c r="Z497" s="126">
        <v>44348</v>
      </c>
    </row>
    <row r="498" spans="1:26" ht="17.25" hidden="1" customHeight="1">
      <c r="A498" s="120">
        <v>494</v>
      </c>
      <c r="B498" s="120" t="s">
        <v>758</v>
      </c>
      <c r="C498" s="120" t="s">
        <v>759</v>
      </c>
      <c r="D498" s="120" t="s">
        <v>760</v>
      </c>
      <c r="E498" s="120" t="s">
        <v>761</v>
      </c>
      <c r="F498" s="121">
        <v>6</v>
      </c>
      <c r="G498" s="121">
        <v>2</v>
      </c>
      <c r="H498" s="121">
        <v>12</v>
      </c>
      <c r="I498" s="121">
        <v>8</v>
      </c>
      <c r="J498" s="121">
        <v>802</v>
      </c>
      <c r="K498" s="122" t="s">
        <v>762</v>
      </c>
      <c r="L498" s="127">
        <v>88.44</v>
      </c>
      <c r="M498" s="120">
        <v>73.28</v>
      </c>
      <c r="N498" s="128" t="s">
        <v>773</v>
      </c>
      <c r="O498" s="120" t="s">
        <v>774</v>
      </c>
      <c r="P498" s="120" t="s">
        <v>1095</v>
      </c>
      <c r="Q498" s="120" t="s">
        <v>766</v>
      </c>
      <c r="R498" s="120" t="s">
        <v>3006</v>
      </c>
      <c r="S498" s="123">
        <v>43648</v>
      </c>
      <c r="T498" s="120" t="s">
        <v>3007</v>
      </c>
      <c r="U498" s="124" t="s">
        <v>769</v>
      </c>
      <c r="V498" s="125" t="s">
        <v>3008</v>
      </c>
      <c r="W498" s="120"/>
      <c r="X498" s="125"/>
      <c r="Y498" s="125"/>
      <c r="Z498" s="126">
        <v>44348</v>
      </c>
    </row>
    <row r="499" spans="1:26" ht="17.25" hidden="1" customHeight="1">
      <c r="A499" s="120">
        <v>495</v>
      </c>
      <c r="B499" s="120" t="s">
        <v>758</v>
      </c>
      <c r="C499" s="120" t="s">
        <v>759</v>
      </c>
      <c r="D499" s="120" t="s">
        <v>760</v>
      </c>
      <c r="E499" s="120" t="s">
        <v>761</v>
      </c>
      <c r="F499" s="121">
        <v>6</v>
      </c>
      <c r="G499" s="121">
        <v>2</v>
      </c>
      <c r="H499" s="121">
        <v>12</v>
      </c>
      <c r="I499" s="121">
        <v>8</v>
      </c>
      <c r="J499" s="121">
        <v>803</v>
      </c>
      <c r="K499" s="122" t="s">
        <v>762</v>
      </c>
      <c r="L499" s="127">
        <v>88.32</v>
      </c>
      <c r="M499" s="120">
        <v>73.180000000000007</v>
      </c>
      <c r="N499" s="128" t="s">
        <v>773</v>
      </c>
      <c r="O499" s="120" t="s">
        <v>774</v>
      </c>
      <c r="P499" s="120" t="s">
        <v>1101</v>
      </c>
      <c r="Q499" s="120" t="s">
        <v>766</v>
      </c>
      <c r="R499" s="120" t="s">
        <v>3009</v>
      </c>
      <c r="S499" s="123">
        <v>43621</v>
      </c>
      <c r="T499" s="120" t="s">
        <v>3010</v>
      </c>
      <c r="U499" s="124" t="s">
        <v>769</v>
      </c>
      <c r="V499" s="125" t="s">
        <v>3011</v>
      </c>
      <c r="W499" s="120" t="s">
        <v>3012</v>
      </c>
      <c r="X499" s="125" t="s">
        <v>769</v>
      </c>
      <c r="Y499" s="125" t="s">
        <v>3013</v>
      </c>
      <c r="Z499" s="126">
        <v>44348</v>
      </c>
    </row>
    <row r="500" spans="1:26" ht="17.25" hidden="1" customHeight="1">
      <c r="A500" s="120">
        <v>496</v>
      </c>
      <c r="B500" s="120" t="s">
        <v>758</v>
      </c>
      <c r="C500" s="120" t="s">
        <v>759</v>
      </c>
      <c r="D500" s="120" t="s">
        <v>760</v>
      </c>
      <c r="E500" s="120" t="s">
        <v>761</v>
      </c>
      <c r="F500" s="121">
        <v>6</v>
      </c>
      <c r="G500" s="121">
        <v>2</v>
      </c>
      <c r="H500" s="121">
        <v>12</v>
      </c>
      <c r="I500" s="121">
        <v>8</v>
      </c>
      <c r="J500" s="121">
        <v>804</v>
      </c>
      <c r="K500" s="122" t="s">
        <v>762</v>
      </c>
      <c r="L500" s="127">
        <v>139.43</v>
      </c>
      <c r="M500" s="120">
        <v>115.53</v>
      </c>
      <c r="N500" s="117" t="s">
        <v>763</v>
      </c>
      <c r="O500" s="120" t="s">
        <v>1736</v>
      </c>
      <c r="P500" s="120" t="s">
        <v>1737</v>
      </c>
      <c r="Q500" s="120" t="s">
        <v>766</v>
      </c>
      <c r="R500" s="120" t="s">
        <v>3014</v>
      </c>
      <c r="S500" s="123">
        <v>43884</v>
      </c>
      <c r="T500" s="120" t="s">
        <v>3015</v>
      </c>
      <c r="U500" s="124" t="s">
        <v>769</v>
      </c>
      <c r="V500" s="125" t="s">
        <v>3016</v>
      </c>
      <c r="W500" s="120" t="s">
        <v>3017</v>
      </c>
      <c r="X500" s="125" t="s">
        <v>769</v>
      </c>
      <c r="Y500" s="125" t="s">
        <v>3018</v>
      </c>
      <c r="Z500" s="126">
        <v>44348</v>
      </c>
    </row>
    <row r="501" spans="1:26" ht="17.25" hidden="1" customHeight="1">
      <c r="A501" s="120">
        <v>497</v>
      </c>
      <c r="B501" s="120" t="s">
        <v>758</v>
      </c>
      <c r="C501" s="120" t="s">
        <v>759</v>
      </c>
      <c r="D501" s="120" t="s">
        <v>760</v>
      </c>
      <c r="E501" s="120" t="s">
        <v>761</v>
      </c>
      <c r="F501" s="121">
        <v>6</v>
      </c>
      <c r="G501" s="121">
        <v>2</v>
      </c>
      <c r="H501" s="121">
        <v>12</v>
      </c>
      <c r="I501" s="121">
        <v>9</v>
      </c>
      <c r="J501" s="121">
        <v>901</v>
      </c>
      <c r="K501" s="122" t="s">
        <v>762</v>
      </c>
      <c r="L501" s="127">
        <v>88.79</v>
      </c>
      <c r="M501" s="120">
        <v>73.569999999999993</v>
      </c>
      <c r="N501" s="128" t="s">
        <v>773</v>
      </c>
      <c r="O501" s="120" t="s">
        <v>787</v>
      </c>
      <c r="P501" s="120" t="s">
        <v>1089</v>
      </c>
      <c r="Q501" s="120" t="s">
        <v>766</v>
      </c>
      <c r="R501" s="120" t="s">
        <v>3019</v>
      </c>
      <c r="S501" s="123">
        <v>43733</v>
      </c>
      <c r="T501" s="120" t="s">
        <v>3020</v>
      </c>
      <c r="U501" s="124" t="s">
        <v>769</v>
      </c>
      <c r="V501" s="125" t="s">
        <v>3021</v>
      </c>
      <c r="W501" s="120"/>
      <c r="X501" s="125"/>
      <c r="Y501" s="125"/>
      <c r="Z501" s="126">
        <v>44348</v>
      </c>
    </row>
    <row r="502" spans="1:26" ht="17.25" hidden="1" customHeight="1">
      <c r="A502" s="120">
        <v>498</v>
      </c>
      <c r="B502" s="120" t="s">
        <v>758</v>
      </c>
      <c r="C502" s="120" t="s">
        <v>759</v>
      </c>
      <c r="D502" s="120" t="s">
        <v>760</v>
      </c>
      <c r="E502" s="120" t="s">
        <v>761</v>
      </c>
      <c r="F502" s="121">
        <v>6</v>
      </c>
      <c r="G502" s="121">
        <v>2</v>
      </c>
      <c r="H502" s="121">
        <v>12</v>
      </c>
      <c r="I502" s="121">
        <v>9</v>
      </c>
      <c r="J502" s="121">
        <v>902</v>
      </c>
      <c r="K502" s="122" t="s">
        <v>762</v>
      </c>
      <c r="L502" s="127">
        <v>88.44</v>
      </c>
      <c r="M502" s="120">
        <v>73.28</v>
      </c>
      <c r="N502" s="128" t="s">
        <v>773</v>
      </c>
      <c r="O502" s="120" t="s">
        <v>774</v>
      </c>
      <c r="P502" s="120" t="s">
        <v>1095</v>
      </c>
      <c r="Q502" s="120" t="s">
        <v>766</v>
      </c>
      <c r="R502" s="120" t="s">
        <v>3022</v>
      </c>
      <c r="S502" s="123">
        <v>43648</v>
      </c>
      <c r="T502" s="120" t="s">
        <v>3023</v>
      </c>
      <c r="U502" s="124" t="s">
        <v>769</v>
      </c>
      <c r="V502" s="125" t="s">
        <v>3024</v>
      </c>
      <c r="W502" s="120" t="s">
        <v>3025</v>
      </c>
      <c r="X502" s="125" t="s">
        <v>769</v>
      </c>
      <c r="Y502" s="125" t="s">
        <v>3026</v>
      </c>
      <c r="Z502" s="126">
        <v>44348</v>
      </c>
    </row>
    <row r="503" spans="1:26" ht="17.25" hidden="1" customHeight="1">
      <c r="A503" s="120">
        <v>499</v>
      </c>
      <c r="B503" s="120" t="s">
        <v>758</v>
      </c>
      <c r="C503" s="120" t="s">
        <v>759</v>
      </c>
      <c r="D503" s="120" t="s">
        <v>760</v>
      </c>
      <c r="E503" s="120" t="s">
        <v>761</v>
      </c>
      <c r="F503" s="121">
        <v>6</v>
      </c>
      <c r="G503" s="121">
        <v>2</v>
      </c>
      <c r="H503" s="121">
        <v>12</v>
      </c>
      <c r="I503" s="121">
        <v>9</v>
      </c>
      <c r="J503" s="121">
        <v>903</v>
      </c>
      <c r="K503" s="122" t="s">
        <v>762</v>
      </c>
      <c r="L503" s="127">
        <v>88.32</v>
      </c>
      <c r="M503" s="120">
        <v>73.180000000000007</v>
      </c>
      <c r="N503" s="128" t="s">
        <v>773</v>
      </c>
      <c r="O503" s="120" t="s">
        <v>774</v>
      </c>
      <c r="P503" s="120" t="s">
        <v>1101</v>
      </c>
      <c r="Q503" s="120" t="s">
        <v>766</v>
      </c>
      <c r="R503" s="120" t="s">
        <v>3027</v>
      </c>
      <c r="S503" s="123">
        <v>43720</v>
      </c>
      <c r="T503" s="120" t="s">
        <v>3028</v>
      </c>
      <c r="U503" s="124" t="s">
        <v>769</v>
      </c>
      <c r="V503" s="125" t="s">
        <v>3029</v>
      </c>
      <c r="W503" s="120" t="s">
        <v>3030</v>
      </c>
      <c r="X503" s="125" t="s">
        <v>769</v>
      </c>
      <c r="Y503" s="125" t="s">
        <v>3031</v>
      </c>
      <c r="Z503" s="126">
        <v>44348</v>
      </c>
    </row>
    <row r="504" spans="1:26" ht="17.25" hidden="1" customHeight="1">
      <c r="A504" s="120">
        <v>500</v>
      </c>
      <c r="B504" s="120" t="s">
        <v>758</v>
      </c>
      <c r="C504" s="120" t="s">
        <v>759</v>
      </c>
      <c r="D504" s="120" t="s">
        <v>760</v>
      </c>
      <c r="E504" s="120" t="s">
        <v>761</v>
      </c>
      <c r="F504" s="121">
        <v>6</v>
      </c>
      <c r="G504" s="121">
        <v>2</v>
      </c>
      <c r="H504" s="121">
        <v>12</v>
      </c>
      <c r="I504" s="121">
        <v>9</v>
      </c>
      <c r="J504" s="121">
        <v>904</v>
      </c>
      <c r="K504" s="122" t="s">
        <v>762</v>
      </c>
      <c r="L504" s="127">
        <v>139.43</v>
      </c>
      <c r="M504" s="120">
        <v>115.53</v>
      </c>
      <c r="N504" s="117" t="s">
        <v>763</v>
      </c>
      <c r="O504" s="120" t="s">
        <v>1736</v>
      </c>
      <c r="P504" s="120" t="s">
        <v>1737</v>
      </c>
      <c r="Q504" s="120" t="s">
        <v>766</v>
      </c>
      <c r="R504" s="120" t="s">
        <v>3032</v>
      </c>
      <c r="S504" s="123">
        <v>43896</v>
      </c>
      <c r="T504" s="120" t="s">
        <v>3033</v>
      </c>
      <c r="U504" s="124" t="s">
        <v>769</v>
      </c>
      <c r="V504" s="125" t="s">
        <v>3034</v>
      </c>
      <c r="W504" s="120" t="s">
        <v>3035</v>
      </c>
      <c r="X504" s="125" t="s">
        <v>769</v>
      </c>
      <c r="Y504" s="125" t="s">
        <v>3036</v>
      </c>
      <c r="Z504" s="126">
        <v>44348</v>
      </c>
    </row>
    <row r="505" spans="1:26" ht="17.25" hidden="1" customHeight="1">
      <c r="A505" s="120">
        <v>501</v>
      </c>
      <c r="B505" s="120" t="s">
        <v>758</v>
      </c>
      <c r="C505" s="120" t="s">
        <v>759</v>
      </c>
      <c r="D505" s="120" t="s">
        <v>760</v>
      </c>
      <c r="E505" s="120" t="s">
        <v>761</v>
      </c>
      <c r="F505" s="121">
        <v>6</v>
      </c>
      <c r="G505" s="121">
        <v>2</v>
      </c>
      <c r="H505" s="121">
        <v>12</v>
      </c>
      <c r="I505" s="121">
        <v>10</v>
      </c>
      <c r="J505" s="121">
        <v>1001</v>
      </c>
      <c r="K505" s="122" t="s">
        <v>762</v>
      </c>
      <c r="L505" s="127">
        <v>88.79</v>
      </c>
      <c r="M505" s="120">
        <v>73.569999999999993</v>
      </c>
      <c r="N505" s="128" t="s">
        <v>773</v>
      </c>
      <c r="O505" s="120" t="s">
        <v>787</v>
      </c>
      <c r="P505" s="120" t="s">
        <v>1089</v>
      </c>
      <c r="Q505" s="120" t="s">
        <v>766</v>
      </c>
      <c r="R505" s="120" t="s">
        <v>3037</v>
      </c>
      <c r="S505" s="123">
        <v>43722</v>
      </c>
      <c r="T505" s="120" t="s">
        <v>3038</v>
      </c>
      <c r="U505" s="124" t="s">
        <v>769</v>
      </c>
      <c r="V505" s="125" t="s">
        <v>3039</v>
      </c>
      <c r="W505" s="120" t="s">
        <v>3040</v>
      </c>
      <c r="X505" s="125" t="s">
        <v>769</v>
      </c>
      <c r="Y505" s="125" t="s">
        <v>3041</v>
      </c>
      <c r="Z505" s="126">
        <v>44348</v>
      </c>
    </row>
    <row r="506" spans="1:26" ht="17.25" hidden="1" customHeight="1">
      <c r="A506" s="120">
        <v>502</v>
      </c>
      <c r="B506" s="120" t="s">
        <v>758</v>
      </c>
      <c r="C506" s="120" t="s">
        <v>759</v>
      </c>
      <c r="D506" s="120" t="s">
        <v>760</v>
      </c>
      <c r="E506" s="120" t="s">
        <v>761</v>
      </c>
      <c r="F506" s="121">
        <v>6</v>
      </c>
      <c r="G506" s="121">
        <v>2</v>
      </c>
      <c r="H506" s="121">
        <v>12</v>
      </c>
      <c r="I506" s="121">
        <v>10</v>
      </c>
      <c r="J506" s="121">
        <v>1002</v>
      </c>
      <c r="K506" s="122" t="s">
        <v>762</v>
      </c>
      <c r="L506" s="127">
        <v>88.44</v>
      </c>
      <c r="M506" s="120">
        <v>73.28</v>
      </c>
      <c r="N506" s="128" t="s">
        <v>773</v>
      </c>
      <c r="O506" s="120" t="s">
        <v>774</v>
      </c>
      <c r="P506" s="120" t="s">
        <v>1095</v>
      </c>
      <c r="Q506" s="120" t="s">
        <v>766</v>
      </c>
      <c r="R506" s="120" t="s">
        <v>3042</v>
      </c>
      <c r="S506" s="123">
        <v>43676</v>
      </c>
      <c r="T506" s="120" t="s">
        <v>3043</v>
      </c>
      <c r="U506" s="124" t="s">
        <v>769</v>
      </c>
      <c r="V506" s="125" t="s">
        <v>3044</v>
      </c>
      <c r="W506" s="120" t="s">
        <v>3045</v>
      </c>
      <c r="X506" s="125" t="s">
        <v>769</v>
      </c>
      <c r="Y506" s="125" t="s">
        <v>3046</v>
      </c>
      <c r="Z506" s="126">
        <v>44348</v>
      </c>
    </row>
    <row r="507" spans="1:26" ht="17.25" hidden="1" customHeight="1">
      <c r="A507" s="120">
        <v>503</v>
      </c>
      <c r="B507" s="120" t="s">
        <v>758</v>
      </c>
      <c r="C507" s="120" t="s">
        <v>759</v>
      </c>
      <c r="D507" s="120" t="s">
        <v>760</v>
      </c>
      <c r="E507" s="120" t="s">
        <v>761</v>
      </c>
      <c r="F507" s="121">
        <v>6</v>
      </c>
      <c r="G507" s="121">
        <v>2</v>
      </c>
      <c r="H507" s="121">
        <v>12</v>
      </c>
      <c r="I507" s="121">
        <v>10</v>
      </c>
      <c r="J507" s="121">
        <v>1003</v>
      </c>
      <c r="K507" s="122" t="s">
        <v>762</v>
      </c>
      <c r="L507" s="127">
        <v>88.32</v>
      </c>
      <c r="M507" s="120">
        <v>73.180000000000007</v>
      </c>
      <c r="N507" s="128" t="s">
        <v>773</v>
      </c>
      <c r="O507" s="120" t="s">
        <v>774</v>
      </c>
      <c r="P507" s="120" t="s">
        <v>1101</v>
      </c>
      <c r="Q507" s="120" t="s">
        <v>766</v>
      </c>
      <c r="R507" s="120" t="s">
        <v>3047</v>
      </c>
      <c r="S507" s="123">
        <v>43620</v>
      </c>
      <c r="T507" s="120" t="s">
        <v>3048</v>
      </c>
      <c r="U507" s="124" t="s">
        <v>769</v>
      </c>
      <c r="V507" s="125" t="s">
        <v>3049</v>
      </c>
      <c r="W507" s="120" t="s">
        <v>3050</v>
      </c>
      <c r="X507" s="125" t="s">
        <v>769</v>
      </c>
      <c r="Y507" s="125" t="s">
        <v>3051</v>
      </c>
      <c r="Z507" s="126">
        <v>44348</v>
      </c>
    </row>
    <row r="508" spans="1:26" ht="17.25" hidden="1" customHeight="1">
      <c r="A508" s="120">
        <v>504</v>
      </c>
      <c r="B508" s="120" t="s">
        <v>758</v>
      </c>
      <c r="C508" s="120" t="s">
        <v>759</v>
      </c>
      <c r="D508" s="120" t="s">
        <v>760</v>
      </c>
      <c r="E508" s="120" t="s">
        <v>761</v>
      </c>
      <c r="F508" s="121">
        <v>6</v>
      </c>
      <c r="G508" s="121">
        <v>2</v>
      </c>
      <c r="H508" s="121">
        <v>12</v>
      </c>
      <c r="I508" s="121">
        <v>10</v>
      </c>
      <c r="J508" s="121">
        <v>1004</v>
      </c>
      <c r="K508" s="122" t="s">
        <v>762</v>
      </c>
      <c r="L508" s="127">
        <v>139.43</v>
      </c>
      <c r="M508" s="120">
        <v>115.53</v>
      </c>
      <c r="N508" s="117" t="s">
        <v>763</v>
      </c>
      <c r="O508" s="120" t="s">
        <v>1736</v>
      </c>
      <c r="P508" s="120" t="s">
        <v>1737</v>
      </c>
      <c r="Q508" s="120" t="s">
        <v>766</v>
      </c>
      <c r="R508" s="120" t="s">
        <v>3052</v>
      </c>
      <c r="S508" s="123">
        <v>43880</v>
      </c>
      <c r="T508" s="120" t="s">
        <v>3053</v>
      </c>
      <c r="U508" s="124" t="s">
        <v>769</v>
      </c>
      <c r="V508" s="125" t="s">
        <v>3054</v>
      </c>
      <c r="W508" s="120" t="s">
        <v>2773</v>
      </c>
      <c r="X508" s="125" t="s">
        <v>769</v>
      </c>
      <c r="Y508" s="125" t="s">
        <v>3055</v>
      </c>
      <c r="Z508" s="126">
        <v>44348</v>
      </c>
    </row>
    <row r="509" spans="1:26" ht="17.25" hidden="1" customHeight="1">
      <c r="A509" s="120">
        <v>505</v>
      </c>
      <c r="B509" s="120" t="s">
        <v>758</v>
      </c>
      <c r="C509" s="120" t="s">
        <v>759</v>
      </c>
      <c r="D509" s="120" t="s">
        <v>760</v>
      </c>
      <c r="E509" s="120" t="s">
        <v>761</v>
      </c>
      <c r="F509" s="121">
        <v>6</v>
      </c>
      <c r="G509" s="121">
        <v>2</v>
      </c>
      <c r="H509" s="121">
        <v>12</v>
      </c>
      <c r="I509" s="121">
        <v>11</v>
      </c>
      <c r="J509" s="121">
        <v>1101</v>
      </c>
      <c r="K509" s="122" t="s">
        <v>762</v>
      </c>
      <c r="L509" s="127">
        <v>88.79</v>
      </c>
      <c r="M509" s="120">
        <v>73.569999999999993</v>
      </c>
      <c r="N509" s="128" t="s">
        <v>773</v>
      </c>
      <c r="O509" s="120" t="s">
        <v>787</v>
      </c>
      <c r="P509" s="120" t="s">
        <v>1089</v>
      </c>
      <c r="Q509" s="120" t="s">
        <v>766</v>
      </c>
      <c r="R509" s="120" t="s">
        <v>3056</v>
      </c>
      <c r="S509" s="123">
        <v>43879</v>
      </c>
      <c r="T509" s="120" t="s">
        <v>3057</v>
      </c>
      <c r="U509" s="124" t="s">
        <v>769</v>
      </c>
      <c r="V509" s="125" t="s">
        <v>3058</v>
      </c>
      <c r="W509" s="120" t="s">
        <v>3059</v>
      </c>
      <c r="X509" s="125" t="s">
        <v>769</v>
      </c>
      <c r="Y509" s="125" t="s">
        <v>3060</v>
      </c>
      <c r="Z509" s="126">
        <v>44348</v>
      </c>
    </row>
    <row r="510" spans="1:26" ht="17.25" hidden="1" customHeight="1">
      <c r="A510" s="120">
        <v>506</v>
      </c>
      <c r="B510" s="120" t="s">
        <v>758</v>
      </c>
      <c r="C510" s="120" t="s">
        <v>759</v>
      </c>
      <c r="D510" s="120" t="s">
        <v>760</v>
      </c>
      <c r="E510" s="120" t="s">
        <v>761</v>
      </c>
      <c r="F510" s="121">
        <v>6</v>
      </c>
      <c r="G510" s="121">
        <v>2</v>
      </c>
      <c r="H510" s="121">
        <v>12</v>
      </c>
      <c r="I510" s="121">
        <v>11</v>
      </c>
      <c r="J510" s="121">
        <v>1102</v>
      </c>
      <c r="K510" s="122" t="s">
        <v>762</v>
      </c>
      <c r="L510" s="127">
        <v>88.44</v>
      </c>
      <c r="M510" s="120">
        <v>73.28</v>
      </c>
      <c r="N510" s="128" t="s">
        <v>773</v>
      </c>
      <c r="O510" s="120" t="s">
        <v>774</v>
      </c>
      <c r="P510" s="120" t="s">
        <v>1095</v>
      </c>
      <c r="Q510" s="120" t="s">
        <v>766</v>
      </c>
      <c r="R510" s="120" t="s">
        <v>3061</v>
      </c>
      <c r="S510" s="123">
        <v>43723</v>
      </c>
      <c r="T510" s="120" t="s">
        <v>3062</v>
      </c>
      <c r="U510" s="124" t="s">
        <v>769</v>
      </c>
      <c r="V510" s="125" t="s">
        <v>3063</v>
      </c>
      <c r="W510" s="120"/>
      <c r="X510" s="125"/>
      <c r="Y510" s="125"/>
      <c r="Z510" s="126">
        <v>44348</v>
      </c>
    </row>
    <row r="511" spans="1:26" ht="17.25" hidden="1" customHeight="1">
      <c r="A511" s="120">
        <v>507</v>
      </c>
      <c r="B511" s="120" t="s">
        <v>758</v>
      </c>
      <c r="C511" s="120" t="s">
        <v>759</v>
      </c>
      <c r="D511" s="120" t="s">
        <v>760</v>
      </c>
      <c r="E511" s="120" t="s">
        <v>761</v>
      </c>
      <c r="F511" s="121">
        <v>6</v>
      </c>
      <c r="G511" s="121">
        <v>2</v>
      </c>
      <c r="H511" s="121">
        <v>12</v>
      </c>
      <c r="I511" s="121">
        <v>11</v>
      </c>
      <c r="J511" s="121">
        <v>1103</v>
      </c>
      <c r="K511" s="122" t="s">
        <v>762</v>
      </c>
      <c r="L511" s="127">
        <v>88.32</v>
      </c>
      <c r="M511" s="120">
        <v>73.180000000000007</v>
      </c>
      <c r="N511" s="128" t="s">
        <v>773</v>
      </c>
      <c r="O511" s="120" t="s">
        <v>774</v>
      </c>
      <c r="P511" s="120" t="s">
        <v>1101</v>
      </c>
      <c r="Q511" s="120" t="s">
        <v>766</v>
      </c>
      <c r="R511" s="120" t="s">
        <v>3064</v>
      </c>
      <c r="S511" s="123">
        <v>44166</v>
      </c>
      <c r="T511" s="120" t="s">
        <v>3065</v>
      </c>
      <c r="U511" s="124" t="s">
        <v>769</v>
      </c>
      <c r="V511" s="124" t="s">
        <v>3066</v>
      </c>
      <c r="W511" s="120" t="s">
        <v>3067</v>
      </c>
      <c r="X511" s="124" t="s">
        <v>769</v>
      </c>
      <c r="Y511" s="124" t="s">
        <v>3068</v>
      </c>
      <c r="Z511" s="126">
        <v>44348</v>
      </c>
    </row>
    <row r="512" spans="1:26" ht="17.25" hidden="1" customHeight="1">
      <c r="A512" s="120">
        <v>508</v>
      </c>
      <c r="B512" s="120" t="s">
        <v>758</v>
      </c>
      <c r="C512" s="120" t="s">
        <v>759</v>
      </c>
      <c r="D512" s="120" t="s">
        <v>760</v>
      </c>
      <c r="E512" s="120" t="s">
        <v>761</v>
      </c>
      <c r="F512" s="121">
        <v>6</v>
      </c>
      <c r="G512" s="121">
        <v>2</v>
      </c>
      <c r="H512" s="121">
        <v>12</v>
      </c>
      <c r="I512" s="121">
        <v>11</v>
      </c>
      <c r="J512" s="121">
        <v>1104</v>
      </c>
      <c r="K512" s="122" t="s">
        <v>762</v>
      </c>
      <c r="L512" s="127">
        <v>139.43</v>
      </c>
      <c r="M512" s="120">
        <v>115.53</v>
      </c>
      <c r="N512" s="117" t="s">
        <v>763</v>
      </c>
      <c r="O512" s="120" t="s">
        <v>1736</v>
      </c>
      <c r="P512" s="120" t="s">
        <v>1737</v>
      </c>
      <c r="Q512" s="120" t="s">
        <v>766</v>
      </c>
      <c r="R512" s="120" t="s">
        <v>3069</v>
      </c>
      <c r="S512" s="123">
        <v>43879</v>
      </c>
      <c r="T512" s="120" t="s">
        <v>3070</v>
      </c>
      <c r="U512" s="124" t="s">
        <v>769</v>
      </c>
      <c r="V512" s="124" t="s">
        <v>3071</v>
      </c>
      <c r="W512" s="120" t="s">
        <v>3072</v>
      </c>
      <c r="X512" s="124" t="s">
        <v>769</v>
      </c>
      <c r="Y512" s="124" t="s">
        <v>3073</v>
      </c>
      <c r="Z512" s="126">
        <v>44348</v>
      </c>
    </row>
    <row r="513" spans="1:26" ht="17.25" hidden="1" customHeight="1">
      <c r="A513" s="120">
        <v>509</v>
      </c>
      <c r="B513" s="120" t="s">
        <v>758</v>
      </c>
      <c r="C513" s="120" t="s">
        <v>759</v>
      </c>
      <c r="D513" s="120" t="s">
        <v>760</v>
      </c>
      <c r="E513" s="120" t="s">
        <v>761</v>
      </c>
      <c r="F513" s="121">
        <v>6</v>
      </c>
      <c r="G513" s="121">
        <v>2</v>
      </c>
      <c r="H513" s="121">
        <v>12</v>
      </c>
      <c r="I513" s="121">
        <v>12</v>
      </c>
      <c r="J513" s="121">
        <v>1201</v>
      </c>
      <c r="K513" s="122" t="s">
        <v>762</v>
      </c>
      <c r="L513" s="127">
        <v>88.79</v>
      </c>
      <c r="M513" s="120">
        <v>73.569999999999993</v>
      </c>
      <c r="N513" s="128" t="s">
        <v>773</v>
      </c>
      <c r="O513" s="120" t="s">
        <v>787</v>
      </c>
      <c r="P513" s="120" t="s">
        <v>1089</v>
      </c>
      <c r="Q513" s="120" t="s">
        <v>766</v>
      </c>
      <c r="R513" s="120" t="s">
        <v>3074</v>
      </c>
      <c r="S513" s="123">
        <v>43884</v>
      </c>
      <c r="T513" s="120" t="s">
        <v>3075</v>
      </c>
      <c r="U513" s="124" t="s">
        <v>769</v>
      </c>
      <c r="V513" s="124" t="s">
        <v>3076</v>
      </c>
      <c r="W513" s="120" t="s">
        <v>3077</v>
      </c>
      <c r="X513" s="124" t="s">
        <v>769</v>
      </c>
      <c r="Y513" s="124" t="s">
        <v>3078</v>
      </c>
      <c r="Z513" s="126">
        <v>44348</v>
      </c>
    </row>
    <row r="514" spans="1:26" ht="17.25" hidden="1" customHeight="1">
      <c r="A514" s="120">
        <v>510</v>
      </c>
      <c r="B514" s="120" t="s">
        <v>758</v>
      </c>
      <c r="C514" s="120" t="s">
        <v>759</v>
      </c>
      <c r="D514" s="120" t="s">
        <v>760</v>
      </c>
      <c r="E514" s="120" t="s">
        <v>761</v>
      </c>
      <c r="F514" s="121">
        <v>6</v>
      </c>
      <c r="G514" s="121">
        <v>2</v>
      </c>
      <c r="H514" s="121">
        <v>12</v>
      </c>
      <c r="I514" s="121">
        <v>12</v>
      </c>
      <c r="J514" s="121">
        <v>1202</v>
      </c>
      <c r="K514" s="122" t="s">
        <v>762</v>
      </c>
      <c r="L514" s="127">
        <v>88.44</v>
      </c>
      <c r="M514" s="120">
        <v>73.28</v>
      </c>
      <c r="N514" s="128" t="s">
        <v>773</v>
      </c>
      <c r="O514" s="120" t="s">
        <v>774</v>
      </c>
      <c r="P514" s="120" t="s">
        <v>1095</v>
      </c>
      <c r="Q514" s="120" t="s">
        <v>766</v>
      </c>
      <c r="R514" s="120" t="s">
        <v>3079</v>
      </c>
      <c r="S514" s="123">
        <v>43899</v>
      </c>
      <c r="T514" s="120" t="s">
        <v>3080</v>
      </c>
      <c r="U514" s="124" t="s">
        <v>769</v>
      </c>
      <c r="V514" s="124" t="s">
        <v>3081</v>
      </c>
      <c r="W514" s="120" t="s">
        <v>3082</v>
      </c>
      <c r="X514" s="124" t="s">
        <v>3083</v>
      </c>
      <c r="Y514" s="124" t="s">
        <v>3084</v>
      </c>
      <c r="Z514" s="126">
        <v>44348</v>
      </c>
    </row>
    <row r="515" spans="1:26" ht="17.25" hidden="1" customHeight="1">
      <c r="A515" s="120">
        <v>511</v>
      </c>
      <c r="B515" s="120" t="s">
        <v>758</v>
      </c>
      <c r="C515" s="120" t="s">
        <v>759</v>
      </c>
      <c r="D515" s="120" t="s">
        <v>760</v>
      </c>
      <c r="E515" s="120" t="s">
        <v>761</v>
      </c>
      <c r="F515" s="121">
        <v>6</v>
      </c>
      <c r="G515" s="121">
        <v>2</v>
      </c>
      <c r="H515" s="121">
        <v>12</v>
      </c>
      <c r="I515" s="121">
        <v>12</v>
      </c>
      <c r="J515" s="121">
        <v>1203</v>
      </c>
      <c r="K515" s="122" t="s">
        <v>762</v>
      </c>
      <c r="L515" s="127">
        <v>88.32</v>
      </c>
      <c r="M515" s="120">
        <v>73.180000000000007</v>
      </c>
      <c r="N515" s="128" t="s">
        <v>773</v>
      </c>
      <c r="O515" s="120" t="s">
        <v>774</v>
      </c>
      <c r="P515" s="120" t="s">
        <v>1101</v>
      </c>
      <c r="Q515" s="120" t="s">
        <v>766</v>
      </c>
      <c r="R515" s="120" t="s">
        <v>3085</v>
      </c>
      <c r="S515" s="123">
        <v>43884</v>
      </c>
      <c r="T515" s="120" t="s">
        <v>3086</v>
      </c>
      <c r="U515" s="124" t="s">
        <v>769</v>
      </c>
      <c r="V515" s="124" t="s">
        <v>3087</v>
      </c>
      <c r="W515" s="120" t="s">
        <v>3088</v>
      </c>
      <c r="X515" s="124" t="s">
        <v>769</v>
      </c>
      <c r="Y515" s="124" t="s">
        <v>3089</v>
      </c>
      <c r="Z515" s="126">
        <v>44348</v>
      </c>
    </row>
    <row r="516" spans="1:26" ht="17.25" hidden="1" customHeight="1">
      <c r="A516" s="120">
        <v>512</v>
      </c>
      <c r="B516" s="120" t="s">
        <v>758</v>
      </c>
      <c r="C516" s="120" t="s">
        <v>759</v>
      </c>
      <c r="D516" s="120" t="s">
        <v>760</v>
      </c>
      <c r="E516" s="120" t="s">
        <v>761</v>
      </c>
      <c r="F516" s="121">
        <v>6</v>
      </c>
      <c r="G516" s="121">
        <v>2</v>
      </c>
      <c r="H516" s="121">
        <v>12</v>
      </c>
      <c r="I516" s="121">
        <v>12</v>
      </c>
      <c r="J516" s="121">
        <v>1204</v>
      </c>
      <c r="K516" s="122" t="s">
        <v>762</v>
      </c>
      <c r="L516" s="127">
        <v>139.43</v>
      </c>
      <c r="M516" s="120">
        <v>115.53</v>
      </c>
      <c r="N516" s="117" t="s">
        <v>763</v>
      </c>
      <c r="O516" s="120" t="s">
        <v>1736</v>
      </c>
      <c r="P516" s="120" t="s">
        <v>1737</v>
      </c>
      <c r="Q516" s="120" t="s">
        <v>766</v>
      </c>
      <c r="R516" s="120" t="s">
        <v>3090</v>
      </c>
      <c r="S516" s="123">
        <v>43879</v>
      </c>
      <c r="T516" s="120" t="s">
        <v>3091</v>
      </c>
      <c r="U516" s="124" t="s">
        <v>769</v>
      </c>
      <c r="V516" s="124" t="s">
        <v>3092</v>
      </c>
      <c r="W516" s="120"/>
      <c r="X516" s="124"/>
      <c r="Y516" s="124"/>
      <c r="Z516" s="126">
        <v>44348</v>
      </c>
    </row>
    <row r="517" spans="1:26" ht="17.25" hidden="1" customHeight="1">
      <c r="A517" s="120">
        <v>513</v>
      </c>
      <c r="B517" s="120" t="s">
        <v>758</v>
      </c>
      <c r="C517" s="120" t="s">
        <v>759</v>
      </c>
      <c r="D517" s="120" t="s">
        <v>760</v>
      </c>
      <c r="E517" s="120" t="s">
        <v>761</v>
      </c>
      <c r="F517" s="121">
        <v>7</v>
      </c>
      <c r="G517" s="121">
        <v>1</v>
      </c>
      <c r="H517" s="121">
        <v>17</v>
      </c>
      <c r="I517" s="121">
        <v>1</v>
      </c>
      <c r="J517" s="121">
        <v>101</v>
      </c>
      <c r="K517" s="122" t="s">
        <v>762</v>
      </c>
      <c r="L517" s="127">
        <v>89.83</v>
      </c>
      <c r="M517" s="120">
        <v>74.36</v>
      </c>
      <c r="N517" s="128" t="s">
        <v>773</v>
      </c>
      <c r="O517" s="120" t="s">
        <v>787</v>
      </c>
      <c r="P517" s="120" t="s">
        <v>1105</v>
      </c>
      <c r="Q517" s="120" t="s">
        <v>766</v>
      </c>
      <c r="R517" s="120" t="s">
        <v>3093</v>
      </c>
      <c r="S517" s="123">
        <v>43723</v>
      </c>
      <c r="T517" s="120" t="s">
        <v>3094</v>
      </c>
      <c r="U517" s="124" t="s">
        <v>769</v>
      </c>
      <c r="V517" s="124" t="s">
        <v>3095</v>
      </c>
      <c r="W517" s="120" t="s">
        <v>3096</v>
      </c>
      <c r="X517" s="124" t="s">
        <v>769</v>
      </c>
      <c r="Y517" s="124" t="s">
        <v>3097</v>
      </c>
      <c r="Z517" s="126">
        <v>44348</v>
      </c>
    </row>
    <row r="518" spans="1:26" ht="17.25" hidden="1" customHeight="1">
      <c r="A518" s="120">
        <v>514</v>
      </c>
      <c r="B518" s="120" t="s">
        <v>758</v>
      </c>
      <c r="C518" s="120" t="s">
        <v>759</v>
      </c>
      <c r="D518" s="120" t="s">
        <v>760</v>
      </c>
      <c r="E518" s="120" t="s">
        <v>761</v>
      </c>
      <c r="F518" s="121">
        <v>7</v>
      </c>
      <c r="G518" s="121">
        <v>1</v>
      </c>
      <c r="H518" s="121">
        <v>17</v>
      </c>
      <c r="I518" s="121">
        <v>1</v>
      </c>
      <c r="J518" s="121">
        <v>102</v>
      </c>
      <c r="K518" s="122" t="s">
        <v>762</v>
      </c>
      <c r="L518" s="127">
        <v>88.4</v>
      </c>
      <c r="M518" s="120">
        <v>73.180000000000007</v>
      </c>
      <c r="N518" s="128" t="s">
        <v>773</v>
      </c>
      <c r="O518" s="120" t="s">
        <v>774</v>
      </c>
      <c r="P518" s="120" t="s">
        <v>1101</v>
      </c>
      <c r="Q518" s="120" t="s">
        <v>766</v>
      </c>
      <c r="R518" s="120" t="s">
        <v>3098</v>
      </c>
      <c r="S518" s="123">
        <v>43725</v>
      </c>
      <c r="T518" s="120" t="s">
        <v>3099</v>
      </c>
      <c r="U518" s="124" t="s">
        <v>769</v>
      </c>
      <c r="V518" s="124" t="s">
        <v>3100</v>
      </c>
      <c r="W518" s="120" t="s">
        <v>3101</v>
      </c>
      <c r="X518" s="124" t="s">
        <v>769</v>
      </c>
      <c r="Y518" s="124" t="s">
        <v>3102</v>
      </c>
      <c r="Z518" s="126">
        <v>44348</v>
      </c>
    </row>
    <row r="519" spans="1:26" ht="17.25" hidden="1" customHeight="1">
      <c r="A519" s="120">
        <v>515</v>
      </c>
      <c r="B519" s="120" t="s">
        <v>758</v>
      </c>
      <c r="C519" s="120" t="s">
        <v>759</v>
      </c>
      <c r="D519" s="120" t="s">
        <v>760</v>
      </c>
      <c r="E519" s="120" t="s">
        <v>761</v>
      </c>
      <c r="F519" s="121">
        <v>7</v>
      </c>
      <c r="G519" s="121">
        <v>1</v>
      </c>
      <c r="H519" s="121">
        <v>17</v>
      </c>
      <c r="I519" s="121">
        <v>1</v>
      </c>
      <c r="J519" s="121">
        <v>103</v>
      </c>
      <c r="K519" s="122" t="s">
        <v>762</v>
      </c>
      <c r="L519" s="127">
        <v>88.52</v>
      </c>
      <c r="M519" s="120">
        <v>73.28</v>
      </c>
      <c r="N519" s="128" t="s">
        <v>773</v>
      </c>
      <c r="O519" s="120" t="s">
        <v>774</v>
      </c>
      <c r="P519" s="120" t="s">
        <v>1095</v>
      </c>
      <c r="Q519" s="120" t="s">
        <v>766</v>
      </c>
      <c r="R519" s="120" t="s">
        <v>3103</v>
      </c>
      <c r="S519" s="123">
        <v>43648</v>
      </c>
      <c r="T519" s="120" t="s">
        <v>3104</v>
      </c>
      <c r="U519" s="124" t="s">
        <v>769</v>
      </c>
      <c r="V519" s="124" t="s">
        <v>3105</v>
      </c>
      <c r="W519" s="120" t="s">
        <v>3106</v>
      </c>
      <c r="X519" s="124" t="s">
        <v>769</v>
      </c>
      <c r="Y519" s="124" t="s">
        <v>3107</v>
      </c>
      <c r="Z519" s="126">
        <v>44348</v>
      </c>
    </row>
    <row r="520" spans="1:26" ht="17.25" hidden="1" customHeight="1">
      <c r="A520" s="120">
        <v>516</v>
      </c>
      <c r="B520" s="120" t="s">
        <v>758</v>
      </c>
      <c r="C520" s="120" t="s">
        <v>759</v>
      </c>
      <c r="D520" s="120" t="s">
        <v>760</v>
      </c>
      <c r="E520" s="120" t="s">
        <v>761</v>
      </c>
      <c r="F520" s="121">
        <v>7</v>
      </c>
      <c r="G520" s="121">
        <v>1</v>
      </c>
      <c r="H520" s="121">
        <v>17</v>
      </c>
      <c r="I520" s="121">
        <v>1</v>
      </c>
      <c r="J520" s="121">
        <v>104</v>
      </c>
      <c r="K520" s="122" t="s">
        <v>762</v>
      </c>
      <c r="L520" s="127">
        <v>88.85</v>
      </c>
      <c r="M520" s="120">
        <v>73.55</v>
      </c>
      <c r="N520" s="128" t="s">
        <v>773</v>
      </c>
      <c r="O520" s="120" t="s">
        <v>787</v>
      </c>
      <c r="P520" s="120" t="s">
        <v>1089</v>
      </c>
      <c r="Q520" s="120" t="s">
        <v>766</v>
      </c>
      <c r="R520" s="120" t="s">
        <v>3108</v>
      </c>
      <c r="S520" s="123">
        <v>43620</v>
      </c>
      <c r="T520" s="120" t="s">
        <v>3109</v>
      </c>
      <c r="U520" s="124" t="s">
        <v>769</v>
      </c>
      <c r="V520" s="124" t="s">
        <v>3110</v>
      </c>
      <c r="W520" s="120" t="s">
        <v>3111</v>
      </c>
      <c r="X520" s="124" t="s">
        <v>769</v>
      </c>
      <c r="Y520" s="124" t="s">
        <v>3112</v>
      </c>
      <c r="Z520" s="126">
        <v>44348</v>
      </c>
    </row>
    <row r="521" spans="1:26" ht="17.25" hidden="1" customHeight="1">
      <c r="A521" s="120">
        <v>517</v>
      </c>
      <c r="B521" s="120" t="s">
        <v>758</v>
      </c>
      <c r="C521" s="120" t="s">
        <v>759</v>
      </c>
      <c r="D521" s="120" t="s">
        <v>760</v>
      </c>
      <c r="E521" s="120" t="s">
        <v>761</v>
      </c>
      <c r="F521" s="121">
        <v>7</v>
      </c>
      <c r="G521" s="121">
        <v>1</v>
      </c>
      <c r="H521" s="121">
        <v>17</v>
      </c>
      <c r="I521" s="121">
        <v>2</v>
      </c>
      <c r="J521" s="121">
        <v>201</v>
      </c>
      <c r="K521" s="122" t="s">
        <v>762</v>
      </c>
      <c r="L521" s="127">
        <v>89.86</v>
      </c>
      <c r="M521" s="120">
        <v>74.39</v>
      </c>
      <c r="N521" s="128" t="s">
        <v>773</v>
      </c>
      <c r="O521" s="120" t="s">
        <v>787</v>
      </c>
      <c r="P521" s="120" t="s">
        <v>1105</v>
      </c>
      <c r="Q521" s="120" t="s">
        <v>766</v>
      </c>
      <c r="R521" s="120" t="s">
        <v>3113</v>
      </c>
      <c r="S521" s="123">
        <v>43621</v>
      </c>
      <c r="T521" s="120" t="s">
        <v>3114</v>
      </c>
      <c r="U521" s="124" t="s">
        <v>769</v>
      </c>
      <c r="V521" s="124" t="s">
        <v>3115</v>
      </c>
      <c r="W521" s="120" t="s">
        <v>3116</v>
      </c>
      <c r="X521" s="124" t="s">
        <v>769</v>
      </c>
      <c r="Y521" s="124" t="s">
        <v>3117</v>
      </c>
      <c r="Z521" s="126">
        <v>44348</v>
      </c>
    </row>
    <row r="522" spans="1:26" ht="17.25" hidden="1" customHeight="1">
      <c r="A522" s="120">
        <v>518</v>
      </c>
      <c r="B522" s="120" t="s">
        <v>758</v>
      </c>
      <c r="C522" s="120" t="s">
        <v>759</v>
      </c>
      <c r="D522" s="120" t="s">
        <v>760</v>
      </c>
      <c r="E522" s="120" t="s">
        <v>761</v>
      </c>
      <c r="F522" s="121">
        <v>7</v>
      </c>
      <c r="G522" s="121">
        <v>1</v>
      </c>
      <c r="H522" s="121">
        <v>17</v>
      </c>
      <c r="I522" s="121">
        <v>2</v>
      </c>
      <c r="J522" s="121">
        <v>202</v>
      </c>
      <c r="K522" s="122" t="s">
        <v>762</v>
      </c>
      <c r="L522" s="127">
        <v>88.4</v>
      </c>
      <c r="M522" s="120">
        <v>73.180000000000007</v>
      </c>
      <c r="N522" s="128" t="s">
        <v>773</v>
      </c>
      <c r="O522" s="120" t="s">
        <v>774</v>
      </c>
      <c r="P522" s="120" t="s">
        <v>1101</v>
      </c>
      <c r="Q522" s="120" t="s">
        <v>766</v>
      </c>
      <c r="R522" s="120" t="s">
        <v>3118</v>
      </c>
      <c r="S522" s="123">
        <v>43676</v>
      </c>
      <c r="T522" s="120" t="s">
        <v>3119</v>
      </c>
      <c r="U522" s="124" t="s">
        <v>769</v>
      </c>
      <c r="V522" s="124" t="s">
        <v>3120</v>
      </c>
      <c r="W522" s="120" t="s">
        <v>3121</v>
      </c>
      <c r="X522" s="124" t="s">
        <v>769</v>
      </c>
      <c r="Y522" s="124" t="s">
        <v>3122</v>
      </c>
      <c r="Z522" s="126">
        <v>44348</v>
      </c>
    </row>
    <row r="523" spans="1:26" ht="17.25" hidden="1" customHeight="1">
      <c r="A523" s="120">
        <v>519</v>
      </c>
      <c r="B523" s="120" t="s">
        <v>758</v>
      </c>
      <c r="C523" s="120" t="s">
        <v>759</v>
      </c>
      <c r="D523" s="120" t="s">
        <v>760</v>
      </c>
      <c r="E523" s="120" t="s">
        <v>761</v>
      </c>
      <c r="F523" s="121">
        <v>7</v>
      </c>
      <c r="G523" s="121">
        <v>1</v>
      </c>
      <c r="H523" s="121">
        <v>17</v>
      </c>
      <c r="I523" s="121">
        <v>2</v>
      </c>
      <c r="J523" s="121">
        <v>203</v>
      </c>
      <c r="K523" s="122" t="s">
        <v>762</v>
      </c>
      <c r="L523" s="127">
        <v>88.52</v>
      </c>
      <c r="M523" s="120">
        <v>73.28</v>
      </c>
      <c r="N523" s="128" t="s">
        <v>773</v>
      </c>
      <c r="O523" s="120" t="s">
        <v>774</v>
      </c>
      <c r="P523" s="120" t="s">
        <v>1095</v>
      </c>
      <c r="Q523" s="120" t="s">
        <v>766</v>
      </c>
      <c r="R523" s="120" t="s">
        <v>3123</v>
      </c>
      <c r="S523" s="123">
        <v>43622</v>
      </c>
      <c r="T523" s="120" t="s">
        <v>3124</v>
      </c>
      <c r="U523" s="124" t="s">
        <v>769</v>
      </c>
      <c r="V523" s="124" t="s">
        <v>3125</v>
      </c>
      <c r="W523" s="120"/>
      <c r="X523" s="124"/>
      <c r="Y523" s="124"/>
      <c r="Z523" s="126">
        <v>44348</v>
      </c>
    </row>
    <row r="524" spans="1:26" ht="17.25" hidden="1" customHeight="1">
      <c r="A524" s="120">
        <v>520</v>
      </c>
      <c r="B524" s="120" t="s">
        <v>758</v>
      </c>
      <c r="C524" s="120" t="s">
        <v>759</v>
      </c>
      <c r="D524" s="120" t="s">
        <v>760</v>
      </c>
      <c r="E524" s="120" t="s">
        <v>761</v>
      </c>
      <c r="F524" s="121">
        <v>7</v>
      </c>
      <c r="G524" s="121">
        <v>1</v>
      </c>
      <c r="H524" s="121">
        <v>17</v>
      </c>
      <c r="I524" s="121">
        <v>2</v>
      </c>
      <c r="J524" s="121">
        <v>204</v>
      </c>
      <c r="K524" s="122" t="s">
        <v>762</v>
      </c>
      <c r="L524" s="127">
        <v>88.87</v>
      </c>
      <c r="M524" s="120">
        <v>73.569999999999993</v>
      </c>
      <c r="N524" s="128" t="s">
        <v>773</v>
      </c>
      <c r="O524" s="120" t="s">
        <v>787</v>
      </c>
      <c r="P524" s="120" t="s">
        <v>1089</v>
      </c>
      <c r="Q524" s="120" t="s">
        <v>766</v>
      </c>
      <c r="R524" s="120" t="s">
        <v>3126</v>
      </c>
      <c r="S524" s="123">
        <v>43626</v>
      </c>
      <c r="T524" s="120" t="s">
        <v>3127</v>
      </c>
      <c r="U524" s="124" t="s">
        <v>769</v>
      </c>
      <c r="V524" s="124" t="s">
        <v>3128</v>
      </c>
      <c r="W524" s="120" t="s">
        <v>3129</v>
      </c>
      <c r="X524" s="124" t="s">
        <v>769</v>
      </c>
      <c r="Y524" s="124" t="s">
        <v>3130</v>
      </c>
      <c r="Z524" s="126">
        <v>44348</v>
      </c>
    </row>
    <row r="525" spans="1:26" ht="17.25" hidden="1" customHeight="1">
      <c r="A525" s="120">
        <v>521</v>
      </c>
      <c r="B525" s="120" t="s">
        <v>758</v>
      </c>
      <c r="C525" s="120" t="s">
        <v>759</v>
      </c>
      <c r="D525" s="120" t="s">
        <v>760</v>
      </c>
      <c r="E525" s="120" t="s">
        <v>761</v>
      </c>
      <c r="F525" s="121">
        <v>7</v>
      </c>
      <c r="G525" s="121">
        <v>1</v>
      </c>
      <c r="H525" s="121">
        <v>17</v>
      </c>
      <c r="I525" s="121">
        <v>3</v>
      </c>
      <c r="J525" s="121">
        <v>301</v>
      </c>
      <c r="K525" s="122" t="s">
        <v>762</v>
      </c>
      <c r="L525" s="127">
        <v>89.86</v>
      </c>
      <c r="M525" s="120">
        <v>74.39</v>
      </c>
      <c r="N525" s="128" t="s">
        <v>773</v>
      </c>
      <c r="O525" s="120" t="s">
        <v>787</v>
      </c>
      <c r="P525" s="120" t="s">
        <v>1105</v>
      </c>
      <c r="Q525" s="120" t="s">
        <v>766</v>
      </c>
      <c r="R525" s="120" t="s">
        <v>3131</v>
      </c>
      <c r="S525" s="123">
        <v>43723</v>
      </c>
      <c r="T525" s="120" t="s">
        <v>3132</v>
      </c>
      <c r="U525" s="124" t="s">
        <v>769</v>
      </c>
      <c r="V525" s="124" t="s">
        <v>3133</v>
      </c>
      <c r="W525" s="120" t="s">
        <v>3134</v>
      </c>
      <c r="X525" s="124" t="s">
        <v>769</v>
      </c>
      <c r="Y525" s="124" t="s">
        <v>3135</v>
      </c>
      <c r="Z525" s="126">
        <v>44348</v>
      </c>
    </row>
    <row r="526" spans="1:26" ht="17.25" hidden="1" customHeight="1">
      <c r="A526" s="120">
        <v>522</v>
      </c>
      <c r="B526" s="120" t="s">
        <v>758</v>
      </c>
      <c r="C526" s="120" t="s">
        <v>759</v>
      </c>
      <c r="D526" s="120" t="s">
        <v>760</v>
      </c>
      <c r="E526" s="120" t="s">
        <v>761</v>
      </c>
      <c r="F526" s="121">
        <v>7</v>
      </c>
      <c r="G526" s="121">
        <v>1</v>
      </c>
      <c r="H526" s="121">
        <v>17</v>
      </c>
      <c r="I526" s="121">
        <v>3</v>
      </c>
      <c r="J526" s="121">
        <v>302</v>
      </c>
      <c r="K526" s="122" t="s">
        <v>762</v>
      </c>
      <c r="L526" s="127">
        <v>88.4</v>
      </c>
      <c r="M526" s="120">
        <v>73.180000000000007</v>
      </c>
      <c r="N526" s="128" t="s">
        <v>773</v>
      </c>
      <c r="O526" s="120" t="s">
        <v>774</v>
      </c>
      <c r="P526" s="120" t="s">
        <v>1101</v>
      </c>
      <c r="Q526" s="120" t="s">
        <v>766</v>
      </c>
      <c r="R526" s="120" t="s">
        <v>3136</v>
      </c>
      <c r="S526" s="123">
        <v>43722</v>
      </c>
      <c r="T526" s="120" t="s">
        <v>2499</v>
      </c>
      <c r="U526" s="124" t="s">
        <v>769</v>
      </c>
      <c r="V526" s="124" t="s">
        <v>3137</v>
      </c>
      <c r="W526" s="120" t="s">
        <v>3138</v>
      </c>
      <c r="X526" s="124" t="s">
        <v>769</v>
      </c>
      <c r="Y526" s="124" t="s">
        <v>3139</v>
      </c>
      <c r="Z526" s="126">
        <v>44348</v>
      </c>
    </row>
    <row r="527" spans="1:26" ht="17.25" hidden="1" customHeight="1">
      <c r="A527" s="120">
        <v>523</v>
      </c>
      <c r="B527" s="120" t="s">
        <v>758</v>
      </c>
      <c r="C527" s="120" t="s">
        <v>759</v>
      </c>
      <c r="D527" s="120" t="s">
        <v>760</v>
      </c>
      <c r="E527" s="120" t="s">
        <v>761</v>
      </c>
      <c r="F527" s="121">
        <v>7</v>
      </c>
      <c r="G527" s="121">
        <v>1</v>
      </c>
      <c r="H527" s="121">
        <v>17</v>
      </c>
      <c r="I527" s="121">
        <v>3</v>
      </c>
      <c r="J527" s="121">
        <v>303</v>
      </c>
      <c r="K527" s="122" t="s">
        <v>762</v>
      </c>
      <c r="L527" s="127">
        <v>88.52</v>
      </c>
      <c r="M527" s="120">
        <v>73.28</v>
      </c>
      <c r="N527" s="128" t="s">
        <v>773</v>
      </c>
      <c r="O527" s="120" t="s">
        <v>774</v>
      </c>
      <c r="P527" s="120" t="s">
        <v>1095</v>
      </c>
      <c r="Q527" s="120" t="s">
        <v>766</v>
      </c>
      <c r="R527" s="120" t="s">
        <v>3140</v>
      </c>
      <c r="S527" s="123">
        <v>43675</v>
      </c>
      <c r="T527" s="120" t="s">
        <v>3141</v>
      </c>
      <c r="U527" s="124" t="s">
        <v>769</v>
      </c>
      <c r="V527" s="124" t="s">
        <v>3142</v>
      </c>
      <c r="W527" s="120" t="s">
        <v>3143</v>
      </c>
      <c r="X527" s="124" t="s">
        <v>769</v>
      </c>
      <c r="Y527" s="124" t="s">
        <v>3144</v>
      </c>
      <c r="Z527" s="126">
        <v>44348</v>
      </c>
    </row>
    <row r="528" spans="1:26" ht="17.25" hidden="1" customHeight="1">
      <c r="A528" s="120">
        <v>524</v>
      </c>
      <c r="B528" s="120" t="s">
        <v>758</v>
      </c>
      <c r="C528" s="120" t="s">
        <v>759</v>
      </c>
      <c r="D528" s="120" t="s">
        <v>760</v>
      </c>
      <c r="E528" s="120" t="s">
        <v>761</v>
      </c>
      <c r="F528" s="121">
        <v>7</v>
      </c>
      <c r="G528" s="121">
        <v>1</v>
      </c>
      <c r="H528" s="121">
        <v>17</v>
      </c>
      <c r="I528" s="121">
        <v>3</v>
      </c>
      <c r="J528" s="121">
        <v>304</v>
      </c>
      <c r="K528" s="122" t="s">
        <v>762</v>
      </c>
      <c r="L528" s="127">
        <v>88.87</v>
      </c>
      <c r="M528" s="120">
        <v>73.569999999999993</v>
      </c>
      <c r="N528" s="128" t="s">
        <v>773</v>
      </c>
      <c r="O528" s="120" t="s">
        <v>787</v>
      </c>
      <c r="P528" s="120" t="s">
        <v>1089</v>
      </c>
      <c r="Q528" s="120" t="s">
        <v>766</v>
      </c>
      <c r="R528" s="120" t="s">
        <v>3145</v>
      </c>
      <c r="S528" s="123">
        <v>43838</v>
      </c>
      <c r="T528" s="120" t="s">
        <v>2688</v>
      </c>
      <c r="U528" s="124" t="s">
        <v>769</v>
      </c>
      <c r="V528" s="124" t="s">
        <v>3146</v>
      </c>
      <c r="W528" s="120" t="s">
        <v>3147</v>
      </c>
      <c r="X528" s="124" t="s">
        <v>769</v>
      </c>
      <c r="Y528" s="124" t="s">
        <v>3148</v>
      </c>
      <c r="Z528" s="126">
        <v>44348</v>
      </c>
    </row>
    <row r="529" spans="1:26" ht="17.25" hidden="1" customHeight="1">
      <c r="A529" s="120">
        <v>525</v>
      </c>
      <c r="B529" s="120" t="s">
        <v>758</v>
      </c>
      <c r="C529" s="120" t="s">
        <v>759</v>
      </c>
      <c r="D529" s="120" t="s">
        <v>760</v>
      </c>
      <c r="E529" s="120" t="s">
        <v>761</v>
      </c>
      <c r="F529" s="121">
        <v>7</v>
      </c>
      <c r="G529" s="121">
        <v>1</v>
      </c>
      <c r="H529" s="121">
        <v>17</v>
      </c>
      <c r="I529" s="121">
        <v>4</v>
      </c>
      <c r="J529" s="121">
        <v>401</v>
      </c>
      <c r="K529" s="122" t="s">
        <v>762</v>
      </c>
      <c r="L529" s="127">
        <v>89.86</v>
      </c>
      <c r="M529" s="120">
        <v>74.39</v>
      </c>
      <c r="N529" s="128" t="s">
        <v>773</v>
      </c>
      <c r="O529" s="120" t="s">
        <v>787</v>
      </c>
      <c r="P529" s="120" t="s">
        <v>1105</v>
      </c>
      <c r="Q529" s="120" t="s">
        <v>766</v>
      </c>
      <c r="R529" s="120" t="s">
        <v>3149</v>
      </c>
      <c r="S529" s="123">
        <v>43720</v>
      </c>
      <c r="T529" s="120" t="s">
        <v>3150</v>
      </c>
      <c r="U529" s="124" t="s">
        <v>769</v>
      </c>
      <c r="V529" s="124" t="s">
        <v>3151</v>
      </c>
      <c r="W529" s="120" t="s">
        <v>3152</v>
      </c>
      <c r="X529" s="124" t="s">
        <v>769</v>
      </c>
      <c r="Y529" s="124" t="s">
        <v>3153</v>
      </c>
      <c r="Z529" s="126">
        <v>44348</v>
      </c>
    </row>
    <row r="530" spans="1:26" ht="17.25" hidden="1" customHeight="1">
      <c r="A530" s="120">
        <v>526</v>
      </c>
      <c r="B530" s="120" t="s">
        <v>758</v>
      </c>
      <c r="C530" s="120" t="s">
        <v>759</v>
      </c>
      <c r="D530" s="120" t="s">
        <v>760</v>
      </c>
      <c r="E530" s="120" t="s">
        <v>761</v>
      </c>
      <c r="F530" s="121">
        <v>7</v>
      </c>
      <c r="G530" s="121">
        <v>1</v>
      </c>
      <c r="H530" s="121">
        <v>17</v>
      </c>
      <c r="I530" s="121">
        <v>4</v>
      </c>
      <c r="J530" s="121">
        <v>402</v>
      </c>
      <c r="K530" s="122" t="s">
        <v>762</v>
      </c>
      <c r="L530" s="127">
        <v>88.4</v>
      </c>
      <c r="M530" s="120">
        <v>73.180000000000007</v>
      </c>
      <c r="N530" s="128" t="s">
        <v>773</v>
      </c>
      <c r="O530" s="120" t="s">
        <v>774</v>
      </c>
      <c r="P530" s="120" t="s">
        <v>1101</v>
      </c>
      <c r="Q530" s="120" t="s">
        <v>766</v>
      </c>
      <c r="R530" s="120" t="s">
        <v>3154</v>
      </c>
      <c r="S530" s="123">
        <v>43721</v>
      </c>
      <c r="T530" s="120" t="s">
        <v>3155</v>
      </c>
      <c r="U530" s="124" t="s">
        <v>769</v>
      </c>
      <c r="V530" s="124" t="s">
        <v>3156</v>
      </c>
      <c r="W530" s="120" t="s">
        <v>3157</v>
      </c>
      <c r="X530" s="124" t="s">
        <v>769</v>
      </c>
      <c r="Y530" s="124" t="s">
        <v>3158</v>
      </c>
      <c r="Z530" s="126">
        <v>44348</v>
      </c>
    </row>
    <row r="531" spans="1:26" ht="17.25" hidden="1" customHeight="1">
      <c r="A531" s="120">
        <v>527</v>
      </c>
      <c r="B531" s="120" t="s">
        <v>758</v>
      </c>
      <c r="C531" s="120" t="s">
        <v>759</v>
      </c>
      <c r="D531" s="120" t="s">
        <v>760</v>
      </c>
      <c r="E531" s="120" t="s">
        <v>761</v>
      </c>
      <c r="F531" s="121">
        <v>7</v>
      </c>
      <c r="G531" s="121">
        <v>1</v>
      </c>
      <c r="H531" s="121">
        <v>17</v>
      </c>
      <c r="I531" s="121">
        <v>4</v>
      </c>
      <c r="J531" s="121">
        <v>403</v>
      </c>
      <c r="K531" s="122" t="s">
        <v>762</v>
      </c>
      <c r="L531" s="127">
        <v>88.52</v>
      </c>
      <c r="M531" s="120">
        <v>73.28</v>
      </c>
      <c r="N531" s="128" t="s">
        <v>773</v>
      </c>
      <c r="O531" s="120" t="s">
        <v>774</v>
      </c>
      <c r="P531" s="120" t="s">
        <v>1095</v>
      </c>
      <c r="Q531" s="120" t="s">
        <v>766</v>
      </c>
      <c r="R531" s="120" t="s">
        <v>3159</v>
      </c>
      <c r="S531" s="123">
        <v>43821</v>
      </c>
      <c r="T531" s="120" t="s">
        <v>2554</v>
      </c>
      <c r="U531" s="124" t="s">
        <v>769</v>
      </c>
      <c r="V531" s="124" t="s">
        <v>3160</v>
      </c>
      <c r="W531" s="120" t="s">
        <v>3161</v>
      </c>
      <c r="X531" s="124" t="s">
        <v>769</v>
      </c>
      <c r="Y531" s="124" t="s">
        <v>3162</v>
      </c>
      <c r="Z531" s="126">
        <v>44348</v>
      </c>
    </row>
    <row r="532" spans="1:26" ht="17.25" hidden="1" customHeight="1">
      <c r="A532" s="120">
        <v>528</v>
      </c>
      <c r="B532" s="120" t="s">
        <v>758</v>
      </c>
      <c r="C532" s="120" t="s">
        <v>759</v>
      </c>
      <c r="D532" s="120" t="s">
        <v>760</v>
      </c>
      <c r="E532" s="120" t="s">
        <v>761</v>
      </c>
      <c r="F532" s="121">
        <v>7</v>
      </c>
      <c r="G532" s="121">
        <v>1</v>
      </c>
      <c r="H532" s="121">
        <v>17</v>
      </c>
      <c r="I532" s="121">
        <v>4</v>
      </c>
      <c r="J532" s="121">
        <v>404</v>
      </c>
      <c r="K532" s="122" t="s">
        <v>762</v>
      </c>
      <c r="L532" s="127">
        <v>88.87</v>
      </c>
      <c r="M532" s="120">
        <v>73.569999999999993</v>
      </c>
      <c r="N532" s="128" t="s">
        <v>773</v>
      </c>
      <c r="O532" s="120" t="s">
        <v>787</v>
      </c>
      <c r="P532" s="120" t="s">
        <v>1089</v>
      </c>
      <c r="Q532" s="120" t="s">
        <v>766</v>
      </c>
      <c r="R532" s="120" t="s">
        <v>3163</v>
      </c>
      <c r="S532" s="123">
        <v>43820</v>
      </c>
      <c r="T532" s="120" t="s">
        <v>3164</v>
      </c>
      <c r="U532" s="124" t="s">
        <v>769</v>
      </c>
      <c r="V532" s="124" t="s">
        <v>3165</v>
      </c>
      <c r="W532" s="120" t="s">
        <v>3166</v>
      </c>
      <c r="X532" s="124" t="s">
        <v>769</v>
      </c>
      <c r="Y532" s="124" t="s">
        <v>3167</v>
      </c>
      <c r="Z532" s="126">
        <v>44348</v>
      </c>
    </row>
    <row r="533" spans="1:26" ht="17.25" hidden="1" customHeight="1">
      <c r="A533" s="120">
        <v>529</v>
      </c>
      <c r="B533" s="120" t="s">
        <v>758</v>
      </c>
      <c r="C533" s="120" t="s">
        <v>759</v>
      </c>
      <c r="D533" s="120" t="s">
        <v>760</v>
      </c>
      <c r="E533" s="120" t="s">
        <v>761</v>
      </c>
      <c r="F533" s="121">
        <v>7</v>
      </c>
      <c r="G533" s="121">
        <v>1</v>
      </c>
      <c r="H533" s="121">
        <v>17</v>
      </c>
      <c r="I533" s="121">
        <v>5</v>
      </c>
      <c r="J533" s="121">
        <v>501</v>
      </c>
      <c r="K533" s="122" t="s">
        <v>762</v>
      </c>
      <c r="L533" s="127">
        <v>89.86</v>
      </c>
      <c r="M533" s="120">
        <v>74.39</v>
      </c>
      <c r="N533" s="128" t="s">
        <v>773</v>
      </c>
      <c r="O533" s="120" t="s">
        <v>787</v>
      </c>
      <c r="P533" s="120" t="s">
        <v>1105</v>
      </c>
      <c r="Q533" s="120" t="s">
        <v>766</v>
      </c>
      <c r="R533" s="120" t="s">
        <v>3168</v>
      </c>
      <c r="S533" s="123">
        <v>43732</v>
      </c>
      <c r="T533" s="120" t="s">
        <v>3169</v>
      </c>
      <c r="U533" s="124" t="s">
        <v>769</v>
      </c>
      <c r="V533" s="124" t="s">
        <v>3170</v>
      </c>
      <c r="W533" s="120" t="s">
        <v>3171</v>
      </c>
      <c r="X533" s="124" t="s">
        <v>769</v>
      </c>
      <c r="Y533" s="124" t="s">
        <v>3172</v>
      </c>
      <c r="Z533" s="126">
        <v>44348</v>
      </c>
    </row>
    <row r="534" spans="1:26" ht="17.25" hidden="1" customHeight="1">
      <c r="A534" s="120">
        <v>530</v>
      </c>
      <c r="B534" s="120" t="s">
        <v>758</v>
      </c>
      <c r="C534" s="120" t="s">
        <v>759</v>
      </c>
      <c r="D534" s="120" t="s">
        <v>760</v>
      </c>
      <c r="E534" s="120" t="s">
        <v>761</v>
      </c>
      <c r="F534" s="121">
        <v>7</v>
      </c>
      <c r="G534" s="121">
        <v>1</v>
      </c>
      <c r="H534" s="121">
        <v>17</v>
      </c>
      <c r="I534" s="121">
        <v>5</v>
      </c>
      <c r="J534" s="121">
        <v>502</v>
      </c>
      <c r="K534" s="122" t="s">
        <v>762</v>
      </c>
      <c r="L534" s="127">
        <v>88.4</v>
      </c>
      <c r="M534" s="120">
        <v>73.180000000000007</v>
      </c>
      <c r="N534" s="128" t="s">
        <v>773</v>
      </c>
      <c r="O534" s="120" t="s">
        <v>774</v>
      </c>
      <c r="P534" s="120" t="s">
        <v>1101</v>
      </c>
      <c r="Q534" s="120" t="s">
        <v>766</v>
      </c>
      <c r="R534" s="120" t="s">
        <v>3173</v>
      </c>
      <c r="S534" s="123">
        <v>43649</v>
      </c>
      <c r="T534" s="120" t="s">
        <v>3174</v>
      </c>
      <c r="U534" s="124" t="s">
        <v>769</v>
      </c>
      <c r="V534" s="124" t="s">
        <v>3175</v>
      </c>
      <c r="W534" s="120"/>
      <c r="X534" s="124"/>
      <c r="Y534" s="124"/>
      <c r="Z534" s="126">
        <v>44348</v>
      </c>
    </row>
    <row r="535" spans="1:26" ht="17.25" hidden="1" customHeight="1">
      <c r="A535" s="120">
        <v>531</v>
      </c>
      <c r="B535" s="120" t="s">
        <v>758</v>
      </c>
      <c r="C535" s="120" t="s">
        <v>759</v>
      </c>
      <c r="D535" s="120" t="s">
        <v>760</v>
      </c>
      <c r="E535" s="120" t="s">
        <v>761</v>
      </c>
      <c r="F535" s="121">
        <v>7</v>
      </c>
      <c r="G535" s="121">
        <v>1</v>
      </c>
      <c r="H535" s="121">
        <v>17</v>
      </c>
      <c r="I535" s="121">
        <v>5</v>
      </c>
      <c r="J535" s="121">
        <v>503</v>
      </c>
      <c r="K535" s="122" t="s">
        <v>762</v>
      </c>
      <c r="L535" s="127">
        <v>88.52</v>
      </c>
      <c r="M535" s="120">
        <v>73.28</v>
      </c>
      <c r="N535" s="128" t="s">
        <v>773</v>
      </c>
      <c r="O535" s="120" t="s">
        <v>774</v>
      </c>
      <c r="P535" s="120" t="s">
        <v>1095</v>
      </c>
      <c r="Q535" s="120" t="s">
        <v>766</v>
      </c>
      <c r="R535" s="120" t="s">
        <v>3176</v>
      </c>
      <c r="S535" s="123">
        <v>43675</v>
      </c>
      <c r="T535" s="120" t="s">
        <v>3177</v>
      </c>
      <c r="U535" s="124" t="s">
        <v>769</v>
      </c>
      <c r="V535" s="124" t="s">
        <v>3178</v>
      </c>
      <c r="W535" s="120" t="s">
        <v>3179</v>
      </c>
      <c r="X535" s="124" t="s">
        <v>769</v>
      </c>
      <c r="Y535" s="124" t="s">
        <v>3180</v>
      </c>
      <c r="Z535" s="126">
        <v>44348</v>
      </c>
    </row>
    <row r="536" spans="1:26" ht="17.25" hidden="1" customHeight="1">
      <c r="A536" s="120">
        <v>532</v>
      </c>
      <c r="B536" s="120" t="s">
        <v>758</v>
      </c>
      <c r="C536" s="120" t="s">
        <v>759</v>
      </c>
      <c r="D536" s="120" t="s">
        <v>760</v>
      </c>
      <c r="E536" s="120" t="s">
        <v>761</v>
      </c>
      <c r="F536" s="121">
        <v>7</v>
      </c>
      <c r="G536" s="121">
        <v>1</v>
      </c>
      <c r="H536" s="121">
        <v>17</v>
      </c>
      <c r="I536" s="121">
        <v>5</v>
      </c>
      <c r="J536" s="121">
        <v>504</v>
      </c>
      <c r="K536" s="122" t="s">
        <v>762</v>
      </c>
      <c r="L536" s="127">
        <v>88.87</v>
      </c>
      <c r="M536" s="120">
        <v>73.569999999999993</v>
      </c>
      <c r="N536" s="128" t="s">
        <v>773</v>
      </c>
      <c r="O536" s="120" t="s">
        <v>787</v>
      </c>
      <c r="P536" s="120" t="s">
        <v>1089</v>
      </c>
      <c r="Q536" s="120" t="s">
        <v>766</v>
      </c>
      <c r="R536" s="120" t="s">
        <v>3181</v>
      </c>
      <c r="S536" s="123">
        <v>43649</v>
      </c>
      <c r="T536" s="120" t="s">
        <v>3182</v>
      </c>
      <c r="U536" s="124" t="s">
        <v>769</v>
      </c>
      <c r="V536" s="124" t="s">
        <v>3183</v>
      </c>
      <c r="W536" s="120"/>
      <c r="X536" s="124"/>
      <c r="Y536" s="124"/>
      <c r="Z536" s="126">
        <v>44348</v>
      </c>
    </row>
    <row r="537" spans="1:26" ht="17.25" hidden="1" customHeight="1">
      <c r="A537" s="120">
        <v>533</v>
      </c>
      <c r="B537" s="120" t="s">
        <v>758</v>
      </c>
      <c r="C537" s="120" t="s">
        <v>759</v>
      </c>
      <c r="D537" s="120" t="s">
        <v>760</v>
      </c>
      <c r="E537" s="120" t="s">
        <v>761</v>
      </c>
      <c r="F537" s="121">
        <v>7</v>
      </c>
      <c r="G537" s="121">
        <v>1</v>
      </c>
      <c r="H537" s="121">
        <v>17</v>
      </c>
      <c r="I537" s="121">
        <v>6</v>
      </c>
      <c r="J537" s="121">
        <v>601</v>
      </c>
      <c r="K537" s="122" t="s">
        <v>762</v>
      </c>
      <c r="L537" s="127">
        <v>89.86</v>
      </c>
      <c r="M537" s="120">
        <v>74.39</v>
      </c>
      <c r="N537" s="128" t="s">
        <v>773</v>
      </c>
      <c r="O537" s="120" t="s">
        <v>787</v>
      </c>
      <c r="P537" s="120" t="s">
        <v>1105</v>
      </c>
      <c r="Q537" s="120" t="s">
        <v>766</v>
      </c>
      <c r="R537" s="120" t="s">
        <v>3184</v>
      </c>
      <c r="S537" s="123">
        <v>43721</v>
      </c>
      <c r="T537" s="120" t="s">
        <v>3185</v>
      </c>
      <c r="U537" s="124" t="s">
        <v>769</v>
      </c>
      <c r="V537" s="124" t="s">
        <v>3186</v>
      </c>
      <c r="W537" s="120" t="s">
        <v>3187</v>
      </c>
      <c r="X537" s="124" t="s">
        <v>769</v>
      </c>
      <c r="Y537" s="124" t="s">
        <v>3188</v>
      </c>
      <c r="Z537" s="126">
        <v>44348</v>
      </c>
    </row>
    <row r="538" spans="1:26" ht="17.25" hidden="1" customHeight="1">
      <c r="A538" s="120">
        <v>534</v>
      </c>
      <c r="B538" s="120" t="s">
        <v>758</v>
      </c>
      <c r="C538" s="120" t="s">
        <v>759</v>
      </c>
      <c r="D538" s="120" t="s">
        <v>760</v>
      </c>
      <c r="E538" s="120" t="s">
        <v>761</v>
      </c>
      <c r="F538" s="121">
        <v>7</v>
      </c>
      <c r="G538" s="121">
        <v>1</v>
      </c>
      <c r="H538" s="121">
        <v>17</v>
      </c>
      <c r="I538" s="121">
        <v>6</v>
      </c>
      <c r="J538" s="121">
        <v>602</v>
      </c>
      <c r="K538" s="122" t="s">
        <v>762</v>
      </c>
      <c r="L538" s="127">
        <v>88.4</v>
      </c>
      <c r="M538" s="120">
        <v>73.180000000000007</v>
      </c>
      <c r="N538" s="128" t="s">
        <v>773</v>
      </c>
      <c r="O538" s="120" t="s">
        <v>774</v>
      </c>
      <c r="P538" s="120" t="s">
        <v>1101</v>
      </c>
      <c r="Q538" s="120" t="s">
        <v>766</v>
      </c>
      <c r="R538" s="120" t="s">
        <v>3189</v>
      </c>
      <c r="S538" s="123">
        <v>43627</v>
      </c>
      <c r="T538" s="120" t="s">
        <v>3190</v>
      </c>
      <c r="U538" s="124" t="s">
        <v>769</v>
      </c>
      <c r="V538" s="124" t="s">
        <v>3191</v>
      </c>
      <c r="W538" s="120" t="s">
        <v>3192</v>
      </c>
      <c r="X538" s="124" t="s">
        <v>769</v>
      </c>
      <c r="Y538" s="124" t="s">
        <v>3193</v>
      </c>
      <c r="Z538" s="126">
        <v>44348</v>
      </c>
    </row>
    <row r="539" spans="1:26" ht="17.25" hidden="1" customHeight="1">
      <c r="A539" s="120">
        <v>535</v>
      </c>
      <c r="B539" s="120" t="s">
        <v>758</v>
      </c>
      <c r="C539" s="120" t="s">
        <v>759</v>
      </c>
      <c r="D539" s="120" t="s">
        <v>760</v>
      </c>
      <c r="E539" s="120" t="s">
        <v>761</v>
      </c>
      <c r="F539" s="121">
        <v>7</v>
      </c>
      <c r="G539" s="121">
        <v>1</v>
      </c>
      <c r="H539" s="121">
        <v>17</v>
      </c>
      <c r="I539" s="121">
        <v>6</v>
      </c>
      <c r="J539" s="121">
        <v>603</v>
      </c>
      <c r="K539" s="122" t="s">
        <v>762</v>
      </c>
      <c r="L539" s="127">
        <v>88.52</v>
      </c>
      <c r="M539" s="120">
        <v>73.28</v>
      </c>
      <c r="N539" s="128" t="s">
        <v>773</v>
      </c>
      <c r="O539" s="120" t="s">
        <v>774</v>
      </c>
      <c r="P539" s="120" t="s">
        <v>1095</v>
      </c>
      <c r="Q539" s="120" t="s">
        <v>766</v>
      </c>
      <c r="R539" s="120" t="s">
        <v>3194</v>
      </c>
      <c r="S539" s="123">
        <v>43720</v>
      </c>
      <c r="T539" s="120" t="s">
        <v>3195</v>
      </c>
      <c r="U539" s="124" t="s">
        <v>769</v>
      </c>
      <c r="V539" s="124" t="s">
        <v>3196</v>
      </c>
      <c r="W539" s="120"/>
      <c r="X539" s="124"/>
      <c r="Y539" s="124"/>
      <c r="Z539" s="126">
        <v>44348</v>
      </c>
    </row>
    <row r="540" spans="1:26" ht="17.25" hidden="1" customHeight="1">
      <c r="A540" s="120">
        <v>536</v>
      </c>
      <c r="B540" s="120" t="s">
        <v>758</v>
      </c>
      <c r="C540" s="120" t="s">
        <v>759</v>
      </c>
      <c r="D540" s="120" t="s">
        <v>760</v>
      </c>
      <c r="E540" s="120" t="s">
        <v>761</v>
      </c>
      <c r="F540" s="121">
        <v>7</v>
      </c>
      <c r="G540" s="121">
        <v>1</v>
      </c>
      <c r="H540" s="121">
        <v>17</v>
      </c>
      <c r="I540" s="121">
        <v>6</v>
      </c>
      <c r="J540" s="121">
        <v>604</v>
      </c>
      <c r="K540" s="122" t="s">
        <v>762</v>
      </c>
      <c r="L540" s="127">
        <v>88.87</v>
      </c>
      <c r="M540" s="120">
        <v>73.569999999999993</v>
      </c>
      <c r="N540" s="128" t="s">
        <v>773</v>
      </c>
      <c r="O540" s="120" t="s">
        <v>787</v>
      </c>
      <c r="P540" s="120" t="s">
        <v>1089</v>
      </c>
      <c r="Q540" s="120" t="s">
        <v>766</v>
      </c>
      <c r="R540" s="120" t="s">
        <v>3197</v>
      </c>
      <c r="S540" s="123">
        <v>43733</v>
      </c>
      <c r="T540" s="120" t="s">
        <v>3198</v>
      </c>
      <c r="U540" s="124" t="s">
        <v>769</v>
      </c>
      <c r="V540" s="124" t="s">
        <v>3199</v>
      </c>
      <c r="W540" s="120" t="s">
        <v>3200</v>
      </c>
      <c r="X540" s="124" t="s">
        <v>769</v>
      </c>
      <c r="Y540" s="124" t="s">
        <v>3201</v>
      </c>
      <c r="Z540" s="126">
        <v>44348</v>
      </c>
    </row>
    <row r="541" spans="1:26" ht="17.25" hidden="1" customHeight="1">
      <c r="A541" s="120">
        <v>537</v>
      </c>
      <c r="B541" s="120" t="s">
        <v>758</v>
      </c>
      <c r="C541" s="120" t="s">
        <v>759</v>
      </c>
      <c r="D541" s="120" t="s">
        <v>760</v>
      </c>
      <c r="E541" s="120" t="s">
        <v>761</v>
      </c>
      <c r="F541" s="121">
        <v>7</v>
      </c>
      <c r="G541" s="121">
        <v>1</v>
      </c>
      <c r="H541" s="121">
        <v>17</v>
      </c>
      <c r="I541" s="121">
        <v>7</v>
      </c>
      <c r="J541" s="121">
        <v>701</v>
      </c>
      <c r="K541" s="122" t="s">
        <v>762</v>
      </c>
      <c r="L541" s="127">
        <v>89.86</v>
      </c>
      <c r="M541" s="120">
        <v>74.39</v>
      </c>
      <c r="N541" s="128" t="s">
        <v>773</v>
      </c>
      <c r="O541" s="120" t="s">
        <v>787</v>
      </c>
      <c r="P541" s="120" t="s">
        <v>1105</v>
      </c>
      <c r="Q541" s="120" t="s">
        <v>766</v>
      </c>
      <c r="R541" s="120" t="s">
        <v>3202</v>
      </c>
      <c r="S541" s="123">
        <v>43727</v>
      </c>
      <c r="T541" s="120" t="s">
        <v>3203</v>
      </c>
      <c r="U541" s="124" t="s">
        <v>769</v>
      </c>
      <c r="V541" s="124" t="s">
        <v>3204</v>
      </c>
      <c r="W541" s="120" t="s">
        <v>3205</v>
      </c>
      <c r="X541" s="124" t="s">
        <v>769</v>
      </c>
      <c r="Y541" s="124" t="s">
        <v>3206</v>
      </c>
      <c r="Z541" s="126">
        <v>44348</v>
      </c>
    </row>
    <row r="542" spans="1:26" ht="17.25" hidden="1" customHeight="1">
      <c r="A542" s="120">
        <v>538</v>
      </c>
      <c r="B542" s="120" t="s">
        <v>758</v>
      </c>
      <c r="C542" s="120" t="s">
        <v>759</v>
      </c>
      <c r="D542" s="120" t="s">
        <v>760</v>
      </c>
      <c r="E542" s="120" t="s">
        <v>761</v>
      </c>
      <c r="F542" s="121">
        <v>7</v>
      </c>
      <c r="G542" s="121">
        <v>1</v>
      </c>
      <c r="H542" s="121">
        <v>17</v>
      </c>
      <c r="I542" s="121">
        <v>7</v>
      </c>
      <c r="J542" s="121">
        <v>702</v>
      </c>
      <c r="K542" s="122" t="s">
        <v>762</v>
      </c>
      <c r="L542" s="127">
        <v>88.4</v>
      </c>
      <c r="M542" s="120">
        <v>73.180000000000007</v>
      </c>
      <c r="N542" s="128" t="s">
        <v>773</v>
      </c>
      <c r="O542" s="120" t="s">
        <v>774</v>
      </c>
      <c r="P542" s="120" t="s">
        <v>1101</v>
      </c>
      <c r="Q542" s="120" t="s">
        <v>766</v>
      </c>
      <c r="R542" s="120" t="s">
        <v>3207</v>
      </c>
      <c r="S542" s="123">
        <v>43622</v>
      </c>
      <c r="T542" s="120" t="s">
        <v>3208</v>
      </c>
      <c r="U542" s="124" t="s">
        <v>769</v>
      </c>
      <c r="V542" s="124" t="s">
        <v>3209</v>
      </c>
      <c r="W542" s="120" t="s">
        <v>3210</v>
      </c>
      <c r="X542" s="124" t="s">
        <v>769</v>
      </c>
      <c r="Y542" s="124" t="s">
        <v>3211</v>
      </c>
      <c r="Z542" s="126">
        <v>44348</v>
      </c>
    </row>
    <row r="543" spans="1:26" ht="17.25" hidden="1" customHeight="1">
      <c r="A543" s="120">
        <v>539</v>
      </c>
      <c r="B543" s="120" t="s">
        <v>758</v>
      </c>
      <c r="C543" s="120" t="s">
        <v>759</v>
      </c>
      <c r="D543" s="120" t="s">
        <v>760</v>
      </c>
      <c r="E543" s="120" t="s">
        <v>761</v>
      </c>
      <c r="F543" s="121">
        <v>7</v>
      </c>
      <c r="G543" s="121">
        <v>1</v>
      </c>
      <c r="H543" s="121">
        <v>17</v>
      </c>
      <c r="I543" s="121">
        <v>7</v>
      </c>
      <c r="J543" s="121">
        <v>703</v>
      </c>
      <c r="K543" s="122" t="s">
        <v>762</v>
      </c>
      <c r="L543" s="127">
        <v>88.52</v>
      </c>
      <c r="M543" s="120">
        <v>73.28</v>
      </c>
      <c r="N543" s="128" t="s">
        <v>773</v>
      </c>
      <c r="O543" s="120" t="s">
        <v>774</v>
      </c>
      <c r="P543" s="120" t="s">
        <v>1095</v>
      </c>
      <c r="Q543" s="120" t="s">
        <v>766</v>
      </c>
      <c r="R543" s="120" t="s">
        <v>3212</v>
      </c>
      <c r="S543" s="123">
        <v>43676</v>
      </c>
      <c r="T543" s="120" t="s">
        <v>3213</v>
      </c>
      <c r="U543" s="124" t="s">
        <v>769</v>
      </c>
      <c r="V543" s="124" t="s">
        <v>3214</v>
      </c>
      <c r="W543" s="120" t="s">
        <v>3215</v>
      </c>
      <c r="X543" s="124" t="s">
        <v>769</v>
      </c>
      <c r="Y543" s="124" t="s">
        <v>3216</v>
      </c>
      <c r="Z543" s="126">
        <v>44348</v>
      </c>
    </row>
    <row r="544" spans="1:26" ht="17.25" hidden="1" customHeight="1">
      <c r="A544" s="120">
        <v>540</v>
      </c>
      <c r="B544" s="120" t="s">
        <v>758</v>
      </c>
      <c r="C544" s="120" t="s">
        <v>759</v>
      </c>
      <c r="D544" s="120" t="s">
        <v>760</v>
      </c>
      <c r="E544" s="120" t="s">
        <v>761</v>
      </c>
      <c r="F544" s="121">
        <v>7</v>
      </c>
      <c r="G544" s="121">
        <v>1</v>
      </c>
      <c r="H544" s="121">
        <v>17</v>
      </c>
      <c r="I544" s="121">
        <v>7</v>
      </c>
      <c r="J544" s="121">
        <v>704</v>
      </c>
      <c r="K544" s="122" t="s">
        <v>762</v>
      </c>
      <c r="L544" s="127">
        <v>88.87</v>
      </c>
      <c r="M544" s="120">
        <v>73.569999999999993</v>
      </c>
      <c r="N544" s="128" t="s">
        <v>773</v>
      </c>
      <c r="O544" s="120" t="s">
        <v>787</v>
      </c>
      <c r="P544" s="120" t="s">
        <v>1089</v>
      </c>
      <c r="Q544" s="120" t="s">
        <v>766</v>
      </c>
      <c r="R544" s="120" t="s">
        <v>3217</v>
      </c>
      <c r="S544" s="123">
        <v>44166</v>
      </c>
      <c r="T544" s="120" t="s">
        <v>3218</v>
      </c>
      <c r="U544" s="124" t="s">
        <v>769</v>
      </c>
      <c r="V544" s="124" t="s">
        <v>3219</v>
      </c>
      <c r="W544" s="120" t="s">
        <v>3220</v>
      </c>
      <c r="X544" s="124" t="s">
        <v>769</v>
      </c>
      <c r="Y544" s="124" t="s">
        <v>3221</v>
      </c>
      <c r="Z544" s="126">
        <v>44348</v>
      </c>
    </row>
    <row r="545" spans="1:26" ht="17.25" hidden="1" customHeight="1">
      <c r="A545" s="120">
        <v>541</v>
      </c>
      <c r="B545" s="120" t="s">
        <v>758</v>
      </c>
      <c r="C545" s="120" t="s">
        <v>759</v>
      </c>
      <c r="D545" s="120" t="s">
        <v>760</v>
      </c>
      <c r="E545" s="120" t="s">
        <v>761</v>
      </c>
      <c r="F545" s="121">
        <v>7</v>
      </c>
      <c r="G545" s="121">
        <v>1</v>
      </c>
      <c r="H545" s="121">
        <v>17</v>
      </c>
      <c r="I545" s="121">
        <v>8</v>
      </c>
      <c r="J545" s="121">
        <v>801</v>
      </c>
      <c r="K545" s="122" t="s">
        <v>762</v>
      </c>
      <c r="L545" s="127">
        <v>89.86</v>
      </c>
      <c r="M545" s="120">
        <v>74.39</v>
      </c>
      <c r="N545" s="128" t="s">
        <v>773</v>
      </c>
      <c r="O545" s="120" t="s">
        <v>787</v>
      </c>
      <c r="P545" s="120" t="s">
        <v>1105</v>
      </c>
      <c r="Q545" s="120" t="s">
        <v>766</v>
      </c>
      <c r="R545" s="120" t="s">
        <v>3222</v>
      </c>
      <c r="S545" s="123">
        <v>43648</v>
      </c>
      <c r="T545" s="120" t="s">
        <v>3223</v>
      </c>
      <c r="U545" s="124" t="s">
        <v>769</v>
      </c>
      <c r="V545" s="124" t="s">
        <v>3224</v>
      </c>
      <c r="W545" s="120" t="s">
        <v>3225</v>
      </c>
      <c r="X545" s="124" t="s">
        <v>769</v>
      </c>
      <c r="Y545" s="124" t="s">
        <v>3226</v>
      </c>
      <c r="Z545" s="126">
        <v>44348</v>
      </c>
    </row>
    <row r="546" spans="1:26" ht="17.25" hidden="1" customHeight="1">
      <c r="A546" s="120">
        <v>542</v>
      </c>
      <c r="B546" s="120" t="s">
        <v>758</v>
      </c>
      <c r="C546" s="120" t="s">
        <v>759</v>
      </c>
      <c r="D546" s="120" t="s">
        <v>760</v>
      </c>
      <c r="E546" s="120" t="s">
        <v>761</v>
      </c>
      <c r="F546" s="121">
        <v>7</v>
      </c>
      <c r="G546" s="121">
        <v>1</v>
      </c>
      <c r="H546" s="121">
        <v>17</v>
      </c>
      <c r="I546" s="121">
        <v>8</v>
      </c>
      <c r="J546" s="121">
        <v>802</v>
      </c>
      <c r="K546" s="122" t="s">
        <v>762</v>
      </c>
      <c r="L546" s="127">
        <v>88.4</v>
      </c>
      <c r="M546" s="120">
        <v>73.180000000000007</v>
      </c>
      <c r="N546" s="128" t="s">
        <v>773</v>
      </c>
      <c r="O546" s="120" t="s">
        <v>774</v>
      </c>
      <c r="P546" s="120" t="s">
        <v>1101</v>
      </c>
      <c r="Q546" s="120" t="s">
        <v>766</v>
      </c>
      <c r="R546" s="120" t="s">
        <v>3227</v>
      </c>
      <c r="S546" s="123">
        <v>43735</v>
      </c>
      <c r="T546" s="120" t="s">
        <v>3228</v>
      </c>
      <c r="U546" s="124" t="s">
        <v>769</v>
      </c>
      <c r="V546" s="124" t="s">
        <v>3229</v>
      </c>
      <c r="W546" s="120"/>
      <c r="X546" s="124"/>
      <c r="Y546" s="124"/>
      <c r="Z546" s="126">
        <v>44348</v>
      </c>
    </row>
    <row r="547" spans="1:26" ht="17.25" hidden="1" customHeight="1">
      <c r="A547" s="120">
        <v>543</v>
      </c>
      <c r="B547" s="120" t="s">
        <v>758</v>
      </c>
      <c r="C547" s="120" t="s">
        <v>759</v>
      </c>
      <c r="D547" s="120" t="s">
        <v>760</v>
      </c>
      <c r="E547" s="120" t="s">
        <v>761</v>
      </c>
      <c r="F547" s="121">
        <v>7</v>
      </c>
      <c r="G547" s="121">
        <v>1</v>
      </c>
      <c r="H547" s="121">
        <v>17</v>
      </c>
      <c r="I547" s="121">
        <v>8</v>
      </c>
      <c r="J547" s="121">
        <v>803</v>
      </c>
      <c r="K547" s="122" t="s">
        <v>762</v>
      </c>
      <c r="L547" s="127">
        <v>88.52</v>
      </c>
      <c r="M547" s="120">
        <v>73.28</v>
      </c>
      <c r="N547" s="128" t="s">
        <v>773</v>
      </c>
      <c r="O547" s="120" t="s">
        <v>774</v>
      </c>
      <c r="P547" s="120" t="s">
        <v>1095</v>
      </c>
      <c r="Q547" s="120" t="s">
        <v>766</v>
      </c>
      <c r="R547" s="120" t="s">
        <v>3230</v>
      </c>
      <c r="S547" s="123">
        <v>43732</v>
      </c>
      <c r="T547" s="120" t="s">
        <v>3231</v>
      </c>
      <c r="U547" s="124" t="s">
        <v>769</v>
      </c>
      <c r="V547" s="124" t="s">
        <v>3232</v>
      </c>
      <c r="W547" s="120" t="s">
        <v>3233</v>
      </c>
      <c r="X547" s="124" t="s">
        <v>769</v>
      </c>
      <c r="Y547" s="124" t="s">
        <v>3234</v>
      </c>
      <c r="Z547" s="126">
        <v>44348</v>
      </c>
    </row>
    <row r="548" spans="1:26" ht="17.25" hidden="1" customHeight="1">
      <c r="A548" s="120">
        <v>544</v>
      </c>
      <c r="B548" s="120" t="s">
        <v>758</v>
      </c>
      <c r="C548" s="120" t="s">
        <v>759</v>
      </c>
      <c r="D548" s="120" t="s">
        <v>760</v>
      </c>
      <c r="E548" s="120" t="s">
        <v>761</v>
      </c>
      <c r="F548" s="121">
        <v>7</v>
      </c>
      <c r="G548" s="121">
        <v>1</v>
      </c>
      <c r="H548" s="121">
        <v>17</v>
      </c>
      <c r="I548" s="121">
        <v>8</v>
      </c>
      <c r="J548" s="121">
        <v>804</v>
      </c>
      <c r="K548" s="122" t="s">
        <v>762</v>
      </c>
      <c r="L548" s="127">
        <v>88.87</v>
      </c>
      <c r="M548" s="120">
        <v>73.569999999999993</v>
      </c>
      <c r="N548" s="128" t="s">
        <v>773</v>
      </c>
      <c r="O548" s="120" t="s">
        <v>787</v>
      </c>
      <c r="P548" s="120" t="s">
        <v>1089</v>
      </c>
      <c r="Q548" s="120" t="s">
        <v>766</v>
      </c>
      <c r="R548" s="120" t="s">
        <v>3235</v>
      </c>
      <c r="S548" s="123">
        <v>43723</v>
      </c>
      <c r="T548" s="120" t="s">
        <v>3236</v>
      </c>
      <c r="U548" s="124" t="s">
        <v>769</v>
      </c>
      <c r="V548" s="124" t="s">
        <v>3237</v>
      </c>
      <c r="W548" s="120" t="s">
        <v>3238</v>
      </c>
      <c r="X548" s="124" t="s">
        <v>769</v>
      </c>
      <c r="Y548" s="124" t="s">
        <v>3239</v>
      </c>
      <c r="Z548" s="126">
        <v>44348</v>
      </c>
    </row>
    <row r="549" spans="1:26" ht="17.25" hidden="1" customHeight="1">
      <c r="A549" s="120">
        <v>545</v>
      </c>
      <c r="B549" s="120" t="s">
        <v>758</v>
      </c>
      <c r="C549" s="120" t="s">
        <v>759</v>
      </c>
      <c r="D549" s="120" t="s">
        <v>760</v>
      </c>
      <c r="E549" s="120" t="s">
        <v>761</v>
      </c>
      <c r="F549" s="121">
        <v>7</v>
      </c>
      <c r="G549" s="121">
        <v>1</v>
      </c>
      <c r="H549" s="121">
        <v>17</v>
      </c>
      <c r="I549" s="121">
        <v>9</v>
      </c>
      <c r="J549" s="121">
        <v>901</v>
      </c>
      <c r="K549" s="122" t="s">
        <v>762</v>
      </c>
      <c r="L549" s="127">
        <v>89.86</v>
      </c>
      <c r="M549" s="120">
        <v>74.39</v>
      </c>
      <c r="N549" s="128" t="s">
        <v>773</v>
      </c>
      <c r="O549" s="120" t="s">
        <v>787</v>
      </c>
      <c r="P549" s="120" t="s">
        <v>1105</v>
      </c>
      <c r="Q549" s="120" t="s">
        <v>766</v>
      </c>
      <c r="R549" s="120" t="s">
        <v>3240</v>
      </c>
      <c r="S549" s="123">
        <v>43711</v>
      </c>
      <c r="T549" s="120" t="s">
        <v>3241</v>
      </c>
      <c r="U549" s="124" t="s">
        <v>769</v>
      </c>
      <c r="V549" s="124" t="s">
        <v>3242</v>
      </c>
      <c r="W549" s="120"/>
      <c r="X549" s="124"/>
      <c r="Y549" s="124"/>
      <c r="Z549" s="126">
        <v>44348</v>
      </c>
    </row>
    <row r="550" spans="1:26" ht="17.25" hidden="1" customHeight="1">
      <c r="A550" s="120">
        <v>546</v>
      </c>
      <c r="B550" s="120" t="s">
        <v>758</v>
      </c>
      <c r="C550" s="120" t="s">
        <v>759</v>
      </c>
      <c r="D550" s="120" t="s">
        <v>760</v>
      </c>
      <c r="E550" s="120" t="s">
        <v>761</v>
      </c>
      <c r="F550" s="121">
        <v>7</v>
      </c>
      <c r="G550" s="121">
        <v>1</v>
      </c>
      <c r="H550" s="121">
        <v>17</v>
      </c>
      <c r="I550" s="121">
        <v>9</v>
      </c>
      <c r="J550" s="121">
        <v>902</v>
      </c>
      <c r="K550" s="122" t="s">
        <v>762</v>
      </c>
      <c r="L550" s="127">
        <v>88.4</v>
      </c>
      <c r="M550" s="120">
        <v>73.180000000000007</v>
      </c>
      <c r="N550" s="128" t="s">
        <v>773</v>
      </c>
      <c r="O550" s="120" t="s">
        <v>774</v>
      </c>
      <c r="P550" s="120" t="s">
        <v>1101</v>
      </c>
      <c r="Q550" s="120" t="s">
        <v>766</v>
      </c>
      <c r="R550" s="120" t="s">
        <v>3243</v>
      </c>
      <c r="S550" s="123">
        <v>43852</v>
      </c>
      <c r="T550" s="120" t="s">
        <v>3244</v>
      </c>
      <c r="U550" s="124" t="s">
        <v>769</v>
      </c>
      <c r="V550" s="124" t="s">
        <v>3245</v>
      </c>
      <c r="W550" s="120" t="s">
        <v>3246</v>
      </c>
      <c r="X550" s="124" t="s">
        <v>769</v>
      </c>
      <c r="Y550" s="124" t="s">
        <v>3247</v>
      </c>
      <c r="Z550" s="126">
        <v>44348</v>
      </c>
    </row>
    <row r="551" spans="1:26" ht="17.25" hidden="1" customHeight="1">
      <c r="A551" s="120">
        <v>547</v>
      </c>
      <c r="B551" s="120" t="s">
        <v>758</v>
      </c>
      <c r="C551" s="120" t="s">
        <v>759</v>
      </c>
      <c r="D551" s="120" t="s">
        <v>760</v>
      </c>
      <c r="E551" s="120" t="s">
        <v>761</v>
      </c>
      <c r="F551" s="121">
        <v>7</v>
      </c>
      <c r="G551" s="121">
        <v>1</v>
      </c>
      <c r="H551" s="121">
        <v>17</v>
      </c>
      <c r="I551" s="121">
        <v>9</v>
      </c>
      <c r="J551" s="121">
        <v>903</v>
      </c>
      <c r="K551" s="122" t="s">
        <v>762</v>
      </c>
      <c r="L551" s="127">
        <v>88.52</v>
      </c>
      <c r="M551" s="120">
        <v>73.28</v>
      </c>
      <c r="N551" s="128" t="s">
        <v>773</v>
      </c>
      <c r="O551" s="120" t="s">
        <v>774</v>
      </c>
      <c r="P551" s="120" t="s">
        <v>1095</v>
      </c>
      <c r="Q551" s="120" t="s">
        <v>766</v>
      </c>
      <c r="R551" s="120" t="s">
        <v>3248</v>
      </c>
      <c r="S551" s="123">
        <v>43622</v>
      </c>
      <c r="T551" s="120" t="s">
        <v>3249</v>
      </c>
      <c r="U551" s="124" t="s">
        <v>769</v>
      </c>
      <c r="V551" s="124" t="s">
        <v>3250</v>
      </c>
      <c r="W551" s="120" t="s">
        <v>3251</v>
      </c>
      <c r="X551" s="124" t="s">
        <v>769</v>
      </c>
      <c r="Y551" s="124" t="s">
        <v>3252</v>
      </c>
      <c r="Z551" s="126">
        <v>44348</v>
      </c>
    </row>
    <row r="552" spans="1:26" ht="17.25" hidden="1" customHeight="1">
      <c r="A552" s="120">
        <v>548</v>
      </c>
      <c r="B552" s="120" t="s">
        <v>758</v>
      </c>
      <c r="C552" s="120" t="s">
        <v>759</v>
      </c>
      <c r="D552" s="120" t="s">
        <v>760</v>
      </c>
      <c r="E552" s="120" t="s">
        <v>761</v>
      </c>
      <c r="F552" s="121">
        <v>7</v>
      </c>
      <c r="G552" s="121">
        <v>1</v>
      </c>
      <c r="H552" s="121">
        <v>17</v>
      </c>
      <c r="I552" s="121">
        <v>9</v>
      </c>
      <c r="J552" s="121">
        <v>904</v>
      </c>
      <c r="K552" s="122" t="s">
        <v>762</v>
      </c>
      <c r="L552" s="127">
        <v>88.87</v>
      </c>
      <c r="M552" s="120">
        <v>73.569999999999993</v>
      </c>
      <c r="N552" s="128" t="s">
        <v>773</v>
      </c>
      <c r="O552" s="120" t="s">
        <v>787</v>
      </c>
      <c r="P552" s="120" t="s">
        <v>1089</v>
      </c>
      <c r="Q552" s="120" t="s">
        <v>766</v>
      </c>
      <c r="R552" s="120" t="s">
        <v>3253</v>
      </c>
      <c r="S552" s="123">
        <v>43626</v>
      </c>
      <c r="T552" s="120" t="s">
        <v>3254</v>
      </c>
      <c r="U552" s="124" t="s">
        <v>769</v>
      </c>
      <c r="V552" s="124" t="s">
        <v>3255</v>
      </c>
      <c r="W552" s="120" t="s">
        <v>3256</v>
      </c>
      <c r="X552" s="124" t="s">
        <v>769</v>
      </c>
      <c r="Y552" s="124" t="s">
        <v>3257</v>
      </c>
      <c r="Z552" s="126">
        <v>44348</v>
      </c>
    </row>
    <row r="553" spans="1:26" ht="17.25" hidden="1" customHeight="1">
      <c r="A553" s="120">
        <v>549</v>
      </c>
      <c r="B553" s="120" t="s">
        <v>758</v>
      </c>
      <c r="C553" s="120" t="s">
        <v>759</v>
      </c>
      <c r="D553" s="120" t="s">
        <v>760</v>
      </c>
      <c r="E553" s="120" t="s">
        <v>761</v>
      </c>
      <c r="F553" s="121">
        <v>7</v>
      </c>
      <c r="G553" s="121">
        <v>1</v>
      </c>
      <c r="H553" s="121">
        <v>17</v>
      </c>
      <c r="I553" s="121">
        <v>10</v>
      </c>
      <c r="J553" s="121">
        <v>1001</v>
      </c>
      <c r="K553" s="122" t="s">
        <v>762</v>
      </c>
      <c r="L553" s="127">
        <v>89.86</v>
      </c>
      <c r="M553" s="120">
        <v>74.39</v>
      </c>
      <c r="N553" s="128" t="s">
        <v>773</v>
      </c>
      <c r="O553" s="120" t="s">
        <v>787</v>
      </c>
      <c r="P553" s="120" t="s">
        <v>1105</v>
      </c>
      <c r="Q553" s="120" t="s">
        <v>766</v>
      </c>
      <c r="R553" s="120" t="s">
        <v>3258</v>
      </c>
      <c r="S553" s="123">
        <v>43676</v>
      </c>
      <c r="T553" s="120" t="s">
        <v>3259</v>
      </c>
      <c r="U553" s="124" t="s">
        <v>769</v>
      </c>
      <c r="V553" s="124" t="s">
        <v>3260</v>
      </c>
      <c r="W553" s="120" t="s">
        <v>3124</v>
      </c>
      <c r="X553" s="124" t="s">
        <v>769</v>
      </c>
      <c r="Y553" s="124" t="s">
        <v>3261</v>
      </c>
      <c r="Z553" s="126">
        <v>44348</v>
      </c>
    </row>
    <row r="554" spans="1:26" ht="17.25" hidden="1" customHeight="1">
      <c r="A554" s="120">
        <v>550</v>
      </c>
      <c r="B554" s="120" t="s">
        <v>758</v>
      </c>
      <c r="C554" s="120" t="s">
        <v>759</v>
      </c>
      <c r="D554" s="120" t="s">
        <v>760</v>
      </c>
      <c r="E554" s="120" t="s">
        <v>761</v>
      </c>
      <c r="F554" s="121">
        <v>7</v>
      </c>
      <c r="G554" s="121">
        <v>1</v>
      </c>
      <c r="H554" s="121">
        <v>17</v>
      </c>
      <c r="I554" s="121">
        <v>10</v>
      </c>
      <c r="J554" s="121">
        <v>1002</v>
      </c>
      <c r="K554" s="122" t="s">
        <v>762</v>
      </c>
      <c r="L554" s="127">
        <v>88.4</v>
      </c>
      <c r="M554" s="120">
        <v>73.180000000000007</v>
      </c>
      <c r="N554" s="128" t="s">
        <v>773</v>
      </c>
      <c r="O554" s="120" t="s">
        <v>774</v>
      </c>
      <c r="P554" s="120" t="s">
        <v>1101</v>
      </c>
      <c r="Q554" s="120" t="s">
        <v>766</v>
      </c>
      <c r="R554" s="120" t="s">
        <v>3262</v>
      </c>
      <c r="S554" s="123">
        <v>43675</v>
      </c>
      <c r="T554" s="120" t="s">
        <v>3263</v>
      </c>
      <c r="U554" s="124" t="s">
        <v>769</v>
      </c>
      <c r="V554" s="124" t="s">
        <v>3264</v>
      </c>
      <c r="W554" s="120" t="s">
        <v>3265</v>
      </c>
      <c r="X554" s="124" t="s">
        <v>769</v>
      </c>
      <c r="Y554" s="124" t="s">
        <v>3266</v>
      </c>
      <c r="Z554" s="126">
        <v>44348</v>
      </c>
    </row>
    <row r="555" spans="1:26" ht="17.25" hidden="1" customHeight="1">
      <c r="A555" s="120">
        <v>551</v>
      </c>
      <c r="B555" s="120" t="s">
        <v>758</v>
      </c>
      <c r="C555" s="120" t="s">
        <v>759</v>
      </c>
      <c r="D555" s="120" t="s">
        <v>760</v>
      </c>
      <c r="E555" s="120" t="s">
        <v>761</v>
      </c>
      <c r="F555" s="121">
        <v>7</v>
      </c>
      <c r="G555" s="121">
        <v>1</v>
      </c>
      <c r="H555" s="121">
        <v>17</v>
      </c>
      <c r="I555" s="121">
        <v>10</v>
      </c>
      <c r="J555" s="121">
        <v>1003</v>
      </c>
      <c r="K555" s="122" t="s">
        <v>762</v>
      </c>
      <c r="L555" s="127">
        <v>88.52</v>
      </c>
      <c r="M555" s="120">
        <v>73.28</v>
      </c>
      <c r="N555" s="128" t="s">
        <v>773</v>
      </c>
      <c r="O555" s="120" t="s">
        <v>774</v>
      </c>
      <c r="P555" s="120" t="s">
        <v>1095</v>
      </c>
      <c r="Q555" s="120" t="s">
        <v>766</v>
      </c>
      <c r="R555" s="120" t="s">
        <v>3267</v>
      </c>
      <c r="S555" s="123">
        <v>43648</v>
      </c>
      <c r="T555" s="120" t="s">
        <v>3268</v>
      </c>
      <c r="U555" s="124" t="s">
        <v>769</v>
      </c>
      <c r="V555" s="124" t="s">
        <v>3269</v>
      </c>
      <c r="W555" s="120" t="s">
        <v>3270</v>
      </c>
      <c r="X555" s="124" t="s">
        <v>769</v>
      </c>
      <c r="Y555" s="124" t="s">
        <v>3271</v>
      </c>
      <c r="Z555" s="126">
        <v>44348</v>
      </c>
    </row>
    <row r="556" spans="1:26" ht="17.25" hidden="1" customHeight="1">
      <c r="A556" s="120">
        <v>552</v>
      </c>
      <c r="B556" s="120" t="s">
        <v>758</v>
      </c>
      <c r="C556" s="120" t="s">
        <v>759</v>
      </c>
      <c r="D556" s="120" t="s">
        <v>760</v>
      </c>
      <c r="E556" s="120" t="s">
        <v>761</v>
      </c>
      <c r="F556" s="121">
        <v>7</v>
      </c>
      <c r="G556" s="121">
        <v>1</v>
      </c>
      <c r="H556" s="121">
        <v>17</v>
      </c>
      <c r="I556" s="121">
        <v>10</v>
      </c>
      <c r="J556" s="121">
        <v>1004</v>
      </c>
      <c r="K556" s="122" t="s">
        <v>762</v>
      </c>
      <c r="L556" s="127">
        <v>88.87</v>
      </c>
      <c r="M556" s="120">
        <v>73.569999999999993</v>
      </c>
      <c r="N556" s="128" t="s">
        <v>773</v>
      </c>
      <c r="O556" s="120" t="s">
        <v>787</v>
      </c>
      <c r="P556" s="120" t="s">
        <v>1089</v>
      </c>
      <c r="Q556" s="120" t="s">
        <v>766</v>
      </c>
      <c r="R556" s="120" t="s">
        <v>3272</v>
      </c>
      <c r="S556" s="123">
        <v>43730</v>
      </c>
      <c r="T556" s="120" t="s">
        <v>3273</v>
      </c>
      <c r="U556" s="124" t="s">
        <v>769</v>
      </c>
      <c r="V556" s="124" t="s">
        <v>3274</v>
      </c>
      <c r="W556" s="120" t="s">
        <v>3275</v>
      </c>
      <c r="X556" s="124" t="s">
        <v>769</v>
      </c>
      <c r="Y556" s="124" t="s">
        <v>3276</v>
      </c>
      <c r="Z556" s="126">
        <v>44348</v>
      </c>
    </row>
    <row r="557" spans="1:26" ht="17.25" hidden="1" customHeight="1">
      <c r="A557" s="120">
        <v>553</v>
      </c>
      <c r="B557" s="120" t="s">
        <v>758</v>
      </c>
      <c r="C557" s="120" t="s">
        <v>759</v>
      </c>
      <c r="D557" s="120" t="s">
        <v>760</v>
      </c>
      <c r="E557" s="120" t="s">
        <v>761</v>
      </c>
      <c r="F557" s="121">
        <v>7</v>
      </c>
      <c r="G557" s="121">
        <v>1</v>
      </c>
      <c r="H557" s="121">
        <v>17</v>
      </c>
      <c r="I557" s="121">
        <v>11</v>
      </c>
      <c r="J557" s="121">
        <v>1101</v>
      </c>
      <c r="K557" s="122" t="s">
        <v>762</v>
      </c>
      <c r="L557" s="127">
        <v>89.86</v>
      </c>
      <c r="M557" s="120">
        <v>74.39</v>
      </c>
      <c r="N557" s="128" t="s">
        <v>773</v>
      </c>
      <c r="O557" s="120" t="s">
        <v>787</v>
      </c>
      <c r="P557" s="120" t="s">
        <v>1105</v>
      </c>
      <c r="Q557" s="120" t="s">
        <v>766</v>
      </c>
      <c r="R557" s="120" t="s">
        <v>3277</v>
      </c>
      <c r="S557" s="123">
        <v>43622</v>
      </c>
      <c r="T557" s="120" t="s">
        <v>3278</v>
      </c>
      <c r="U557" s="124" t="s">
        <v>769</v>
      </c>
      <c r="V557" s="124" t="s">
        <v>3279</v>
      </c>
      <c r="W557" s="120" t="s">
        <v>3280</v>
      </c>
      <c r="X557" s="124" t="s">
        <v>769</v>
      </c>
      <c r="Y557" s="124" t="s">
        <v>3281</v>
      </c>
      <c r="Z557" s="126">
        <v>44348</v>
      </c>
    </row>
    <row r="558" spans="1:26" ht="17.25" hidden="1" customHeight="1">
      <c r="A558" s="120">
        <v>554</v>
      </c>
      <c r="B558" s="120" t="s">
        <v>758</v>
      </c>
      <c r="C558" s="120" t="s">
        <v>759</v>
      </c>
      <c r="D558" s="120" t="s">
        <v>760</v>
      </c>
      <c r="E558" s="120" t="s">
        <v>761</v>
      </c>
      <c r="F558" s="121">
        <v>7</v>
      </c>
      <c r="G558" s="121">
        <v>1</v>
      </c>
      <c r="H558" s="121">
        <v>17</v>
      </c>
      <c r="I558" s="121">
        <v>11</v>
      </c>
      <c r="J558" s="121">
        <v>1102</v>
      </c>
      <c r="K558" s="122" t="s">
        <v>762</v>
      </c>
      <c r="L558" s="127">
        <v>88.4</v>
      </c>
      <c r="M558" s="120">
        <v>73.180000000000007</v>
      </c>
      <c r="N558" s="128" t="s">
        <v>773</v>
      </c>
      <c r="O558" s="120" t="s">
        <v>774</v>
      </c>
      <c r="P558" s="120" t="s">
        <v>1101</v>
      </c>
      <c r="Q558" s="120" t="s">
        <v>766</v>
      </c>
      <c r="R558" s="120" t="s">
        <v>3282</v>
      </c>
      <c r="S558" s="123">
        <v>43622</v>
      </c>
      <c r="T558" s="120" t="s">
        <v>2758</v>
      </c>
      <c r="U558" s="124" t="s">
        <v>769</v>
      </c>
      <c r="V558" s="124" t="s">
        <v>3283</v>
      </c>
      <c r="W558" s="120" t="s">
        <v>3284</v>
      </c>
      <c r="X558" s="124" t="s">
        <v>769</v>
      </c>
      <c r="Y558" s="124" t="s">
        <v>3285</v>
      </c>
      <c r="Z558" s="126">
        <v>44348</v>
      </c>
    </row>
    <row r="559" spans="1:26" ht="17.25" hidden="1" customHeight="1">
      <c r="A559" s="120">
        <v>555</v>
      </c>
      <c r="B559" s="120" t="s">
        <v>758</v>
      </c>
      <c r="C559" s="120" t="s">
        <v>759</v>
      </c>
      <c r="D559" s="120" t="s">
        <v>760</v>
      </c>
      <c r="E559" s="120" t="s">
        <v>761</v>
      </c>
      <c r="F559" s="121">
        <v>7</v>
      </c>
      <c r="G559" s="121">
        <v>1</v>
      </c>
      <c r="H559" s="121">
        <v>17</v>
      </c>
      <c r="I559" s="121">
        <v>11</v>
      </c>
      <c r="J559" s="121">
        <v>1103</v>
      </c>
      <c r="K559" s="122" t="s">
        <v>762</v>
      </c>
      <c r="L559" s="127">
        <v>88.52</v>
      </c>
      <c r="M559" s="120">
        <v>73.28</v>
      </c>
      <c r="N559" s="128" t="s">
        <v>773</v>
      </c>
      <c r="O559" s="120" t="s">
        <v>774</v>
      </c>
      <c r="P559" s="120" t="s">
        <v>1095</v>
      </c>
      <c r="Q559" s="120" t="s">
        <v>766</v>
      </c>
      <c r="R559" s="120" t="s">
        <v>3286</v>
      </c>
      <c r="S559" s="123">
        <v>43738</v>
      </c>
      <c r="T559" s="120" t="s">
        <v>3287</v>
      </c>
      <c r="U559" s="124" t="s">
        <v>769</v>
      </c>
      <c r="V559" s="124" t="s">
        <v>3288</v>
      </c>
      <c r="W559" s="120" t="s">
        <v>3289</v>
      </c>
      <c r="X559" s="124" t="s">
        <v>769</v>
      </c>
      <c r="Y559" s="124" t="s">
        <v>3290</v>
      </c>
      <c r="Z559" s="126">
        <v>44348</v>
      </c>
    </row>
    <row r="560" spans="1:26" ht="17.25" hidden="1" customHeight="1">
      <c r="A560" s="120">
        <v>556</v>
      </c>
      <c r="B560" s="120" t="s">
        <v>758</v>
      </c>
      <c r="C560" s="120" t="s">
        <v>759</v>
      </c>
      <c r="D560" s="120" t="s">
        <v>760</v>
      </c>
      <c r="E560" s="120" t="s">
        <v>761</v>
      </c>
      <c r="F560" s="121">
        <v>7</v>
      </c>
      <c r="G560" s="121">
        <v>1</v>
      </c>
      <c r="H560" s="121">
        <v>17</v>
      </c>
      <c r="I560" s="121">
        <v>11</v>
      </c>
      <c r="J560" s="121">
        <v>1104</v>
      </c>
      <c r="K560" s="122" t="s">
        <v>762</v>
      </c>
      <c r="L560" s="127">
        <v>88.87</v>
      </c>
      <c r="M560" s="120">
        <v>73.569999999999993</v>
      </c>
      <c r="N560" s="128" t="s">
        <v>773</v>
      </c>
      <c r="O560" s="120" t="s">
        <v>787</v>
      </c>
      <c r="P560" s="120" t="s">
        <v>1089</v>
      </c>
      <c r="Q560" s="120" t="s">
        <v>766</v>
      </c>
      <c r="R560" s="120" t="s">
        <v>3291</v>
      </c>
      <c r="S560" s="123">
        <v>43620</v>
      </c>
      <c r="T560" s="120" t="s">
        <v>3292</v>
      </c>
      <c r="U560" s="124" t="s">
        <v>769</v>
      </c>
      <c r="V560" s="124" t="s">
        <v>3293</v>
      </c>
      <c r="W560" s="120"/>
      <c r="X560" s="124"/>
      <c r="Y560" s="124"/>
      <c r="Z560" s="126">
        <v>44348</v>
      </c>
    </row>
    <row r="561" spans="1:26" ht="17.25" hidden="1" customHeight="1">
      <c r="A561" s="120">
        <v>557</v>
      </c>
      <c r="B561" s="120" t="s">
        <v>758</v>
      </c>
      <c r="C561" s="120" t="s">
        <v>759</v>
      </c>
      <c r="D561" s="120" t="s">
        <v>760</v>
      </c>
      <c r="E561" s="120" t="s">
        <v>761</v>
      </c>
      <c r="F561" s="121">
        <v>7</v>
      </c>
      <c r="G561" s="121">
        <v>1</v>
      </c>
      <c r="H561" s="121">
        <v>17</v>
      </c>
      <c r="I561" s="121">
        <v>12</v>
      </c>
      <c r="J561" s="121">
        <v>1201</v>
      </c>
      <c r="K561" s="122" t="s">
        <v>762</v>
      </c>
      <c r="L561" s="127">
        <v>89.86</v>
      </c>
      <c r="M561" s="120">
        <v>74.39</v>
      </c>
      <c r="N561" s="128" t="s">
        <v>773</v>
      </c>
      <c r="O561" s="120" t="s">
        <v>787</v>
      </c>
      <c r="P561" s="120" t="s">
        <v>1105</v>
      </c>
      <c r="Q561" s="120" t="s">
        <v>766</v>
      </c>
      <c r="R561" s="120" t="s">
        <v>3294</v>
      </c>
      <c r="S561" s="123">
        <v>44148</v>
      </c>
      <c r="T561" s="120" t="s">
        <v>3295</v>
      </c>
      <c r="U561" s="124" t="s">
        <v>769</v>
      </c>
      <c r="V561" s="124" t="s">
        <v>3296</v>
      </c>
      <c r="W561" s="120"/>
      <c r="X561" s="124"/>
      <c r="Y561" s="124"/>
      <c r="Z561" s="126">
        <v>44348</v>
      </c>
    </row>
    <row r="562" spans="1:26" ht="17.25" hidden="1" customHeight="1">
      <c r="A562" s="120">
        <v>558</v>
      </c>
      <c r="B562" s="120" t="s">
        <v>758</v>
      </c>
      <c r="C562" s="120" t="s">
        <v>759</v>
      </c>
      <c r="D562" s="120" t="s">
        <v>760</v>
      </c>
      <c r="E562" s="120" t="s">
        <v>761</v>
      </c>
      <c r="F562" s="121">
        <v>7</v>
      </c>
      <c r="G562" s="121">
        <v>1</v>
      </c>
      <c r="H562" s="121">
        <v>17</v>
      </c>
      <c r="I562" s="121">
        <v>12</v>
      </c>
      <c r="J562" s="121">
        <v>1202</v>
      </c>
      <c r="K562" s="122" t="s">
        <v>762</v>
      </c>
      <c r="L562" s="127">
        <v>88.4</v>
      </c>
      <c r="M562" s="120">
        <v>73.180000000000007</v>
      </c>
      <c r="N562" s="128" t="s">
        <v>773</v>
      </c>
      <c r="O562" s="120" t="s">
        <v>774</v>
      </c>
      <c r="P562" s="120" t="s">
        <v>1101</v>
      </c>
      <c r="Q562" s="120" t="s">
        <v>766</v>
      </c>
      <c r="R562" s="120" t="s">
        <v>3297</v>
      </c>
      <c r="S562" s="123">
        <v>43626</v>
      </c>
      <c r="T562" s="120" t="s">
        <v>3298</v>
      </c>
      <c r="U562" s="124" t="s">
        <v>769</v>
      </c>
      <c r="V562" s="124" t="s">
        <v>3299</v>
      </c>
      <c r="W562" s="120" t="s">
        <v>3300</v>
      </c>
      <c r="X562" s="124" t="s">
        <v>769</v>
      </c>
      <c r="Y562" s="124" t="s">
        <v>3301</v>
      </c>
      <c r="Z562" s="126">
        <v>44348</v>
      </c>
    </row>
    <row r="563" spans="1:26" ht="17.25" hidden="1" customHeight="1">
      <c r="A563" s="120">
        <v>559</v>
      </c>
      <c r="B563" s="120" t="s">
        <v>758</v>
      </c>
      <c r="C563" s="120" t="s">
        <v>759</v>
      </c>
      <c r="D563" s="120" t="s">
        <v>760</v>
      </c>
      <c r="E563" s="120" t="s">
        <v>761</v>
      </c>
      <c r="F563" s="121">
        <v>7</v>
      </c>
      <c r="G563" s="121">
        <v>1</v>
      </c>
      <c r="H563" s="121">
        <v>17</v>
      </c>
      <c r="I563" s="121">
        <v>12</v>
      </c>
      <c r="J563" s="121">
        <v>1203</v>
      </c>
      <c r="K563" s="122" t="s">
        <v>762</v>
      </c>
      <c r="L563" s="127">
        <v>88.52</v>
      </c>
      <c r="M563" s="120">
        <v>73.28</v>
      </c>
      <c r="N563" s="128" t="s">
        <v>773</v>
      </c>
      <c r="O563" s="120" t="s">
        <v>774</v>
      </c>
      <c r="P563" s="120" t="s">
        <v>1095</v>
      </c>
      <c r="Q563" s="120" t="s">
        <v>766</v>
      </c>
      <c r="R563" s="120" t="s">
        <v>3302</v>
      </c>
      <c r="S563" s="123">
        <v>43649</v>
      </c>
      <c r="T563" s="120" t="s">
        <v>3303</v>
      </c>
      <c r="U563" s="124" t="s">
        <v>769</v>
      </c>
      <c r="V563" s="124" t="s">
        <v>3304</v>
      </c>
      <c r="W563" s="120" t="s">
        <v>3305</v>
      </c>
      <c r="X563" s="124" t="s">
        <v>769</v>
      </c>
      <c r="Y563" s="124" t="s">
        <v>3306</v>
      </c>
      <c r="Z563" s="126">
        <v>44348</v>
      </c>
    </row>
    <row r="564" spans="1:26" ht="17.25" hidden="1" customHeight="1">
      <c r="A564" s="120">
        <v>560</v>
      </c>
      <c r="B564" s="120" t="s">
        <v>758</v>
      </c>
      <c r="C564" s="120" t="s">
        <v>759</v>
      </c>
      <c r="D564" s="120" t="s">
        <v>760</v>
      </c>
      <c r="E564" s="120" t="s">
        <v>761</v>
      </c>
      <c r="F564" s="121">
        <v>7</v>
      </c>
      <c r="G564" s="121">
        <v>1</v>
      </c>
      <c r="H564" s="121">
        <v>17</v>
      </c>
      <c r="I564" s="121">
        <v>12</v>
      </c>
      <c r="J564" s="121">
        <v>1204</v>
      </c>
      <c r="K564" s="122" t="s">
        <v>762</v>
      </c>
      <c r="L564" s="127">
        <v>88.87</v>
      </c>
      <c r="M564" s="120">
        <v>73.569999999999993</v>
      </c>
      <c r="N564" s="128" t="s">
        <v>773</v>
      </c>
      <c r="O564" s="120" t="s">
        <v>787</v>
      </c>
      <c r="P564" s="120" t="s">
        <v>1089</v>
      </c>
      <c r="Q564" s="120" t="s">
        <v>766</v>
      </c>
      <c r="R564" s="120" t="s">
        <v>3307</v>
      </c>
      <c r="S564" s="123">
        <v>43627</v>
      </c>
      <c r="T564" s="120" t="s">
        <v>3308</v>
      </c>
      <c r="U564" s="124" t="s">
        <v>769</v>
      </c>
      <c r="V564" s="124" t="s">
        <v>3309</v>
      </c>
      <c r="W564" s="120" t="s">
        <v>1610</v>
      </c>
      <c r="X564" s="124" t="s">
        <v>769</v>
      </c>
      <c r="Y564" s="124" t="s">
        <v>3310</v>
      </c>
      <c r="Z564" s="126">
        <v>44348</v>
      </c>
    </row>
    <row r="565" spans="1:26" ht="17.25" hidden="1" customHeight="1">
      <c r="A565" s="120">
        <v>561</v>
      </c>
      <c r="B565" s="120" t="s">
        <v>758</v>
      </c>
      <c r="C565" s="120" t="s">
        <v>759</v>
      </c>
      <c r="D565" s="120" t="s">
        <v>760</v>
      </c>
      <c r="E565" s="120" t="s">
        <v>761</v>
      </c>
      <c r="F565" s="121">
        <v>7</v>
      </c>
      <c r="G565" s="121">
        <v>1</v>
      </c>
      <c r="H565" s="121">
        <v>17</v>
      </c>
      <c r="I565" s="121">
        <v>13</v>
      </c>
      <c r="J565" s="121">
        <v>1301</v>
      </c>
      <c r="K565" s="122" t="s">
        <v>762</v>
      </c>
      <c r="L565" s="127">
        <v>89.86</v>
      </c>
      <c r="M565" s="120">
        <v>74.39</v>
      </c>
      <c r="N565" s="128" t="s">
        <v>773</v>
      </c>
      <c r="O565" s="120" t="s">
        <v>787</v>
      </c>
      <c r="P565" s="120" t="s">
        <v>1105</v>
      </c>
      <c r="Q565" s="120" t="s">
        <v>766</v>
      </c>
      <c r="R565" s="120" t="s">
        <v>3311</v>
      </c>
      <c r="S565" s="123">
        <v>43731</v>
      </c>
      <c r="T565" s="120" t="s">
        <v>3312</v>
      </c>
      <c r="U565" s="124" t="s">
        <v>769</v>
      </c>
      <c r="V565" s="124" t="s">
        <v>3313</v>
      </c>
      <c r="W565" s="120" t="s">
        <v>3314</v>
      </c>
      <c r="X565" s="124" t="s">
        <v>769</v>
      </c>
      <c r="Y565" s="124" t="s">
        <v>3315</v>
      </c>
      <c r="Z565" s="126">
        <v>44348</v>
      </c>
    </row>
    <row r="566" spans="1:26" ht="17.25" hidden="1" customHeight="1">
      <c r="A566" s="120">
        <v>562</v>
      </c>
      <c r="B566" s="120" t="s">
        <v>758</v>
      </c>
      <c r="C566" s="120" t="s">
        <v>759</v>
      </c>
      <c r="D566" s="120" t="s">
        <v>760</v>
      </c>
      <c r="E566" s="120" t="s">
        <v>761</v>
      </c>
      <c r="F566" s="121">
        <v>7</v>
      </c>
      <c r="G566" s="121">
        <v>1</v>
      </c>
      <c r="H566" s="121">
        <v>17</v>
      </c>
      <c r="I566" s="121">
        <v>13</v>
      </c>
      <c r="J566" s="121">
        <v>1302</v>
      </c>
      <c r="K566" s="122" t="s">
        <v>762</v>
      </c>
      <c r="L566" s="127">
        <v>88.4</v>
      </c>
      <c r="M566" s="120">
        <v>73.180000000000007</v>
      </c>
      <c r="N566" s="128" t="s">
        <v>773</v>
      </c>
      <c r="O566" s="120" t="s">
        <v>774</v>
      </c>
      <c r="P566" s="120" t="s">
        <v>1101</v>
      </c>
      <c r="Q566" s="120" t="s">
        <v>766</v>
      </c>
      <c r="R566" s="120" t="s">
        <v>3316</v>
      </c>
      <c r="S566" s="123">
        <v>43694</v>
      </c>
      <c r="T566" s="120" t="s">
        <v>3317</v>
      </c>
      <c r="U566" s="124" t="s">
        <v>769</v>
      </c>
      <c r="V566" s="124" t="s">
        <v>3318</v>
      </c>
      <c r="W566" s="120" t="s">
        <v>3319</v>
      </c>
      <c r="X566" s="124" t="s">
        <v>769</v>
      </c>
      <c r="Y566" s="124" t="s">
        <v>3320</v>
      </c>
      <c r="Z566" s="126">
        <v>44348</v>
      </c>
    </row>
    <row r="567" spans="1:26" ht="17.25" hidden="1" customHeight="1">
      <c r="A567" s="120">
        <v>563</v>
      </c>
      <c r="B567" s="120" t="s">
        <v>758</v>
      </c>
      <c r="C567" s="120" t="s">
        <v>759</v>
      </c>
      <c r="D567" s="120" t="s">
        <v>760</v>
      </c>
      <c r="E567" s="120" t="s">
        <v>761</v>
      </c>
      <c r="F567" s="121">
        <v>7</v>
      </c>
      <c r="G567" s="121">
        <v>1</v>
      </c>
      <c r="H567" s="121">
        <v>17</v>
      </c>
      <c r="I567" s="121">
        <v>13</v>
      </c>
      <c r="J567" s="121">
        <v>1303</v>
      </c>
      <c r="K567" s="122" t="s">
        <v>762</v>
      </c>
      <c r="L567" s="127">
        <v>88.52</v>
      </c>
      <c r="M567" s="120">
        <v>73.28</v>
      </c>
      <c r="N567" s="128" t="s">
        <v>773</v>
      </c>
      <c r="O567" s="120" t="s">
        <v>774</v>
      </c>
      <c r="P567" s="120" t="s">
        <v>1095</v>
      </c>
      <c r="Q567" s="120" t="s">
        <v>766</v>
      </c>
      <c r="R567" s="120" t="s">
        <v>3321</v>
      </c>
      <c r="S567" s="123">
        <v>43821</v>
      </c>
      <c r="T567" s="120" t="s">
        <v>3322</v>
      </c>
      <c r="U567" s="124" t="s">
        <v>769</v>
      </c>
      <c r="V567" s="124" t="s">
        <v>3323</v>
      </c>
      <c r="W567" s="120"/>
      <c r="X567" s="124"/>
      <c r="Y567" s="124"/>
      <c r="Z567" s="126">
        <v>44348</v>
      </c>
    </row>
    <row r="568" spans="1:26" ht="17.25" hidden="1" customHeight="1">
      <c r="A568" s="120">
        <v>564</v>
      </c>
      <c r="B568" s="120" t="s">
        <v>758</v>
      </c>
      <c r="C568" s="120" t="s">
        <v>759</v>
      </c>
      <c r="D568" s="120" t="s">
        <v>760</v>
      </c>
      <c r="E568" s="120" t="s">
        <v>761</v>
      </c>
      <c r="F568" s="121">
        <v>7</v>
      </c>
      <c r="G568" s="121">
        <v>1</v>
      </c>
      <c r="H568" s="121">
        <v>17</v>
      </c>
      <c r="I568" s="121">
        <v>13</v>
      </c>
      <c r="J568" s="121">
        <v>1304</v>
      </c>
      <c r="K568" s="122" t="s">
        <v>762</v>
      </c>
      <c r="L568" s="127">
        <v>88.87</v>
      </c>
      <c r="M568" s="120">
        <v>73.569999999999993</v>
      </c>
      <c r="N568" s="128" t="s">
        <v>773</v>
      </c>
      <c r="O568" s="120" t="s">
        <v>787</v>
      </c>
      <c r="P568" s="120" t="s">
        <v>1089</v>
      </c>
      <c r="Q568" s="120" t="s">
        <v>766</v>
      </c>
      <c r="R568" s="120" t="s">
        <v>3324</v>
      </c>
      <c r="S568" s="123">
        <v>43711</v>
      </c>
      <c r="T568" s="120" t="s">
        <v>3325</v>
      </c>
      <c r="U568" s="124" t="s">
        <v>769</v>
      </c>
      <c r="V568" s="124" t="s">
        <v>3326</v>
      </c>
      <c r="W568" s="120" t="s">
        <v>3327</v>
      </c>
      <c r="X568" s="124" t="s">
        <v>769</v>
      </c>
      <c r="Y568" s="124" t="s">
        <v>3328</v>
      </c>
      <c r="Z568" s="126">
        <v>44348</v>
      </c>
    </row>
    <row r="569" spans="1:26" ht="17.25" hidden="1" customHeight="1">
      <c r="A569" s="120">
        <v>565</v>
      </c>
      <c r="B569" s="120" t="s">
        <v>758</v>
      </c>
      <c r="C569" s="120" t="s">
        <v>759</v>
      </c>
      <c r="D569" s="120" t="s">
        <v>760</v>
      </c>
      <c r="E569" s="120" t="s">
        <v>761</v>
      </c>
      <c r="F569" s="121">
        <v>7</v>
      </c>
      <c r="G569" s="121">
        <v>1</v>
      </c>
      <c r="H569" s="121">
        <v>17</v>
      </c>
      <c r="I569" s="121">
        <v>14</v>
      </c>
      <c r="J569" s="121">
        <v>1401</v>
      </c>
      <c r="K569" s="122" t="s">
        <v>762</v>
      </c>
      <c r="L569" s="127">
        <v>89.86</v>
      </c>
      <c r="M569" s="120">
        <v>74.39</v>
      </c>
      <c r="N569" s="128" t="s">
        <v>773</v>
      </c>
      <c r="O569" s="120" t="s">
        <v>787</v>
      </c>
      <c r="P569" s="120" t="s">
        <v>1105</v>
      </c>
      <c r="Q569" s="120" t="s">
        <v>766</v>
      </c>
      <c r="R569" s="120" t="s">
        <v>3329</v>
      </c>
      <c r="S569" s="123">
        <v>43620</v>
      </c>
      <c r="T569" s="120" t="s">
        <v>3330</v>
      </c>
      <c r="U569" s="124" t="s">
        <v>769</v>
      </c>
      <c r="V569" s="124" t="s">
        <v>3331</v>
      </c>
      <c r="W569" s="120" t="s">
        <v>3332</v>
      </c>
      <c r="X569" s="124" t="s">
        <v>769</v>
      </c>
      <c r="Y569" s="124" t="s">
        <v>3333</v>
      </c>
      <c r="Z569" s="126">
        <v>44348</v>
      </c>
    </row>
    <row r="570" spans="1:26" ht="17.25" hidden="1" customHeight="1">
      <c r="A570" s="120">
        <v>566</v>
      </c>
      <c r="B570" s="120" t="s">
        <v>758</v>
      </c>
      <c r="C570" s="120" t="s">
        <v>759</v>
      </c>
      <c r="D570" s="120" t="s">
        <v>760</v>
      </c>
      <c r="E570" s="120" t="s">
        <v>761</v>
      </c>
      <c r="F570" s="121">
        <v>7</v>
      </c>
      <c r="G570" s="121">
        <v>1</v>
      </c>
      <c r="H570" s="121">
        <v>17</v>
      </c>
      <c r="I570" s="121">
        <v>14</v>
      </c>
      <c r="J570" s="121">
        <v>1402</v>
      </c>
      <c r="K570" s="122" t="s">
        <v>762</v>
      </c>
      <c r="L570" s="127">
        <v>88.4</v>
      </c>
      <c r="M570" s="120">
        <v>73.180000000000007</v>
      </c>
      <c r="N570" s="128" t="s">
        <v>773</v>
      </c>
      <c r="O570" s="120" t="s">
        <v>774</v>
      </c>
      <c r="P570" s="120" t="s">
        <v>1101</v>
      </c>
      <c r="Q570" s="120" t="s">
        <v>766</v>
      </c>
      <c r="R570" s="120" t="s">
        <v>3334</v>
      </c>
      <c r="S570" s="123">
        <v>43622</v>
      </c>
      <c r="T570" s="120" t="s">
        <v>3335</v>
      </c>
      <c r="U570" s="124" t="s">
        <v>769</v>
      </c>
      <c r="V570" s="124" t="s">
        <v>3336</v>
      </c>
      <c r="W570" s="120"/>
      <c r="X570" s="124"/>
      <c r="Y570" s="124"/>
      <c r="Z570" s="126">
        <v>44348</v>
      </c>
    </row>
    <row r="571" spans="1:26" ht="17.25" hidden="1" customHeight="1">
      <c r="A571" s="120">
        <v>567</v>
      </c>
      <c r="B571" s="120" t="s">
        <v>758</v>
      </c>
      <c r="C571" s="120" t="s">
        <v>759</v>
      </c>
      <c r="D571" s="120" t="s">
        <v>760</v>
      </c>
      <c r="E571" s="120" t="s">
        <v>761</v>
      </c>
      <c r="F571" s="121">
        <v>7</v>
      </c>
      <c r="G571" s="121">
        <v>1</v>
      </c>
      <c r="H571" s="121">
        <v>17</v>
      </c>
      <c r="I571" s="121">
        <v>14</v>
      </c>
      <c r="J571" s="121">
        <v>1403</v>
      </c>
      <c r="K571" s="122" t="s">
        <v>762</v>
      </c>
      <c r="L571" s="127">
        <v>88.52</v>
      </c>
      <c r="M571" s="120">
        <v>73.28</v>
      </c>
      <c r="N571" s="128" t="s">
        <v>773</v>
      </c>
      <c r="O571" s="120" t="s">
        <v>774</v>
      </c>
      <c r="P571" s="120" t="s">
        <v>1095</v>
      </c>
      <c r="Q571" s="120" t="s">
        <v>766</v>
      </c>
      <c r="R571" s="120" t="s">
        <v>3337</v>
      </c>
      <c r="S571" s="123">
        <v>43726</v>
      </c>
      <c r="T571" s="120" t="s">
        <v>3338</v>
      </c>
      <c r="U571" s="124" t="s">
        <v>769</v>
      </c>
      <c r="V571" s="124" t="s">
        <v>3339</v>
      </c>
      <c r="W571" s="120" t="s">
        <v>3340</v>
      </c>
      <c r="X571" s="124" t="s">
        <v>769</v>
      </c>
      <c r="Y571" s="124" t="s">
        <v>3341</v>
      </c>
      <c r="Z571" s="126">
        <v>44348</v>
      </c>
    </row>
    <row r="572" spans="1:26" ht="17.25" hidden="1" customHeight="1">
      <c r="A572" s="120">
        <v>568</v>
      </c>
      <c r="B572" s="120" t="s">
        <v>758</v>
      </c>
      <c r="C572" s="120" t="s">
        <v>759</v>
      </c>
      <c r="D572" s="120" t="s">
        <v>760</v>
      </c>
      <c r="E572" s="120" t="s">
        <v>761</v>
      </c>
      <c r="F572" s="121">
        <v>7</v>
      </c>
      <c r="G572" s="121">
        <v>1</v>
      </c>
      <c r="H572" s="121">
        <v>17</v>
      </c>
      <c r="I572" s="121">
        <v>14</v>
      </c>
      <c r="J572" s="121">
        <v>1404</v>
      </c>
      <c r="K572" s="122" t="s">
        <v>762</v>
      </c>
      <c r="L572" s="127">
        <v>88.87</v>
      </c>
      <c r="M572" s="120">
        <v>73.569999999999993</v>
      </c>
      <c r="N572" s="128" t="s">
        <v>773</v>
      </c>
      <c r="O572" s="120" t="s">
        <v>787</v>
      </c>
      <c r="P572" s="120" t="s">
        <v>1089</v>
      </c>
      <c r="Q572" s="120" t="s">
        <v>766</v>
      </c>
      <c r="R572" s="120" t="s">
        <v>3342</v>
      </c>
      <c r="S572" s="123">
        <v>43621</v>
      </c>
      <c r="T572" s="120" t="s">
        <v>3343</v>
      </c>
      <c r="U572" s="124" t="s">
        <v>769</v>
      </c>
      <c r="V572" s="124" t="s">
        <v>3344</v>
      </c>
      <c r="W572" s="120" t="s">
        <v>3345</v>
      </c>
      <c r="X572" s="124" t="s">
        <v>769</v>
      </c>
      <c r="Y572" s="124" t="s">
        <v>3346</v>
      </c>
      <c r="Z572" s="126">
        <v>44348</v>
      </c>
    </row>
    <row r="573" spans="1:26" ht="17.25" hidden="1" customHeight="1">
      <c r="A573" s="120">
        <v>569</v>
      </c>
      <c r="B573" s="120" t="s">
        <v>758</v>
      </c>
      <c r="C573" s="120" t="s">
        <v>759</v>
      </c>
      <c r="D573" s="120" t="s">
        <v>760</v>
      </c>
      <c r="E573" s="120" t="s">
        <v>761</v>
      </c>
      <c r="F573" s="121">
        <v>7</v>
      </c>
      <c r="G573" s="121">
        <v>1</v>
      </c>
      <c r="H573" s="121">
        <v>17</v>
      </c>
      <c r="I573" s="121">
        <v>15</v>
      </c>
      <c r="J573" s="121">
        <v>1501</v>
      </c>
      <c r="K573" s="122" t="s">
        <v>762</v>
      </c>
      <c r="L573" s="127">
        <v>89.86</v>
      </c>
      <c r="M573" s="120">
        <v>74.39</v>
      </c>
      <c r="N573" s="128" t="s">
        <v>773</v>
      </c>
      <c r="O573" s="120" t="s">
        <v>787</v>
      </c>
      <c r="P573" s="120" t="s">
        <v>1105</v>
      </c>
      <c r="Q573" s="120" t="s">
        <v>766</v>
      </c>
      <c r="R573" s="120" t="s">
        <v>3347</v>
      </c>
      <c r="S573" s="123">
        <v>43732</v>
      </c>
      <c r="T573" s="120" t="s">
        <v>3348</v>
      </c>
      <c r="U573" s="124" t="s">
        <v>769</v>
      </c>
      <c r="V573" s="124" t="s">
        <v>3349</v>
      </c>
      <c r="W573" s="120" t="s">
        <v>3350</v>
      </c>
      <c r="X573" s="124" t="s">
        <v>769</v>
      </c>
      <c r="Y573" s="124" t="s">
        <v>3351</v>
      </c>
      <c r="Z573" s="126">
        <v>44348</v>
      </c>
    </row>
    <row r="574" spans="1:26" ht="17.25" hidden="1" customHeight="1">
      <c r="A574" s="120">
        <v>570</v>
      </c>
      <c r="B574" s="120" t="s">
        <v>758</v>
      </c>
      <c r="C574" s="120" t="s">
        <v>759</v>
      </c>
      <c r="D574" s="120" t="s">
        <v>760</v>
      </c>
      <c r="E574" s="120" t="s">
        <v>761</v>
      </c>
      <c r="F574" s="121">
        <v>7</v>
      </c>
      <c r="G574" s="121">
        <v>1</v>
      </c>
      <c r="H574" s="121">
        <v>17</v>
      </c>
      <c r="I574" s="121">
        <v>15</v>
      </c>
      <c r="J574" s="121">
        <v>1502</v>
      </c>
      <c r="K574" s="122" t="s">
        <v>762</v>
      </c>
      <c r="L574" s="127">
        <v>88.4</v>
      </c>
      <c r="M574" s="120">
        <v>73.180000000000007</v>
      </c>
      <c r="N574" s="128" t="s">
        <v>773</v>
      </c>
      <c r="O574" s="120" t="s">
        <v>774</v>
      </c>
      <c r="P574" s="120" t="s">
        <v>1101</v>
      </c>
      <c r="Q574" s="120" t="s">
        <v>766</v>
      </c>
      <c r="R574" s="120" t="s">
        <v>3352</v>
      </c>
      <c r="S574" s="123">
        <v>43694</v>
      </c>
      <c r="T574" s="120" t="s">
        <v>3353</v>
      </c>
      <c r="U574" s="124" t="s">
        <v>769</v>
      </c>
      <c r="V574" s="124" t="s">
        <v>3354</v>
      </c>
      <c r="W574" s="120" t="s">
        <v>3355</v>
      </c>
      <c r="X574" s="124" t="s">
        <v>769</v>
      </c>
      <c r="Y574" s="124" t="s">
        <v>3356</v>
      </c>
      <c r="Z574" s="126">
        <v>44348</v>
      </c>
    </row>
    <row r="575" spans="1:26" ht="17.25" hidden="1" customHeight="1">
      <c r="A575" s="120">
        <v>571</v>
      </c>
      <c r="B575" s="120" t="s">
        <v>758</v>
      </c>
      <c r="C575" s="120" t="s">
        <v>759</v>
      </c>
      <c r="D575" s="120" t="s">
        <v>760</v>
      </c>
      <c r="E575" s="120" t="s">
        <v>761</v>
      </c>
      <c r="F575" s="121">
        <v>7</v>
      </c>
      <c r="G575" s="121">
        <v>1</v>
      </c>
      <c r="H575" s="121">
        <v>17</v>
      </c>
      <c r="I575" s="121">
        <v>15</v>
      </c>
      <c r="J575" s="121">
        <v>1503</v>
      </c>
      <c r="K575" s="122" t="s">
        <v>762</v>
      </c>
      <c r="L575" s="127">
        <v>88.52</v>
      </c>
      <c r="M575" s="120">
        <v>73.28</v>
      </c>
      <c r="N575" s="128" t="s">
        <v>773</v>
      </c>
      <c r="O575" s="120" t="s">
        <v>774</v>
      </c>
      <c r="P575" s="120" t="s">
        <v>1095</v>
      </c>
      <c r="Q575" s="120" t="s">
        <v>766</v>
      </c>
      <c r="R575" s="120" t="s">
        <v>3357</v>
      </c>
      <c r="S575" s="123">
        <v>43695</v>
      </c>
      <c r="T575" s="120" t="s">
        <v>3358</v>
      </c>
      <c r="U575" s="124" t="s">
        <v>769</v>
      </c>
      <c r="V575" s="124" t="s">
        <v>3359</v>
      </c>
      <c r="W575" s="120" t="s">
        <v>3360</v>
      </c>
      <c r="X575" s="124" t="s">
        <v>769</v>
      </c>
      <c r="Y575" s="124" t="s">
        <v>3361</v>
      </c>
      <c r="Z575" s="126">
        <v>44348</v>
      </c>
    </row>
    <row r="576" spans="1:26" ht="17.25" hidden="1" customHeight="1">
      <c r="A576" s="120">
        <v>572</v>
      </c>
      <c r="B576" s="120" t="s">
        <v>758</v>
      </c>
      <c r="C576" s="120" t="s">
        <v>759</v>
      </c>
      <c r="D576" s="120" t="s">
        <v>760</v>
      </c>
      <c r="E576" s="120" t="s">
        <v>761</v>
      </c>
      <c r="F576" s="121">
        <v>7</v>
      </c>
      <c r="G576" s="121">
        <v>1</v>
      </c>
      <c r="H576" s="121">
        <v>17</v>
      </c>
      <c r="I576" s="121">
        <v>15</v>
      </c>
      <c r="J576" s="121">
        <v>1504</v>
      </c>
      <c r="K576" s="122" t="s">
        <v>762</v>
      </c>
      <c r="L576" s="127">
        <v>88.87</v>
      </c>
      <c r="M576" s="120">
        <v>73.569999999999993</v>
      </c>
      <c r="N576" s="128" t="s">
        <v>773</v>
      </c>
      <c r="O576" s="120" t="s">
        <v>787</v>
      </c>
      <c r="P576" s="120" t="s">
        <v>1089</v>
      </c>
      <c r="Q576" s="120" t="s">
        <v>766</v>
      </c>
      <c r="R576" s="120" t="s">
        <v>3362</v>
      </c>
      <c r="S576" s="123">
        <v>43701</v>
      </c>
      <c r="T576" s="120" t="s">
        <v>3363</v>
      </c>
      <c r="U576" s="124" t="s">
        <v>769</v>
      </c>
      <c r="V576" s="124" t="s">
        <v>3364</v>
      </c>
      <c r="W576" s="120"/>
      <c r="X576" s="124"/>
      <c r="Y576" s="124"/>
      <c r="Z576" s="126">
        <v>44348</v>
      </c>
    </row>
    <row r="577" spans="1:26" ht="17.25" hidden="1" customHeight="1">
      <c r="A577" s="120">
        <v>573</v>
      </c>
      <c r="B577" s="120" t="s">
        <v>758</v>
      </c>
      <c r="C577" s="120" t="s">
        <v>759</v>
      </c>
      <c r="D577" s="120" t="s">
        <v>760</v>
      </c>
      <c r="E577" s="120" t="s">
        <v>761</v>
      </c>
      <c r="F577" s="121">
        <v>7</v>
      </c>
      <c r="G577" s="121">
        <v>1</v>
      </c>
      <c r="H577" s="121">
        <v>17</v>
      </c>
      <c r="I577" s="121">
        <v>16</v>
      </c>
      <c r="J577" s="121">
        <v>1601</v>
      </c>
      <c r="K577" s="122" t="s">
        <v>762</v>
      </c>
      <c r="L577" s="127">
        <v>89.86</v>
      </c>
      <c r="M577" s="120">
        <v>74.39</v>
      </c>
      <c r="N577" s="128" t="s">
        <v>773</v>
      </c>
      <c r="O577" s="120" t="s">
        <v>787</v>
      </c>
      <c r="P577" s="120" t="s">
        <v>1105</v>
      </c>
      <c r="Q577" s="120" t="s">
        <v>766</v>
      </c>
      <c r="R577" s="120" t="s">
        <v>3365</v>
      </c>
      <c r="S577" s="123">
        <v>43648</v>
      </c>
      <c r="T577" s="120" t="s">
        <v>3366</v>
      </c>
      <c r="U577" s="124" t="s">
        <v>769</v>
      </c>
      <c r="V577" s="124" t="s">
        <v>3367</v>
      </c>
      <c r="W577" s="120" t="s">
        <v>3368</v>
      </c>
      <c r="X577" s="124" t="s">
        <v>769</v>
      </c>
      <c r="Y577" s="124" t="s">
        <v>3369</v>
      </c>
      <c r="Z577" s="126">
        <v>44348</v>
      </c>
    </row>
    <row r="578" spans="1:26" ht="17.25" hidden="1" customHeight="1">
      <c r="A578" s="120">
        <v>574</v>
      </c>
      <c r="B578" s="120" t="s">
        <v>758</v>
      </c>
      <c r="C578" s="120" t="s">
        <v>759</v>
      </c>
      <c r="D578" s="120" t="s">
        <v>760</v>
      </c>
      <c r="E578" s="120" t="s">
        <v>761</v>
      </c>
      <c r="F578" s="121">
        <v>7</v>
      </c>
      <c r="G578" s="121">
        <v>1</v>
      </c>
      <c r="H578" s="121">
        <v>17</v>
      </c>
      <c r="I578" s="121">
        <v>16</v>
      </c>
      <c r="J578" s="121">
        <v>1602</v>
      </c>
      <c r="K578" s="122" t="s">
        <v>762</v>
      </c>
      <c r="L578" s="127">
        <v>88.4</v>
      </c>
      <c r="M578" s="120">
        <v>73.180000000000007</v>
      </c>
      <c r="N578" s="128" t="s">
        <v>773</v>
      </c>
      <c r="O578" s="120" t="s">
        <v>774</v>
      </c>
      <c r="P578" s="120" t="s">
        <v>1101</v>
      </c>
      <c r="Q578" s="120" t="s">
        <v>766</v>
      </c>
      <c r="R578" s="120" t="s">
        <v>3370</v>
      </c>
      <c r="S578" s="123">
        <v>43622</v>
      </c>
      <c r="T578" s="120" t="s">
        <v>3371</v>
      </c>
      <c r="U578" s="124" t="s">
        <v>769</v>
      </c>
      <c r="V578" s="124" t="s">
        <v>3372</v>
      </c>
      <c r="W578" s="120" t="s">
        <v>984</v>
      </c>
      <c r="X578" s="124" t="s">
        <v>769</v>
      </c>
      <c r="Y578" s="124" t="s">
        <v>3373</v>
      </c>
      <c r="Z578" s="126">
        <v>44348</v>
      </c>
    </row>
    <row r="579" spans="1:26" ht="17.25" hidden="1" customHeight="1">
      <c r="A579" s="120">
        <v>575</v>
      </c>
      <c r="B579" s="120" t="s">
        <v>758</v>
      </c>
      <c r="C579" s="120" t="s">
        <v>759</v>
      </c>
      <c r="D579" s="120" t="s">
        <v>760</v>
      </c>
      <c r="E579" s="120" t="s">
        <v>761</v>
      </c>
      <c r="F579" s="121">
        <v>7</v>
      </c>
      <c r="G579" s="121">
        <v>1</v>
      </c>
      <c r="H579" s="121">
        <v>17</v>
      </c>
      <c r="I579" s="121">
        <v>16</v>
      </c>
      <c r="J579" s="121">
        <v>1603</v>
      </c>
      <c r="K579" s="122" t="s">
        <v>762</v>
      </c>
      <c r="L579" s="127">
        <v>88.52</v>
      </c>
      <c r="M579" s="120">
        <v>73.28</v>
      </c>
      <c r="N579" s="128" t="s">
        <v>773</v>
      </c>
      <c r="O579" s="120" t="s">
        <v>774</v>
      </c>
      <c r="P579" s="120" t="s">
        <v>1095</v>
      </c>
      <c r="Q579" s="120" t="s">
        <v>766</v>
      </c>
      <c r="R579" s="120" t="s">
        <v>3374</v>
      </c>
      <c r="S579" s="123">
        <v>43676</v>
      </c>
      <c r="T579" s="120" t="s">
        <v>3375</v>
      </c>
      <c r="U579" s="124" t="s">
        <v>769</v>
      </c>
      <c r="V579" s="124" t="s">
        <v>3376</v>
      </c>
      <c r="W579" s="120" t="s">
        <v>3377</v>
      </c>
      <c r="X579" s="124" t="s">
        <v>769</v>
      </c>
      <c r="Y579" s="124" t="s">
        <v>3378</v>
      </c>
      <c r="Z579" s="126">
        <v>44348</v>
      </c>
    </row>
    <row r="580" spans="1:26" ht="17.25" hidden="1" customHeight="1">
      <c r="A580" s="120">
        <v>576</v>
      </c>
      <c r="B580" s="120" t="s">
        <v>758</v>
      </c>
      <c r="C580" s="120" t="s">
        <v>759</v>
      </c>
      <c r="D580" s="120" t="s">
        <v>760</v>
      </c>
      <c r="E580" s="120" t="s">
        <v>761</v>
      </c>
      <c r="F580" s="121">
        <v>7</v>
      </c>
      <c r="G580" s="121">
        <v>1</v>
      </c>
      <c r="H580" s="121">
        <v>17</v>
      </c>
      <c r="I580" s="121">
        <v>16</v>
      </c>
      <c r="J580" s="121">
        <v>1604</v>
      </c>
      <c r="K580" s="122" t="s">
        <v>762</v>
      </c>
      <c r="L580" s="127">
        <v>88.87</v>
      </c>
      <c r="M580" s="120">
        <v>73.569999999999993</v>
      </c>
      <c r="N580" s="128" t="s">
        <v>773</v>
      </c>
      <c r="O580" s="120" t="s">
        <v>787</v>
      </c>
      <c r="P580" s="120" t="s">
        <v>1089</v>
      </c>
      <c r="Q580" s="120" t="s">
        <v>766</v>
      </c>
      <c r="R580" s="120" t="s">
        <v>3379</v>
      </c>
      <c r="S580" s="123">
        <v>43626</v>
      </c>
      <c r="T580" s="120" t="s">
        <v>3380</v>
      </c>
      <c r="U580" s="124" t="s">
        <v>769</v>
      </c>
      <c r="V580" s="124" t="s">
        <v>3381</v>
      </c>
      <c r="W580" s="120" t="s">
        <v>3382</v>
      </c>
      <c r="X580" s="124" t="s">
        <v>769</v>
      </c>
      <c r="Y580" s="124" t="s">
        <v>3383</v>
      </c>
      <c r="Z580" s="126">
        <v>44348</v>
      </c>
    </row>
    <row r="581" spans="1:26" ht="17.25" hidden="1" customHeight="1">
      <c r="A581" s="120">
        <v>577</v>
      </c>
      <c r="B581" s="120" t="s">
        <v>758</v>
      </c>
      <c r="C581" s="120" t="s">
        <v>759</v>
      </c>
      <c r="D581" s="120" t="s">
        <v>760</v>
      </c>
      <c r="E581" s="120" t="s">
        <v>761</v>
      </c>
      <c r="F581" s="121">
        <v>7</v>
      </c>
      <c r="G581" s="121">
        <v>1</v>
      </c>
      <c r="H581" s="121">
        <v>17</v>
      </c>
      <c r="I581" s="121">
        <v>17</v>
      </c>
      <c r="J581" s="121">
        <v>1701</v>
      </c>
      <c r="K581" s="122" t="s">
        <v>762</v>
      </c>
      <c r="L581" s="127">
        <v>89.86</v>
      </c>
      <c r="M581" s="120">
        <v>74.39</v>
      </c>
      <c r="N581" s="128" t="s">
        <v>773</v>
      </c>
      <c r="O581" s="120" t="s">
        <v>787</v>
      </c>
      <c r="P581" s="120" t="s">
        <v>1105</v>
      </c>
      <c r="Q581" s="120" t="s">
        <v>766</v>
      </c>
      <c r="R581" s="120" t="s">
        <v>3384</v>
      </c>
      <c r="S581" s="123">
        <v>43727</v>
      </c>
      <c r="T581" s="120" t="s">
        <v>3385</v>
      </c>
      <c r="U581" s="124" t="s">
        <v>769</v>
      </c>
      <c r="V581" s="124" t="s">
        <v>3386</v>
      </c>
      <c r="W581" s="120" t="s">
        <v>3387</v>
      </c>
      <c r="X581" s="124" t="s">
        <v>769</v>
      </c>
      <c r="Y581" s="124" t="s">
        <v>3388</v>
      </c>
      <c r="Z581" s="126">
        <v>44348</v>
      </c>
    </row>
    <row r="582" spans="1:26" ht="17.25" hidden="1" customHeight="1">
      <c r="A582" s="120">
        <v>578</v>
      </c>
      <c r="B582" s="120" t="s">
        <v>758</v>
      </c>
      <c r="C582" s="120" t="s">
        <v>759</v>
      </c>
      <c r="D582" s="120" t="s">
        <v>760</v>
      </c>
      <c r="E582" s="120" t="s">
        <v>761</v>
      </c>
      <c r="F582" s="121">
        <v>7</v>
      </c>
      <c r="G582" s="121">
        <v>1</v>
      </c>
      <c r="H582" s="121">
        <v>17</v>
      </c>
      <c r="I582" s="121">
        <v>17</v>
      </c>
      <c r="J582" s="121">
        <v>1702</v>
      </c>
      <c r="K582" s="122" t="s">
        <v>762</v>
      </c>
      <c r="L582" s="127">
        <v>88.4</v>
      </c>
      <c r="M582" s="120">
        <v>73.180000000000007</v>
      </c>
      <c r="N582" s="128" t="s">
        <v>773</v>
      </c>
      <c r="O582" s="120" t="s">
        <v>774</v>
      </c>
      <c r="P582" s="120" t="s">
        <v>1101</v>
      </c>
      <c r="Q582" s="120" t="s">
        <v>766</v>
      </c>
      <c r="R582" s="120" t="s">
        <v>3389</v>
      </c>
      <c r="S582" s="123">
        <v>43695</v>
      </c>
      <c r="T582" s="120" t="s">
        <v>3390</v>
      </c>
      <c r="U582" s="124" t="s">
        <v>769</v>
      </c>
      <c r="V582" s="124" t="s">
        <v>3391</v>
      </c>
      <c r="W582" s="120" t="s">
        <v>3392</v>
      </c>
      <c r="X582" s="124" t="s">
        <v>769</v>
      </c>
      <c r="Y582" s="124" t="s">
        <v>3393</v>
      </c>
      <c r="Z582" s="126">
        <v>44348</v>
      </c>
    </row>
    <row r="583" spans="1:26" ht="17.25" hidden="1" customHeight="1">
      <c r="A583" s="120">
        <v>579</v>
      </c>
      <c r="B583" s="120" t="s">
        <v>758</v>
      </c>
      <c r="C583" s="120" t="s">
        <v>759</v>
      </c>
      <c r="D583" s="120" t="s">
        <v>760</v>
      </c>
      <c r="E583" s="120" t="s">
        <v>761</v>
      </c>
      <c r="F583" s="121">
        <v>7</v>
      </c>
      <c r="G583" s="121">
        <v>1</v>
      </c>
      <c r="H583" s="121">
        <v>17</v>
      </c>
      <c r="I583" s="121">
        <v>17</v>
      </c>
      <c r="J583" s="121">
        <v>1703</v>
      </c>
      <c r="K583" s="122" t="s">
        <v>762</v>
      </c>
      <c r="L583" s="127">
        <v>88.52</v>
      </c>
      <c r="M583" s="120">
        <v>73.28</v>
      </c>
      <c r="N583" s="128" t="s">
        <v>773</v>
      </c>
      <c r="O583" s="120" t="s">
        <v>774</v>
      </c>
      <c r="P583" s="120" t="s">
        <v>1095</v>
      </c>
      <c r="Q583" s="120" t="s">
        <v>766</v>
      </c>
      <c r="R583" s="120" t="s">
        <v>3394</v>
      </c>
      <c r="S583" s="123">
        <v>43706</v>
      </c>
      <c r="T583" s="120" t="s">
        <v>3395</v>
      </c>
      <c r="U583" s="124" t="s">
        <v>769</v>
      </c>
      <c r="V583" s="124" t="s">
        <v>3396</v>
      </c>
      <c r="W583" s="120" t="s">
        <v>3397</v>
      </c>
      <c r="X583" s="124" t="s">
        <v>769</v>
      </c>
      <c r="Y583" s="124" t="s">
        <v>3398</v>
      </c>
      <c r="Z583" s="126">
        <v>44348</v>
      </c>
    </row>
    <row r="584" spans="1:26" ht="17.25" hidden="1" customHeight="1">
      <c r="A584" s="120">
        <v>580</v>
      </c>
      <c r="B584" s="120" t="s">
        <v>758</v>
      </c>
      <c r="C584" s="120" t="s">
        <v>759</v>
      </c>
      <c r="D584" s="120" t="s">
        <v>760</v>
      </c>
      <c r="E584" s="120" t="s">
        <v>761</v>
      </c>
      <c r="F584" s="121">
        <v>7</v>
      </c>
      <c r="G584" s="121">
        <v>1</v>
      </c>
      <c r="H584" s="121">
        <v>17</v>
      </c>
      <c r="I584" s="121">
        <v>17</v>
      </c>
      <c r="J584" s="121">
        <v>1704</v>
      </c>
      <c r="K584" s="122" t="s">
        <v>762</v>
      </c>
      <c r="L584" s="127">
        <v>88.87</v>
      </c>
      <c r="M584" s="120">
        <v>73.569999999999993</v>
      </c>
      <c r="N584" s="128" t="s">
        <v>773</v>
      </c>
      <c r="O584" s="120" t="s">
        <v>787</v>
      </c>
      <c r="P584" s="120" t="s">
        <v>1089</v>
      </c>
      <c r="Q584" s="120" t="s">
        <v>766</v>
      </c>
      <c r="R584" s="120" t="s">
        <v>3399</v>
      </c>
      <c r="S584" s="123">
        <v>43622</v>
      </c>
      <c r="T584" s="120" t="s">
        <v>3400</v>
      </c>
      <c r="U584" s="124" t="s">
        <v>769</v>
      </c>
      <c r="V584" s="124" t="s">
        <v>3401</v>
      </c>
      <c r="W584" s="120"/>
      <c r="X584" s="124"/>
      <c r="Y584" s="124"/>
      <c r="Z584" s="126">
        <v>44348</v>
      </c>
    </row>
    <row r="585" spans="1:26" ht="17.25" hidden="1" customHeight="1">
      <c r="A585" s="120">
        <v>581</v>
      </c>
      <c r="B585" s="120" t="s">
        <v>758</v>
      </c>
      <c r="C585" s="120" t="s">
        <v>759</v>
      </c>
      <c r="D585" s="120" t="s">
        <v>760</v>
      </c>
      <c r="E585" s="120" t="s">
        <v>761</v>
      </c>
      <c r="F585" s="121">
        <v>7</v>
      </c>
      <c r="G585" s="121">
        <v>2</v>
      </c>
      <c r="H585" s="121">
        <v>17</v>
      </c>
      <c r="I585" s="121">
        <v>1</v>
      </c>
      <c r="J585" s="121">
        <v>101</v>
      </c>
      <c r="K585" s="122" t="s">
        <v>762</v>
      </c>
      <c r="L585" s="127">
        <v>88.85</v>
      </c>
      <c r="M585" s="120">
        <v>73.55</v>
      </c>
      <c r="N585" s="128" t="s">
        <v>773</v>
      </c>
      <c r="O585" s="120" t="s">
        <v>787</v>
      </c>
      <c r="P585" s="120" t="s">
        <v>1089</v>
      </c>
      <c r="Q585" s="120" t="s">
        <v>766</v>
      </c>
      <c r="R585" s="120" t="s">
        <v>3402</v>
      </c>
      <c r="S585" s="123">
        <v>43706</v>
      </c>
      <c r="T585" s="120" t="s">
        <v>3403</v>
      </c>
      <c r="U585" s="124" t="s">
        <v>769</v>
      </c>
      <c r="V585" s="124" t="s">
        <v>3404</v>
      </c>
      <c r="W585" s="120" t="s">
        <v>3405</v>
      </c>
      <c r="X585" s="124" t="s">
        <v>769</v>
      </c>
      <c r="Y585" s="124" t="s">
        <v>3406</v>
      </c>
      <c r="Z585" s="126">
        <v>44348</v>
      </c>
    </row>
    <row r="586" spans="1:26" ht="17.25" hidden="1" customHeight="1">
      <c r="A586" s="120">
        <v>582</v>
      </c>
      <c r="B586" s="120" t="s">
        <v>758</v>
      </c>
      <c r="C586" s="120" t="s">
        <v>759</v>
      </c>
      <c r="D586" s="120" t="s">
        <v>760</v>
      </c>
      <c r="E586" s="120" t="s">
        <v>761</v>
      </c>
      <c r="F586" s="121">
        <v>7</v>
      </c>
      <c r="G586" s="121">
        <v>2</v>
      </c>
      <c r="H586" s="121">
        <v>17</v>
      </c>
      <c r="I586" s="121">
        <v>1</v>
      </c>
      <c r="J586" s="121">
        <v>102</v>
      </c>
      <c r="K586" s="122" t="s">
        <v>762</v>
      </c>
      <c r="L586" s="127">
        <v>88.52</v>
      </c>
      <c r="M586" s="120">
        <v>73.28</v>
      </c>
      <c r="N586" s="128" t="s">
        <v>773</v>
      </c>
      <c r="O586" s="120" t="s">
        <v>774</v>
      </c>
      <c r="P586" s="120" t="s">
        <v>1095</v>
      </c>
      <c r="Q586" s="120" t="s">
        <v>766</v>
      </c>
      <c r="R586" s="120" t="s">
        <v>3407</v>
      </c>
      <c r="S586" s="123">
        <v>43731</v>
      </c>
      <c r="T586" s="120" t="s">
        <v>3408</v>
      </c>
      <c r="U586" s="124" t="s">
        <v>769</v>
      </c>
      <c r="V586" s="124" t="s">
        <v>3409</v>
      </c>
      <c r="W586" s="120" t="s">
        <v>3410</v>
      </c>
      <c r="X586" s="124" t="s">
        <v>769</v>
      </c>
      <c r="Y586" s="124" t="s">
        <v>3411</v>
      </c>
      <c r="Z586" s="126">
        <v>44348</v>
      </c>
    </row>
    <row r="587" spans="1:26" ht="17.25" hidden="1" customHeight="1">
      <c r="A587" s="120">
        <v>583</v>
      </c>
      <c r="B587" s="120" t="s">
        <v>758</v>
      </c>
      <c r="C587" s="120" t="s">
        <v>759</v>
      </c>
      <c r="D587" s="120" t="s">
        <v>760</v>
      </c>
      <c r="E587" s="120" t="s">
        <v>761</v>
      </c>
      <c r="F587" s="121">
        <v>7</v>
      </c>
      <c r="G587" s="121">
        <v>2</v>
      </c>
      <c r="H587" s="121">
        <v>17</v>
      </c>
      <c r="I587" s="121">
        <v>1</v>
      </c>
      <c r="J587" s="121">
        <v>103</v>
      </c>
      <c r="K587" s="122" t="s">
        <v>762</v>
      </c>
      <c r="L587" s="127">
        <v>88.4</v>
      </c>
      <c r="M587" s="120">
        <v>73.180000000000007</v>
      </c>
      <c r="N587" s="128" t="s">
        <v>773</v>
      </c>
      <c r="O587" s="120" t="s">
        <v>774</v>
      </c>
      <c r="P587" s="120" t="s">
        <v>1101</v>
      </c>
      <c r="Q587" s="120" t="s">
        <v>766</v>
      </c>
      <c r="R587" s="120" t="s">
        <v>3412</v>
      </c>
      <c r="S587" s="123">
        <v>43696</v>
      </c>
      <c r="T587" s="120" t="s">
        <v>3413</v>
      </c>
      <c r="U587" s="124" t="s">
        <v>769</v>
      </c>
      <c r="V587" s="124" t="s">
        <v>3414</v>
      </c>
      <c r="W587" s="120"/>
      <c r="X587" s="124"/>
      <c r="Y587" s="124"/>
      <c r="Z587" s="126">
        <v>44348</v>
      </c>
    </row>
    <row r="588" spans="1:26" ht="17.25" hidden="1" customHeight="1">
      <c r="A588" s="120">
        <v>584</v>
      </c>
      <c r="B588" s="120" t="s">
        <v>758</v>
      </c>
      <c r="C588" s="120" t="s">
        <v>759</v>
      </c>
      <c r="D588" s="120" t="s">
        <v>760</v>
      </c>
      <c r="E588" s="120" t="s">
        <v>761</v>
      </c>
      <c r="F588" s="121">
        <v>7</v>
      </c>
      <c r="G588" s="121">
        <v>2</v>
      </c>
      <c r="H588" s="121">
        <v>17</v>
      </c>
      <c r="I588" s="121">
        <v>1</v>
      </c>
      <c r="J588" s="121">
        <v>104</v>
      </c>
      <c r="K588" s="122" t="s">
        <v>762</v>
      </c>
      <c r="L588" s="127">
        <v>139.52000000000001</v>
      </c>
      <c r="M588" s="120">
        <v>115.5</v>
      </c>
      <c r="N588" s="117" t="s">
        <v>763</v>
      </c>
      <c r="O588" s="120" t="s">
        <v>1736</v>
      </c>
      <c r="P588" s="120" t="s">
        <v>1737</v>
      </c>
      <c r="Q588" s="120" t="s">
        <v>766</v>
      </c>
      <c r="R588" s="120" t="s">
        <v>3415</v>
      </c>
      <c r="S588" s="123">
        <v>43714</v>
      </c>
      <c r="T588" s="120" t="s">
        <v>3416</v>
      </c>
      <c r="U588" s="124" t="s">
        <v>769</v>
      </c>
      <c r="V588" s="124" t="s">
        <v>3417</v>
      </c>
      <c r="W588" s="120" t="s">
        <v>3418</v>
      </c>
      <c r="X588" s="124" t="s">
        <v>769</v>
      </c>
      <c r="Y588" s="124" t="s">
        <v>3419</v>
      </c>
      <c r="Z588" s="126">
        <v>44348</v>
      </c>
    </row>
    <row r="589" spans="1:26" ht="17.25" hidden="1" customHeight="1">
      <c r="A589" s="120">
        <v>585</v>
      </c>
      <c r="B589" s="120" t="s">
        <v>758</v>
      </c>
      <c r="C589" s="120" t="s">
        <v>759</v>
      </c>
      <c r="D589" s="120" t="s">
        <v>760</v>
      </c>
      <c r="E589" s="120" t="s">
        <v>761</v>
      </c>
      <c r="F589" s="121">
        <v>7</v>
      </c>
      <c r="G589" s="121">
        <v>2</v>
      </c>
      <c r="H589" s="121">
        <v>17</v>
      </c>
      <c r="I589" s="121">
        <v>2</v>
      </c>
      <c r="J589" s="121">
        <v>201</v>
      </c>
      <c r="K589" s="122" t="s">
        <v>762</v>
      </c>
      <c r="L589" s="127">
        <v>88.87</v>
      </c>
      <c r="M589" s="120">
        <v>73.569999999999993</v>
      </c>
      <c r="N589" s="128" t="s">
        <v>773</v>
      </c>
      <c r="O589" s="120" t="s">
        <v>787</v>
      </c>
      <c r="P589" s="120" t="s">
        <v>1089</v>
      </c>
      <c r="Q589" s="120" t="s">
        <v>766</v>
      </c>
      <c r="R589" s="120" t="s">
        <v>3420</v>
      </c>
      <c r="S589" s="123">
        <v>43622</v>
      </c>
      <c r="T589" s="120" t="s">
        <v>3421</v>
      </c>
      <c r="U589" s="124" t="s">
        <v>769</v>
      </c>
      <c r="V589" s="124" t="s">
        <v>3422</v>
      </c>
      <c r="W589" s="120" t="s">
        <v>3423</v>
      </c>
      <c r="X589" s="124" t="s">
        <v>769</v>
      </c>
      <c r="Y589" s="124" t="s">
        <v>3424</v>
      </c>
      <c r="Z589" s="126">
        <v>44348</v>
      </c>
    </row>
    <row r="590" spans="1:26" ht="17.25" hidden="1" customHeight="1">
      <c r="A590" s="120">
        <v>586</v>
      </c>
      <c r="B590" s="120" t="s">
        <v>758</v>
      </c>
      <c r="C590" s="120" t="s">
        <v>759</v>
      </c>
      <c r="D590" s="120" t="s">
        <v>760</v>
      </c>
      <c r="E590" s="120" t="s">
        <v>761</v>
      </c>
      <c r="F590" s="121">
        <v>7</v>
      </c>
      <c r="G590" s="121">
        <v>2</v>
      </c>
      <c r="H590" s="121">
        <v>17</v>
      </c>
      <c r="I590" s="121">
        <v>2</v>
      </c>
      <c r="J590" s="121">
        <v>202</v>
      </c>
      <c r="K590" s="122" t="s">
        <v>762</v>
      </c>
      <c r="L590" s="127">
        <v>88.52</v>
      </c>
      <c r="M590" s="120">
        <v>73.28</v>
      </c>
      <c r="N590" s="128" t="s">
        <v>773</v>
      </c>
      <c r="O590" s="120" t="s">
        <v>774</v>
      </c>
      <c r="P590" s="120" t="s">
        <v>1095</v>
      </c>
      <c r="Q590" s="120" t="s">
        <v>766</v>
      </c>
      <c r="R590" s="120" t="s">
        <v>3425</v>
      </c>
      <c r="S590" s="123">
        <v>43702</v>
      </c>
      <c r="T590" s="120" t="s">
        <v>3426</v>
      </c>
      <c r="U590" s="124" t="s">
        <v>769</v>
      </c>
      <c r="V590" s="124" t="s">
        <v>3427</v>
      </c>
      <c r="W590" s="120" t="s">
        <v>3428</v>
      </c>
      <c r="X590" s="124" t="s">
        <v>769</v>
      </c>
      <c r="Y590" s="124" t="s">
        <v>3429</v>
      </c>
      <c r="Z590" s="126">
        <v>44348</v>
      </c>
    </row>
    <row r="591" spans="1:26" ht="17.25" hidden="1" customHeight="1">
      <c r="A591" s="120">
        <v>587</v>
      </c>
      <c r="B591" s="120" t="s">
        <v>758</v>
      </c>
      <c r="C591" s="120" t="s">
        <v>759</v>
      </c>
      <c r="D591" s="120" t="s">
        <v>760</v>
      </c>
      <c r="E591" s="120" t="s">
        <v>761</v>
      </c>
      <c r="F591" s="121">
        <v>7</v>
      </c>
      <c r="G591" s="121">
        <v>2</v>
      </c>
      <c r="H591" s="121">
        <v>17</v>
      </c>
      <c r="I591" s="121">
        <v>2</v>
      </c>
      <c r="J591" s="121">
        <v>203</v>
      </c>
      <c r="K591" s="122" t="s">
        <v>762</v>
      </c>
      <c r="L591" s="127">
        <v>88.4</v>
      </c>
      <c r="M591" s="120">
        <v>73.180000000000007</v>
      </c>
      <c r="N591" s="128" t="s">
        <v>773</v>
      </c>
      <c r="O591" s="120" t="s">
        <v>774</v>
      </c>
      <c r="P591" s="120" t="s">
        <v>1101</v>
      </c>
      <c r="Q591" s="120" t="s">
        <v>766</v>
      </c>
      <c r="R591" s="120" t="s">
        <v>3430</v>
      </c>
      <c r="S591" s="123">
        <v>43626</v>
      </c>
      <c r="T591" s="120" t="s">
        <v>3431</v>
      </c>
      <c r="U591" s="124" t="s">
        <v>769</v>
      </c>
      <c r="V591" s="124" t="s">
        <v>3432</v>
      </c>
      <c r="W591" s="120"/>
      <c r="X591" s="124"/>
      <c r="Y591" s="124"/>
      <c r="Z591" s="126">
        <v>44348</v>
      </c>
    </row>
    <row r="592" spans="1:26" ht="17.25" hidden="1" customHeight="1">
      <c r="A592" s="120">
        <v>588</v>
      </c>
      <c r="B592" s="120" t="s">
        <v>758</v>
      </c>
      <c r="C592" s="120" t="s">
        <v>759</v>
      </c>
      <c r="D592" s="120" t="s">
        <v>760</v>
      </c>
      <c r="E592" s="120" t="s">
        <v>761</v>
      </c>
      <c r="F592" s="121">
        <v>7</v>
      </c>
      <c r="G592" s="121">
        <v>2</v>
      </c>
      <c r="H592" s="121">
        <v>17</v>
      </c>
      <c r="I592" s="121">
        <v>2</v>
      </c>
      <c r="J592" s="121">
        <v>204</v>
      </c>
      <c r="K592" s="122" t="s">
        <v>762</v>
      </c>
      <c r="L592" s="127">
        <v>139.56</v>
      </c>
      <c r="M592" s="120">
        <v>115.53</v>
      </c>
      <c r="N592" s="117" t="s">
        <v>763</v>
      </c>
      <c r="O592" s="120" t="s">
        <v>1736</v>
      </c>
      <c r="P592" s="120" t="s">
        <v>1737</v>
      </c>
      <c r="Q592" s="120" t="s">
        <v>766</v>
      </c>
      <c r="R592" s="120" t="s">
        <v>3433</v>
      </c>
      <c r="S592" s="123">
        <v>43820</v>
      </c>
      <c r="T592" s="120" t="s">
        <v>3434</v>
      </c>
      <c r="U592" s="124" t="s">
        <v>769</v>
      </c>
      <c r="V592" s="124" t="s">
        <v>3435</v>
      </c>
      <c r="W592" s="120"/>
      <c r="X592" s="124"/>
      <c r="Y592" s="124"/>
      <c r="Z592" s="126">
        <v>44348</v>
      </c>
    </row>
    <row r="593" spans="1:26" ht="17.25" hidden="1" customHeight="1">
      <c r="A593" s="120">
        <v>589</v>
      </c>
      <c r="B593" s="120" t="s">
        <v>758</v>
      </c>
      <c r="C593" s="120" t="s">
        <v>759</v>
      </c>
      <c r="D593" s="120" t="s">
        <v>760</v>
      </c>
      <c r="E593" s="120" t="s">
        <v>761</v>
      </c>
      <c r="F593" s="121">
        <v>7</v>
      </c>
      <c r="G593" s="121">
        <v>2</v>
      </c>
      <c r="H593" s="121">
        <v>17</v>
      </c>
      <c r="I593" s="121">
        <v>3</v>
      </c>
      <c r="J593" s="121">
        <v>301</v>
      </c>
      <c r="K593" s="122" t="s">
        <v>762</v>
      </c>
      <c r="L593" s="127">
        <v>88.87</v>
      </c>
      <c r="M593" s="120">
        <v>73.569999999999993</v>
      </c>
      <c r="N593" s="128" t="s">
        <v>773</v>
      </c>
      <c r="O593" s="120" t="s">
        <v>787</v>
      </c>
      <c r="P593" s="120" t="s">
        <v>1089</v>
      </c>
      <c r="Q593" s="120" t="s">
        <v>766</v>
      </c>
      <c r="R593" s="120" t="s">
        <v>3436</v>
      </c>
      <c r="S593" s="123">
        <v>43735</v>
      </c>
      <c r="T593" s="120" t="s">
        <v>3437</v>
      </c>
      <c r="U593" s="124" t="s">
        <v>769</v>
      </c>
      <c r="V593" s="124" t="s">
        <v>3438</v>
      </c>
      <c r="W593" s="120" t="s">
        <v>3439</v>
      </c>
      <c r="X593" s="124" t="s">
        <v>769</v>
      </c>
      <c r="Y593" s="124" t="s">
        <v>3440</v>
      </c>
      <c r="Z593" s="126">
        <v>44348</v>
      </c>
    </row>
    <row r="594" spans="1:26" ht="17.25" hidden="1" customHeight="1">
      <c r="A594" s="120">
        <v>590</v>
      </c>
      <c r="B594" s="120" t="s">
        <v>758</v>
      </c>
      <c r="C594" s="120" t="s">
        <v>759</v>
      </c>
      <c r="D594" s="120" t="s">
        <v>760</v>
      </c>
      <c r="E594" s="120" t="s">
        <v>761</v>
      </c>
      <c r="F594" s="121">
        <v>7</v>
      </c>
      <c r="G594" s="121">
        <v>2</v>
      </c>
      <c r="H594" s="121">
        <v>17</v>
      </c>
      <c r="I594" s="121">
        <v>3</v>
      </c>
      <c r="J594" s="121">
        <v>302</v>
      </c>
      <c r="K594" s="122" t="s">
        <v>762</v>
      </c>
      <c r="L594" s="127">
        <v>88.52</v>
      </c>
      <c r="M594" s="120">
        <v>73.28</v>
      </c>
      <c r="N594" s="128" t="s">
        <v>773</v>
      </c>
      <c r="O594" s="120" t="s">
        <v>774</v>
      </c>
      <c r="P594" s="120" t="s">
        <v>1095</v>
      </c>
      <c r="Q594" s="120" t="s">
        <v>766</v>
      </c>
      <c r="R594" s="120" t="s">
        <v>3441</v>
      </c>
      <c r="S594" s="123">
        <v>43701</v>
      </c>
      <c r="T594" s="120" t="s">
        <v>3442</v>
      </c>
      <c r="U594" s="124" t="s">
        <v>769</v>
      </c>
      <c r="V594" s="124" t="s">
        <v>3443</v>
      </c>
      <c r="W594" s="120"/>
      <c r="X594" s="124"/>
      <c r="Y594" s="124"/>
      <c r="Z594" s="126">
        <v>44348</v>
      </c>
    </row>
    <row r="595" spans="1:26" ht="17.25" hidden="1" customHeight="1">
      <c r="A595" s="120">
        <v>591</v>
      </c>
      <c r="B595" s="120" t="s">
        <v>758</v>
      </c>
      <c r="C595" s="120" t="s">
        <v>759</v>
      </c>
      <c r="D595" s="120" t="s">
        <v>760</v>
      </c>
      <c r="E595" s="120" t="s">
        <v>761</v>
      </c>
      <c r="F595" s="121">
        <v>7</v>
      </c>
      <c r="G595" s="121">
        <v>2</v>
      </c>
      <c r="H595" s="121">
        <v>17</v>
      </c>
      <c r="I595" s="121">
        <v>3</v>
      </c>
      <c r="J595" s="121">
        <v>303</v>
      </c>
      <c r="K595" s="122" t="s">
        <v>762</v>
      </c>
      <c r="L595" s="127">
        <v>88.4</v>
      </c>
      <c r="M595" s="120">
        <v>73.180000000000007</v>
      </c>
      <c r="N595" s="128" t="s">
        <v>773</v>
      </c>
      <c r="O595" s="120" t="s">
        <v>774</v>
      </c>
      <c r="P595" s="120" t="s">
        <v>1101</v>
      </c>
      <c r="Q595" s="120" t="s">
        <v>766</v>
      </c>
      <c r="R595" s="120" t="s">
        <v>3444</v>
      </c>
      <c r="S595" s="123">
        <v>43626</v>
      </c>
      <c r="T595" s="120" t="s">
        <v>3445</v>
      </c>
      <c r="U595" s="124" t="s">
        <v>769</v>
      </c>
      <c r="V595" s="124" t="s">
        <v>3446</v>
      </c>
      <c r="W595" s="120" t="s">
        <v>2887</v>
      </c>
      <c r="X595" s="124" t="s">
        <v>769</v>
      </c>
      <c r="Y595" s="124" t="s">
        <v>3447</v>
      </c>
      <c r="Z595" s="126">
        <v>44348</v>
      </c>
    </row>
    <row r="596" spans="1:26" ht="17.25" hidden="1" customHeight="1">
      <c r="A596" s="120">
        <v>592</v>
      </c>
      <c r="B596" s="120" t="s">
        <v>758</v>
      </c>
      <c r="C596" s="120" t="s">
        <v>759</v>
      </c>
      <c r="D596" s="120" t="s">
        <v>760</v>
      </c>
      <c r="E596" s="120" t="s">
        <v>761</v>
      </c>
      <c r="F596" s="121">
        <v>7</v>
      </c>
      <c r="G596" s="121">
        <v>2</v>
      </c>
      <c r="H596" s="121">
        <v>17</v>
      </c>
      <c r="I596" s="121">
        <v>3</v>
      </c>
      <c r="J596" s="121">
        <v>304</v>
      </c>
      <c r="K596" s="122" t="s">
        <v>762</v>
      </c>
      <c r="L596" s="127">
        <v>139.56</v>
      </c>
      <c r="M596" s="120">
        <v>115.53</v>
      </c>
      <c r="N596" s="117" t="s">
        <v>763</v>
      </c>
      <c r="O596" s="120" t="s">
        <v>1736</v>
      </c>
      <c r="P596" s="120" t="s">
        <v>1737</v>
      </c>
      <c r="Q596" s="120" t="s">
        <v>766</v>
      </c>
      <c r="R596" s="120" t="s">
        <v>3448</v>
      </c>
      <c r="S596" s="123">
        <v>43728</v>
      </c>
      <c r="T596" s="120" t="s">
        <v>3449</v>
      </c>
      <c r="U596" s="124" t="s">
        <v>769</v>
      </c>
      <c r="V596" s="124" t="s">
        <v>3450</v>
      </c>
      <c r="W596" s="120" t="s">
        <v>3451</v>
      </c>
      <c r="X596" s="124" t="s">
        <v>769</v>
      </c>
      <c r="Y596" s="124" t="s">
        <v>3452</v>
      </c>
      <c r="Z596" s="126">
        <v>44348</v>
      </c>
    </row>
    <row r="597" spans="1:26" ht="17.25" hidden="1" customHeight="1">
      <c r="A597" s="120">
        <v>593</v>
      </c>
      <c r="B597" s="120" t="s">
        <v>758</v>
      </c>
      <c r="C597" s="120" t="s">
        <v>759</v>
      </c>
      <c r="D597" s="120" t="s">
        <v>760</v>
      </c>
      <c r="E597" s="120" t="s">
        <v>761</v>
      </c>
      <c r="F597" s="121">
        <v>7</v>
      </c>
      <c r="G597" s="121">
        <v>2</v>
      </c>
      <c r="H597" s="121">
        <v>17</v>
      </c>
      <c r="I597" s="121">
        <v>4</v>
      </c>
      <c r="J597" s="121">
        <v>401</v>
      </c>
      <c r="K597" s="122" t="s">
        <v>762</v>
      </c>
      <c r="L597" s="127">
        <v>88.87</v>
      </c>
      <c r="M597" s="120">
        <v>73.569999999999993</v>
      </c>
      <c r="N597" s="128" t="s">
        <v>773</v>
      </c>
      <c r="O597" s="120" t="s">
        <v>787</v>
      </c>
      <c r="P597" s="120" t="s">
        <v>1089</v>
      </c>
      <c r="Q597" s="120" t="s">
        <v>766</v>
      </c>
      <c r="R597" s="120" t="s">
        <v>3453</v>
      </c>
      <c r="S597" s="123">
        <v>43622</v>
      </c>
      <c r="T597" s="120" t="s">
        <v>3454</v>
      </c>
      <c r="U597" s="124" t="s">
        <v>769</v>
      </c>
      <c r="V597" s="124" t="s">
        <v>3455</v>
      </c>
      <c r="W597" s="120"/>
      <c r="X597" s="124"/>
      <c r="Y597" s="124"/>
      <c r="Z597" s="126">
        <v>44348</v>
      </c>
    </row>
    <row r="598" spans="1:26" ht="17.25" hidden="1" customHeight="1">
      <c r="A598" s="120">
        <v>594</v>
      </c>
      <c r="B598" s="120" t="s">
        <v>758</v>
      </c>
      <c r="C598" s="120" t="s">
        <v>759</v>
      </c>
      <c r="D598" s="120" t="s">
        <v>760</v>
      </c>
      <c r="E598" s="120" t="s">
        <v>761</v>
      </c>
      <c r="F598" s="121">
        <v>7</v>
      </c>
      <c r="G598" s="121">
        <v>2</v>
      </c>
      <c r="H598" s="121">
        <v>17</v>
      </c>
      <c r="I598" s="121">
        <v>4</v>
      </c>
      <c r="J598" s="121">
        <v>402</v>
      </c>
      <c r="K598" s="122" t="s">
        <v>762</v>
      </c>
      <c r="L598" s="127">
        <v>88.52</v>
      </c>
      <c r="M598" s="120">
        <v>73.28</v>
      </c>
      <c r="N598" s="128" t="s">
        <v>773</v>
      </c>
      <c r="O598" s="120" t="s">
        <v>774</v>
      </c>
      <c r="P598" s="120" t="s">
        <v>1095</v>
      </c>
      <c r="Q598" s="120" t="s">
        <v>766</v>
      </c>
      <c r="R598" s="120" t="s">
        <v>3456</v>
      </c>
      <c r="S598" s="123">
        <v>43736</v>
      </c>
      <c r="T598" s="120" t="s">
        <v>3457</v>
      </c>
      <c r="U598" s="124" t="s">
        <v>769</v>
      </c>
      <c r="V598" s="124" t="s">
        <v>3458</v>
      </c>
      <c r="W598" s="120"/>
      <c r="X598" s="124"/>
      <c r="Y598" s="124"/>
      <c r="Z598" s="126">
        <v>44348</v>
      </c>
    </row>
    <row r="599" spans="1:26" ht="17.25" hidden="1" customHeight="1">
      <c r="A599" s="120">
        <v>595</v>
      </c>
      <c r="B599" s="120" t="s">
        <v>758</v>
      </c>
      <c r="C599" s="120" t="s">
        <v>759</v>
      </c>
      <c r="D599" s="120" t="s">
        <v>760</v>
      </c>
      <c r="E599" s="120" t="s">
        <v>761</v>
      </c>
      <c r="F599" s="121">
        <v>7</v>
      </c>
      <c r="G599" s="121">
        <v>2</v>
      </c>
      <c r="H599" s="121">
        <v>17</v>
      </c>
      <c r="I599" s="121">
        <v>4</v>
      </c>
      <c r="J599" s="121">
        <v>403</v>
      </c>
      <c r="K599" s="122" t="s">
        <v>762</v>
      </c>
      <c r="L599" s="127">
        <v>88.4</v>
      </c>
      <c r="M599" s="120">
        <v>73.180000000000007</v>
      </c>
      <c r="N599" s="128" t="s">
        <v>773</v>
      </c>
      <c r="O599" s="120" t="s">
        <v>774</v>
      </c>
      <c r="P599" s="120" t="s">
        <v>1101</v>
      </c>
      <c r="Q599" s="120" t="s">
        <v>766</v>
      </c>
      <c r="R599" s="120" t="s">
        <v>3459</v>
      </c>
      <c r="S599" s="123">
        <v>43721</v>
      </c>
      <c r="T599" s="120" t="s">
        <v>3460</v>
      </c>
      <c r="U599" s="124" t="s">
        <v>769</v>
      </c>
      <c r="V599" s="124" t="s">
        <v>3461</v>
      </c>
      <c r="W599" s="120" t="s">
        <v>3462</v>
      </c>
      <c r="X599" s="124" t="s">
        <v>769</v>
      </c>
      <c r="Y599" s="124" t="s">
        <v>3463</v>
      </c>
      <c r="Z599" s="126">
        <v>44348</v>
      </c>
    </row>
    <row r="600" spans="1:26" ht="17.25" hidden="1" customHeight="1">
      <c r="A600" s="120">
        <v>596</v>
      </c>
      <c r="B600" s="120" t="s">
        <v>758</v>
      </c>
      <c r="C600" s="120" t="s">
        <v>759</v>
      </c>
      <c r="D600" s="120" t="s">
        <v>760</v>
      </c>
      <c r="E600" s="120" t="s">
        <v>761</v>
      </c>
      <c r="F600" s="121">
        <v>7</v>
      </c>
      <c r="G600" s="121">
        <v>2</v>
      </c>
      <c r="H600" s="121">
        <v>17</v>
      </c>
      <c r="I600" s="121">
        <v>4</v>
      </c>
      <c r="J600" s="121">
        <v>404</v>
      </c>
      <c r="K600" s="122" t="s">
        <v>762</v>
      </c>
      <c r="L600" s="127">
        <v>139.56</v>
      </c>
      <c r="M600" s="120">
        <v>115.53</v>
      </c>
      <c r="N600" s="117" t="s">
        <v>763</v>
      </c>
      <c r="O600" s="120" t="s">
        <v>1736</v>
      </c>
      <c r="P600" s="120" t="s">
        <v>1737</v>
      </c>
      <c r="Q600" s="120" t="s">
        <v>766</v>
      </c>
      <c r="R600" s="120" t="s">
        <v>3464</v>
      </c>
      <c r="S600" s="123">
        <v>43729</v>
      </c>
      <c r="T600" s="120" t="s">
        <v>3465</v>
      </c>
      <c r="U600" s="124" t="s">
        <v>769</v>
      </c>
      <c r="V600" s="124" t="s">
        <v>3466</v>
      </c>
      <c r="W600" s="120" t="s">
        <v>3467</v>
      </c>
      <c r="X600" s="124" t="s">
        <v>769</v>
      </c>
      <c r="Y600" s="124" t="s">
        <v>3468</v>
      </c>
      <c r="Z600" s="126">
        <v>44348</v>
      </c>
    </row>
    <row r="601" spans="1:26" ht="17.25" hidden="1" customHeight="1">
      <c r="A601" s="120">
        <v>597</v>
      </c>
      <c r="B601" s="120" t="s">
        <v>758</v>
      </c>
      <c r="C601" s="120" t="s">
        <v>759</v>
      </c>
      <c r="D601" s="120" t="s">
        <v>760</v>
      </c>
      <c r="E601" s="120" t="s">
        <v>761</v>
      </c>
      <c r="F601" s="121">
        <v>7</v>
      </c>
      <c r="G601" s="121">
        <v>2</v>
      </c>
      <c r="H601" s="121">
        <v>17</v>
      </c>
      <c r="I601" s="121">
        <v>5</v>
      </c>
      <c r="J601" s="121">
        <v>501</v>
      </c>
      <c r="K601" s="122" t="s">
        <v>762</v>
      </c>
      <c r="L601" s="127">
        <v>88.87</v>
      </c>
      <c r="M601" s="120">
        <v>73.569999999999993</v>
      </c>
      <c r="N601" s="128" t="s">
        <v>773</v>
      </c>
      <c r="O601" s="120" t="s">
        <v>787</v>
      </c>
      <c r="P601" s="120" t="s">
        <v>1089</v>
      </c>
      <c r="Q601" s="120" t="s">
        <v>766</v>
      </c>
      <c r="R601" s="120" t="s">
        <v>3469</v>
      </c>
      <c r="S601" s="123">
        <v>43821</v>
      </c>
      <c r="T601" s="120" t="s">
        <v>3470</v>
      </c>
      <c r="U601" s="124" t="s">
        <v>769</v>
      </c>
      <c r="V601" s="124" t="s">
        <v>3471</v>
      </c>
      <c r="W601" s="120" t="s">
        <v>3472</v>
      </c>
      <c r="X601" s="124" t="s">
        <v>769</v>
      </c>
      <c r="Y601" s="124" t="s">
        <v>3473</v>
      </c>
      <c r="Z601" s="126">
        <v>44348</v>
      </c>
    </row>
    <row r="602" spans="1:26" ht="17.25" hidden="1" customHeight="1">
      <c r="A602" s="120">
        <v>598</v>
      </c>
      <c r="B602" s="120" t="s">
        <v>758</v>
      </c>
      <c r="C602" s="120" t="s">
        <v>759</v>
      </c>
      <c r="D602" s="120" t="s">
        <v>760</v>
      </c>
      <c r="E602" s="120" t="s">
        <v>761</v>
      </c>
      <c r="F602" s="121">
        <v>7</v>
      </c>
      <c r="G602" s="121">
        <v>2</v>
      </c>
      <c r="H602" s="121">
        <v>17</v>
      </c>
      <c r="I602" s="121">
        <v>5</v>
      </c>
      <c r="J602" s="121">
        <v>502</v>
      </c>
      <c r="K602" s="122" t="s">
        <v>762</v>
      </c>
      <c r="L602" s="127">
        <v>88.52</v>
      </c>
      <c r="M602" s="120">
        <v>73.28</v>
      </c>
      <c r="N602" s="128" t="s">
        <v>773</v>
      </c>
      <c r="O602" s="120" t="s">
        <v>774</v>
      </c>
      <c r="P602" s="120" t="s">
        <v>1095</v>
      </c>
      <c r="Q602" s="120" t="s">
        <v>766</v>
      </c>
      <c r="R602" s="120" t="s">
        <v>3474</v>
      </c>
      <c r="S602" s="123">
        <v>43820</v>
      </c>
      <c r="T602" s="120" t="s">
        <v>3475</v>
      </c>
      <c r="U602" s="124" t="s">
        <v>769</v>
      </c>
      <c r="V602" s="124" t="s">
        <v>3476</v>
      </c>
      <c r="W602" s="120" t="s">
        <v>3477</v>
      </c>
      <c r="X602" s="124" t="s">
        <v>769</v>
      </c>
      <c r="Y602" s="124" t="s">
        <v>3478</v>
      </c>
      <c r="Z602" s="126">
        <v>44348</v>
      </c>
    </row>
    <row r="603" spans="1:26" ht="17.25" hidden="1" customHeight="1">
      <c r="A603" s="120">
        <v>599</v>
      </c>
      <c r="B603" s="120" t="s">
        <v>758</v>
      </c>
      <c r="C603" s="120" t="s">
        <v>759</v>
      </c>
      <c r="D603" s="120" t="s">
        <v>760</v>
      </c>
      <c r="E603" s="120" t="s">
        <v>761</v>
      </c>
      <c r="F603" s="121">
        <v>7</v>
      </c>
      <c r="G603" s="121">
        <v>2</v>
      </c>
      <c r="H603" s="121">
        <v>17</v>
      </c>
      <c r="I603" s="121">
        <v>5</v>
      </c>
      <c r="J603" s="121">
        <v>503</v>
      </c>
      <c r="K603" s="122" t="s">
        <v>762</v>
      </c>
      <c r="L603" s="127">
        <v>88.4</v>
      </c>
      <c r="M603" s="120">
        <v>73.180000000000007</v>
      </c>
      <c r="N603" s="128" t="s">
        <v>773</v>
      </c>
      <c r="O603" s="120" t="s">
        <v>774</v>
      </c>
      <c r="P603" s="120" t="s">
        <v>1101</v>
      </c>
      <c r="Q603" s="120" t="s">
        <v>766</v>
      </c>
      <c r="R603" s="120" t="s">
        <v>3479</v>
      </c>
      <c r="S603" s="123">
        <v>43730</v>
      </c>
      <c r="T603" s="120" t="s">
        <v>3480</v>
      </c>
      <c r="U603" s="124" t="s">
        <v>769</v>
      </c>
      <c r="V603" s="124" t="s">
        <v>3481</v>
      </c>
      <c r="W603" s="120"/>
      <c r="X603" s="124"/>
      <c r="Y603" s="124"/>
      <c r="Z603" s="126">
        <v>44348</v>
      </c>
    </row>
    <row r="604" spans="1:26" ht="17.25" hidden="1" customHeight="1">
      <c r="A604" s="120">
        <v>600</v>
      </c>
      <c r="B604" s="120" t="s">
        <v>758</v>
      </c>
      <c r="C604" s="120" t="s">
        <v>759</v>
      </c>
      <c r="D604" s="120" t="s">
        <v>760</v>
      </c>
      <c r="E604" s="120" t="s">
        <v>761</v>
      </c>
      <c r="F604" s="121">
        <v>7</v>
      </c>
      <c r="G604" s="121">
        <v>2</v>
      </c>
      <c r="H604" s="121">
        <v>17</v>
      </c>
      <c r="I604" s="121">
        <v>5</v>
      </c>
      <c r="J604" s="121">
        <v>504</v>
      </c>
      <c r="K604" s="122" t="s">
        <v>762</v>
      </c>
      <c r="L604" s="127">
        <v>139.56</v>
      </c>
      <c r="M604" s="120">
        <v>115.53</v>
      </c>
      <c r="N604" s="117" t="s">
        <v>763</v>
      </c>
      <c r="O604" s="120" t="s">
        <v>1736</v>
      </c>
      <c r="P604" s="120" t="s">
        <v>1737</v>
      </c>
      <c r="Q604" s="120" t="s">
        <v>766</v>
      </c>
      <c r="R604" s="120" t="s">
        <v>3482</v>
      </c>
      <c r="S604" s="123">
        <v>43622</v>
      </c>
      <c r="T604" s="120" t="s">
        <v>3483</v>
      </c>
      <c r="U604" s="124" t="s">
        <v>769</v>
      </c>
      <c r="V604" s="124" t="s">
        <v>3484</v>
      </c>
      <c r="W604" s="120" t="s">
        <v>3485</v>
      </c>
      <c r="X604" s="124" t="s">
        <v>769</v>
      </c>
      <c r="Y604" s="124" t="s">
        <v>3486</v>
      </c>
      <c r="Z604" s="126">
        <v>44348</v>
      </c>
    </row>
    <row r="605" spans="1:26" ht="17.25" hidden="1" customHeight="1">
      <c r="A605" s="120">
        <v>601</v>
      </c>
      <c r="B605" s="120" t="s">
        <v>758</v>
      </c>
      <c r="C605" s="120" t="s">
        <v>759</v>
      </c>
      <c r="D605" s="120" t="s">
        <v>760</v>
      </c>
      <c r="E605" s="120" t="s">
        <v>761</v>
      </c>
      <c r="F605" s="121">
        <v>7</v>
      </c>
      <c r="G605" s="121">
        <v>2</v>
      </c>
      <c r="H605" s="121">
        <v>17</v>
      </c>
      <c r="I605" s="121">
        <v>6</v>
      </c>
      <c r="J605" s="121">
        <v>601</v>
      </c>
      <c r="K605" s="122" t="s">
        <v>762</v>
      </c>
      <c r="L605" s="127">
        <v>88.87</v>
      </c>
      <c r="M605" s="120">
        <v>73.569999999999993</v>
      </c>
      <c r="N605" s="128" t="s">
        <v>773</v>
      </c>
      <c r="O605" s="120" t="s">
        <v>787</v>
      </c>
      <c r="P605" s="120" t="s">
        <v>1089</v>
      </c>
      <c r="Q605" s="120" t="s">
        <v>766</v>
      </c>
      <c r="R605" s="120" t="s">
        <v>3487</v>
      </c>
      <c r="S605" s="123">
        <v>43729</v>
      </c>
      <c r="T605" s="120" t="s">
        <v>3488</v>
      </c>
      <c r="U605" s="124" t="s">
        <v>769</v>
      </c>
      <c r="V605" s="124" t="s">
        <v>3489</v>
      </c>
      <c r="W605" s="120" t="s">
        <v>3490</v>
      </c>
      <c r="X605" s="124" t="s">
        <v>769</v>
      </c>
      <c r="Y605" s="124" t="s">
        <v>3491</v>
      </c>
      <c r="Z605" s="126">
        <v>44348</v>
      </c>
    </row>
    <row r="606" spans="1:26" ht="17.25" hidden="1" customHeight="1">
      <c r="A606" s="120">
        <v>602</v>
      </c>
      <c r="B606" s="120" t="s">
        <v>758</v>
      </c>
      <c r="C606" s="120" t="s">
        <v>759</v>
      </c>
      <c r="D606" s="120" t="s">
        <v>760</v>
      </c>
      <c r="E606" s="120" t="s">
        <v>761</v>
      </c>
      <c r="F606" s="121">
        <v>7</v>
      </c>
      <c r="G606" s="121">
        <v>2</v>
      </c>
      <c r="H606" s="121">
        <v>17</v>
      </c>
      <c r="I606" s="121">
        <v>6</v>
      </c>
      <c r="J606" s="121">
        <v>602</v>
      </c>
      <c r="K606" s="122" t="s">
        <v>762</v>
      </c>
      <c r="L606" s="127">
        <v>88.52</v>
      </c>
      <c r="M606" s="120">
        <v>73.28</v>
      </c>
      <c r="N606" s="128" t="s">
        <v>773</v>
      </c>
      <c r="O606" s="120" t="s">
        <v>774</v>
      </c>
      <c r="P606" s="120" t="s">
        <v>1095</v>
      </c>
      <c r="Q606" s="120" t="s">
        <v>766</v>
      </c>
      <c r="R606" s="120" t="s">
        <v>3492</v>
      </c>
      <c r="S606" s="123">
        <v>43620</v>
      </c>
      <c r="T606" s="120" t="s">
        <v>3493</v>
      </c>
      <c r="U606" s="124" t="s">
        <v>769</v>
      </c>
      <c r="V606" s="124" t="s">
        <v>3494</v>
      </c>
      <c r="W606" s="120" t="s">
        <v>3495</v>
      </c>
      <c r="X606" s="124" t="s">
        <v>769</v>
      </c>
      <c r="Y606" s="124" t="s">
        <v>3496</v>
      </c>
      <c r="Z606" s="126">
        <v>44348</v>
      </c>
    </row>
    <row r="607" spans="1:26" ht="17.25" hidden="1" customHeight="1">
      <c r="A607" s="120">
        <v>603</v>
      </c>
      <c r="B607" s="120" t="s">
        <v>758</v>
      </c>
      <c r="C607" s="120" t="s">
        <v>759</v>
      </c>
      <c r="D607" s="120" t="s">
        <v>760</v>
      </c>
      <c r="E607" s="120" t="s">
        <v>761</v>
      </c>
      <c r="F607" s="121">
        <v>7</v>
      </c>
      <c r="G607" s="121">
        <v>2</v>
      </c>
      <c r="H607" s="121">
        <v>17</v>
      </c>
      <c r="I607" s="121">
        <v>6</v>
      </c>
      <c r="J607" s="121">
        <v>603</v>
      </c>
      <c r="K607" s="122" t="s">
        <v>762</v>
      </c>
      <c r="L607" s="127">
        <v>88.4</v>
      </c>
      <c r="M607" s="120">
        <v>73.180000000000007</v>
      </c>
      <c r="N607" s="128" t="s">
        <v>773</v>
      </c>
      <c r="O607" s="120" t="s">
        <v>774</v>
      </c>
      <c r="P607" s="120" t="s">
        <v>1101</v>
      </c>
      <c r="Q607" s="120" t="s">
        <v>766</v>
      </c>
      <c r="R607" s="120" t="s">
        <v>3497</v>
      </c>
      <c r="S607" s="123">
        <v>43608</v>
      </c>
      <c r="T607" s="120" t="s">
        <v>3498</v>
      </c>
      <c r="U607" s="124" t="s">
        <v>769</v>
      </c>
      <c r="V607" s="124" t="s">
        <v>3499</v>
      </c>
      <c r="W607" s="120" t="s">
        <v>3500</v>
      </c>
      <c r="X607" s="124" t="s">
        <v>769</v>
      </c>
      <c r="Y607" s="124" t="s">
        <v>3501</v>
      </c>
      <c r="Z607" s="126">
        <v>44348</v>
      </c>
    </row>
    <row r="608" spans="1:26" ht="17.25" hidden="1" customHeight="1">
      <c r="A608" s="120">
        <v>604</v>
      </c>
      <c r="B608" s="120" t="s">
        <v>758</v>
      </c>
      <c r="C608" s="120" t="s">
        <v>759</v>
      </c>
      <c r="D608" s="120" t="s">
        <v>760</v>
      </c>
      <c r="E608" s="120" t="s">
        <v>761</v>
      </c>
      <c r="F608" s="121">
        <v>7</v>
      </c>
      <c r="G608" s="121">
        <v>2</v>
      </c>
      <c r="H608" s="121">
        <v>17</v>
      </c>
      <c r="I608" s="121">
        <v>6</v>
      </c>
      <c r="J608" s="121">
        <v>604</v>
      </c>
      <c r="K608" s="122" t="s">
        <v>762</v>
      </c>
      <c r="L608" s="127">
        <v>139.56</v>
      </c>
      <c r="M608" s="120">
        <v>115.53</v>
      </c>
      <c r="N608" s="117" t="s">
        <v>763</v>
      </c>
      <c r="O608" s="120" t="s">
        <v>1736</v>
      </c>
      <c r="P608" s="120" t="s">
        <v>1737</v>
      </c>
      <c r="Q608" s="120" t="s">
        <v>766</v>
      </c>
      <c r="R608" s="120" t="s">
        <v>3502</v>
      </c>
      <c r="S608" s="123">
        <v>43698</v>
      </c>
      <c r="T608" s="120" t="s">
        <v>3503</v>
      </c>
      <c r="U608" s="124" t="s">
        <v>769</v>
      </c>
      <c r="V608" s="124" t="s">
        <v>3504</v>
      </c>
      <c r="W608" s="120"/>
      <c r="X608" s="124"/>
      <c r="Y608" s="124"/>
      <c r="Z608" s="126">
        <v>44348</v>
      </c>
    </row>
    <row r="609" spans="1:26" ht="17.25" hidden="1" customHeight="1">
      <c r="A609" s="120">
        <v>605</v>
      </c>
      <c r="B609" s="120" t="s">
        <v>758</v>
      </c>
      <c r="C609" s="120" t="s">
        <v>759</v>
      </c>
      <c r="D609" s="120" t="s">
        <v>760</v>
      </c>
      <c r="E609" s="120" t="s">
        <v>761</v>
      </c>
      <c r="F609" s="121">
        <v>7</v>
      </c>
      <c r="G609" s="121">
        <v>2</v>
      </c>
      <c r="H609" s="121">
        <v>17</v>
      </c>
      <c r="I609" s="121">
        <v>7</v>
      </c>
      <c r="J609" s="121">
        <v>701</v>
      </c>
      <c r="K609" s="122" t="s">
        <v>762</v>
      </c>
      <c r="L609" s="127">
        <v>88.87</v>
      </c>
      <c r="M609" s="120">
        <v>73.569999999999993</v>
      </c>
      <c r="N609" s="128" t="s">
        <v>773</v>
      </c>
      <c r="O609" s="120" t="s">
        <v>787</v>
      </c>
      <c r="P609" s="120" t="s">
        <v>1089</v>
      </c>
      <c r="Q609" s="120" t="s">
        <v>766</v>
      </c>
      <c r="R609" s="120" t="s">
        <v>3505</v>
      </c>
      <c r="S609" s="123">
        <v>43728</v>
      </c>
      <c r="T609" s="120" t="s">
        <v>3506</v>
      </c>
      <c r="U609" s="124" t="s">
        <v>769</v>
      </c>
      <c r="V609" s="124" t="s">
        <v>3507</v>
      </c>
      <c r="W609" s="120" t="s">
        <v>3508</v>
      </c>
      <c r="X609" s="124" t="s">
        <v>769</v>
      </c>
      <c r="Y609" s="124" t="s">
        <v>3509</v>
      </c>
      <c r="Z609" s="126">
        <v>44348</v>
      </c>
    </row>
    <row r="610" spans="1:26" ht="17.25" hidden="1" customHeight="1">
      <c r="A610" s="120">
        <v>606</v>
      </c>
      <c r="B610" s="120" t="s">
        <v>758</v>
      </c>
      <c r="C610" s="120" t="s">
        <v>759</v>
      </c>
      <c r="D610" s="120" t="s">
        <v>760</v>
      </c>
      <c r="E610" s="120" t="s">
        <v>761</v>
      </c>
      <c r="F610" s="121">
        <v>7</v>
      </c>
      <c r="G610" s="121">
        <v>2</v>
      </c>
      <c r="H610" s="121">
        <v>17</v>
      </c>
      <c r="I610" s="121">
        <v>7</v>
      </c>
      <c r="J610" s="121">
        <v>702</v>
      </c>
      <c r="K610" s="122" t="s">
        <v>762</v>
      </c>
      <c r="L610" s="127">
        <v>88.52</v>
      </c>
      <c r="M610" s="120">
        <v>73.28</v>
      </c>
      <c r="N610" s="128" t="s">
        <v>773</v>
      </c>
      <c r="O610" s="120" t="s">
        <v>774</v>
      </c>
      <c r="P610" s="120" t="s">
        <v>1095</v>
      </c>
      <c r="Q610" s="120" t="s">
        <v>766</v>
      </c>
      <c r="R610" s="120" t="s">
        <v>3510</v>
      </c>
      <c r="S610" s="123">
        <v>43730</v>
      </c>
      <c r="T610" s="120" t="s">
        <v>3511</v>
      </c>
      <c r="U610" s="124" t="s">
        <v>769</v>
      </c>
      <c r="V610" s="124" t="s">
        <v>3512</v>
      </c>
      <c r="W610" s="120" t="s">
        <v>3513</v>
      </c>
      <c r="X610" s="124" t="s">
        <v>769</v>
      </c>
      <c r="Y610" s="124" t="s">
        <v>3514</v>
      </c>
      <c r="Z610" s="126">
        <v>44348</v>
      </c>
    </row>
    <row r="611" spans="1:26" ht="17.25" hidden="1" customHeight="1">
      <c r="A611" s="120">
        <v>607</v>
      </c>
      <c r="B611" s="120" t="s">
        <v>758</v>
      </c>
      <c r="C611" s="120" t="s">
        <v>759</v>
      </c>
      <c r="D611" s="120" t="s">
        <v>760</v>
      </c>
      <c r="E611" s="120" t="s">
        <v>761</v>
      </c>
      <c r="F611" s="121">
        <v>7</v>
      </c>
      <c r="G611" s="121">
        <v>2</v>
      </c>
      <c r="H611" s="121">
        <v>17</v>
      </c>
      <c r="I611" s="121">
        <v>7</v>
      </c>
      <c r="J611" s="121">
        <v>703</v>
      </c>
      <c r="K611" s="122" t="s">
        <v>762</v>
      </c>
      <c r="L611" s="127">
        <v>88.4</v>
      </c>
      <c r="M611" s="120">
        <v>73.180000000000007</v>
      </c>
      <c r="N611" s="128" t="s">
        <v>773</v>
      </c>
      <c r="O611" s="120" t="s">
        <v>774</v>
      </c>
      <c r="P611" s="120" t="s">
        <v>1101</v>
      </c>
      <c r="Q611" s="120" t="s">
        <v>766</v>
      </c>
      <c r="R611" s="120" t="s">
        <v>3515</v>
      </c>
      <c r="S611" s="123">
        <v>43711</v>
      </c>
      <c r="T611" s="120" t="s">
        <v>3516</v>
      </c>
      <c r="U611" s="124" t="s">
        <v>769</v>
      </c>
      <c r="V611" s="124" t="s">
        <v>3517</v>
      </c>
      <c r="W611" s="120" t="s">
        <v>3518</v>
      </c>
      <c r="X611" s="124" t="s">
        <v>896</v>
      </c>
      <c r="Y611" s="124" t="s">
        <v>3519</v>
      </c>
      <c r="Z611" s="126">
        <v>44348</v>
      </c>
    </row>
    <row r="612" spans="1:26" ht="17.25" hidden="1" customHeight="1">
      <c r="A612" s="120">
        <v>608</v>
      </c>
      <c r="B612" s="120" t="s">
        <v>758</v>
      </c>
      <c r="C612" s="120" t="s">
        <v>759</v>
      </c>
      <c r="D612" s="120" t="s">
        <v>760</v>
      </c>
      <c r="E612" s="120" t="s">
        <v>761</v>
      </c>
      <c r="F612" s="121">
        <v>7</v>
      </c>
      <c r="G612" s="121">
        <v>2</v>
      </c>
      <c r="H612" s="121">
        <v>17</v>
      </c>
      <c r="I612" s="121">
        <v>7</v>
      </c>
      <c r="J612" s="121">
        <v>704</v>
      </c>
      <c r="K612" s="122" t="s">
        <v>762</v>
      </c>
      <c r="L612" s="127">
        <v>139.56</v>
      </c>
      <c r="M612" s="120">
        <v>115.53</v>
      </c>
      <c r="N612" s="117" t="s">
        <v>763</v>
      </c>
      <c r="O612" s="120" t="s">
        <v>1736</v>
      </c>
      <c r="P612" s="120" t="s">
        <v>1737</v>
      </c>
      <c r="Q612" s="120" t="s">
        <v>766</v>
      </c>
      <c r="R612" s="120" t="s">
        <v>3520</v>
      </c>
      <c r="S612" s="123">
        <v>43696</v>
      </c>
      <c r="T612" s="120" t="s">
        <v>3521</v>
      </c>
      <c r="U612" s="124" t="s">
        <v>769</v>
      </c>
      <c r="V612" s="124" t="s">
        <v>3522</v>
      </c>
      <c r="W612" s="120" t="s">
        <v>3523</v>
      </c>
      <c r="X612" s="124" t="s">
        <v>769</v>
      </c>
      <c r="Y612" s="124" t="s">
        <v>3524</v>
      </c>
      <c r="Z612" s="126">
        <v>44348</v>
      </c>
    </row>
    <row r="613" spans="1:26" ht="17.25" hidden="1" customHeight="1">
      <c r="A613" s="120">
        <v>609</v>
      </c>
      <c r="B613" s="120" t="s">
        <v>758</v>
      </c>
      <c r="C613" s="120" t="s">
        <v>759</v>
      </c>
      <c r="D613" s="120" t="s">
        <v>760</v>
      </c>
      <c r="E613" s="120" t="s">
        <v>761</v>
      </c>
      <c r="F613" s="121">
        <v>7</v>
      </c>
      <c r="G613" s="121">
        <v>2</v>
      </c>
      <c r="H613" s="121">
        <v>17</v>
      </c>
      <c r="I613" s="121">
        <v>8</v>
      </c>
      <c r="J613" s="121">
        <v>801</v>
      </c>
      <c r="K613" s="122" t="s">
        <v>762</v>
      </c>
      <c r="L613" s="127">
        <v>88.87</v>
      </c>
      <c r="M613" s="120">
        <v>73.569999999999993</v>
      </c>
      <c r="N613" s="128" t="s">
        <v>773</v>
      </c>
      <c r="O613" s="120" t="s">
        <v>787</v>
      </c>
      <c r="P613" s="120" t="s">
        <v>1089</v>
      </c>
      <c r="Q613" s="120" t="s">
        <v>766</v>
      </c>
      <c r="R613" s="120" t="s">
        <v>3525</v>
      </c>
      <c r="S613" s="123">
        <v>43730</v>
      </c>
      <c r="T613" s="120" t="s">
        <v>3526</v>
      </c>
      <c r="U613" s="124" t="s">
        <v>769</v>
      </c>
      <c r="V613" s="124" t="s">
        <v>3527</v>
      </c>
      <c r="W613" s="120" t="s">
        <v>3528</v>
      </c>
      <c r="X613" s="124" t="s">
        <v>769</v>
      </c>
      <c r="Y613" s="124" t="s">
        <v>3529</v>
      </c>
      <c r="Z613" s="126">
        <v>44348</v>
      </c>
    </row>
    <row r="614" spans="1:26" ht="17.25" hidden="1" customHeight="1">
      <c r="A614" s="120">
        <v>610</v>
      </c>
      <c r="B614" s="120" t="s">
        <v>758</v>
      </c>
      <c r="C614" s="120" t="s">
        <v>759</v>
      </c>
      <c r="D614" s="120" t="s">
        <v>760</v>
      </c>
      <c r="E614" s="120" t="s">
        <v>761</v>
      </c>
      <c r="F614" s="121">
        <v>7</v>
      </c>
      <c r="G614" s="121">
        <v>2</v>
      </c>
      <c r="H614" s="121">
        <v>17</v>
      </c>
      <c r="I614" s="121">
        <v>8</v>
      </c>
      <c r="J614" s="121">
        <v>802</v>
      </c>
      <c r="K614" s="122" t="s">
        <v>762</v>
      </c>
      <c r="L614" s="127">
        <v>88.52</v>
      </c>
      <c r="M614" s="120">
        <v>73.28</v>
      </c>
      <c r="N614" s="128" t="s">
        <v>773</v>
      </c>
      <c r="O614" s="120" t="s">
        <v>774</v>
      </c>
      <c r="P614" s="120" t="s">
        <v>1095</v>
      </c>
      <c r="Q614" s="120" t="s">
        <v>766</v>
      </c>
      <c r="R614" s="120" t="s">
        <v>3530</v>
      </c>
      <c r="S614" s="123">
        <v>43696</v>
      </c>
      <c r="T614" s="120" t="s">
        <v>3531</v>
      </c>
      <c r="U614" s="124" t="s">
        <v>769</v>
      </c>
      <c r="V614" s="124" t="s">
        <v>3532</v>
      </c>
      <c r="W614" s="120" t="s">
        <v>3533</v>
      </c>
      <c r="X614" s="124" t="s">
        <v>769</v>
      </c>
      <c r="Y614" s="124" t="s">
        <v>3534</v>
      </c>
      <c r="Z614" s="126">
        <v>44348</v>
      </c>
    </row>
    <row r="615" spans="1:26" ht="17.25" hidden="1" customHeight="1">
      <c r="A615" s="120">
        <v>611</v>
      </c>
      <c r="B615" s="120" t="s">
        <v>758</v>
      </c>
      <c r="C615" s="120" t="s">
        <v>759</v>
      </c>
      <c r="D615" s="120" t="s">
        <v>760</v>
      </c>
      <c r="E615" s="120" t="s">
        <v>761</v>
      </c>
      <c r="F615" s="121">
        <v>7</v>
      </c>
      <c r="G615" s="121">
        <v>2</v>
      </c>
      <c r="H615" s="121">
        <v>17</v>
      </c>
      <c r="I615" s="121">
        <v>8</v>
      </c>
      <c r="J615" s="121">
        <v>803</v>
      </c>
      <c r="K615" s="122" t="s">
        <v>762</v>
      </c>
      <c r="L615" s="127">
        <v>88.4</v>
      </c>
      <c r="M615" s="120">
        <v>73.180000000000007</v>
      </c>
      <c r="N615" s="128" t="s">
        <v>773</v>
      </c>
      <c r="O615" s="120" t="s">
        <v>774</v>
      </c>
      <c r="P615" s="120" t="s">
        <v>1101</v>
      </c>
      <c r="Q615" s="120" t="s">
        <v>766</v>
      </c>
      <c r="R615" s="120" t="s">
        <v>3535</v>
      </c>
      <c r="S615" s="123">
        <v>43631</v>
      </c>
      <c r="T615" s="120" t="s">
        <v>3536</v>
      </c>
      <c r="U615" s="124" t="s">
        <v>769</v>
      </c>
      <c r="V615" s="124" t="s">
        <v>3537</v>
      </c>
      <c r="W615" s="120" t="s">
        <v>3538</v>
      </c>
      <c r="X615" s="124" t="s">
        <v>769</v>
      </c>
      <c r="Y615" s="124" t="s">
        <v>3539</v>
      </c>
      <c r="Z615" s="126">
        <v>44348</v>
      </c>
    </row>
    <row r="616" spans="1:26" ht="17.25" hidden="1" customHeight="1">
      <c r="A616" s="120">
        <v>612</v>
      </c>
      <c r="B616" s="120" t="s">
        <v>758</v>
      </c>
      <c r="C616" s="120" t="s">
        <v>759</v>
      </c>
      <c r="D616" s="120" t="s">
        <v>760</v>
      </c>
      <c r="E616" s="120" t="s">
        <v>761</v>
      </c>
      <c r="F616" s="121">
        <v>7</v>
      </c>
      <c r="G616" s="121">
        <v>2</v>
      </c>
      <c r="H616" s="121">
        <v>17</v>
      </c>
      <c r="I616" s="121">
        <v>8</v>
      </c>
      <c r="J616" s="121">
        <v>804</v>
      </c>
      <c r="K616" s="122" t="s">
        <v>762</v>
      </c>
      <c r="L616" s="127">
        <v>139.56</v>
      </c>
      <c r="M616" s="120">
        <v>115.53</v>
      </c>
      <c r="N616" s="117" t="s">
        <v>763</v>
      </c>
      <c r="O616" s="120" t="s">
        <v>1736</v>
      </c>
      <c r="P616" s="120" t="s">
        <v>1737</v>
      </c>
      <c r="Q616" s="120" t="s">
        <v>766</v>
      </c>
      <c r="R616" s="120" t="s">
        <v>3540</v>
      </c>
      <c r="S616" s="123">
        <v>43730</v>
      </c>
      <c r="T616" s="120" t="s">
        <v>3541</v>
      </c>
      <c r="U616" s="124" t="s">
        <v>769</v>
      </c>
      <c r="V616" s="124" t="s">
        <v>3542</v>
      </c>
      <c r="W616" s="120" t="s">
        <v>3543</v>
      </c>
      <c r="X616" s="124" t="s">
        <v>769</v>
      </c>
      <c r="Y616" s="124" t="s">
        <v>3544</v>
      </c>
      <c r="Z616" s="126">
        <v>44348</v>
      </c>
    </row>
    <row r="617" spans="1:26" ht="17.25" hidden="1" customHeight="1">
      <c r="A617" s="120">
        <v>613</v>
      </c>
      <c r="B617" s="120" t="s">
        <v>758</v>
      </c>
      <c r="C617" s="120" t="s">
        <v>759</v>
      </c>
      <c r="D617" s="120" t="s">
        <v>760</v>
      </c>
      <c r="E617" s="120" t="s">
        <v>761</v>
      </c>
      <c r="F617" s="121">
        <v>7</v>
      </c>
      <c r="G617" s="121">
        <v>2</v>
      </c>
      <c r="H617" s="121">
        <v>17</v>
      </c>
      <c r="I617" s="121">
        <v>9</v>
      </c>
      <c r="J617" s="121">
        <v>901</v>
      </c>
      <c r="K617" s="122" t="s">
        <v>762</v>
      </c>
      <c r="L617" s="127">
        <v>88.87</v>
      </c>
      <c r="M617" s="120">
        <v>73.569999999999993</v>
      </c>
      <c r="N617" s="128" t="s">
        <v>773</v>
      </c>
      <c r="O617" s="120" t="s">
        <v>787</v>
      </c>
      <c r="P617" s="120" t="s">
        <v>1089</v>
      </c>
      <c r="Q617" s="120" t="s">
        <v>766</v>
      </c>
      <c r="R617" s="120" t="s">
        <v>3545</v>
      </c>
      <c r="S617" s="123">
        <v>43620</v>
      </c>
      <c r="T617" s="120" t="s">
        <v>3546</v>
      </c>
      <c r="U617" s="124" t="s">
        <v>769</v>
      </c>
      <c r="V617" s="124" t="s">
        <v>3547</v>
      </c>
      <c r="W617" s="120" t="s">
        <v>3548</v>
      </c>
      <c r="X617" s="124" t="s">
        <v>769</v>
      </c>
      <c r="Y617" s="124" t="s">
        <v>3549</v>
      </c>
      <c r="Z617" s="126">
        <v>44348</v>
      </c>
    </row>
    <row r="618" spans="1:26" ht="17.25" hidden="1" customHeight="1">
      <c r="A618" s="120">
        <v>614</v>
      </c>
      <c r="B618" s="120" t="s">
        <v>758</v>
      </c>
      <c r="C618" s="120" t="s">
        <v>759</v>
      </c>
      <c r="D618" s="120" t="s">
        <v>760</v>
      </c>
      <c r="E618" s="120" t="s">
        <v>761</v>
      </c>
      <c r="F618" s="121">
        <v>7</v>
      </c>
      <c r="G618" s="121">
        <v>2</v>
      </c>
      <c r="H618" s="121">
        <v>17</v>
      </c>
      <c r="I618" s="121">
        <v>9</v>
      </c>
      <c r="J618" s="121">
        <v>902</v>
      </c>
      <c r="K618" s="122" t="s">
        <v>762</v>
      </c>
      <c r="L618" s="127">
        <v>88.52</v>
      </c>
      <c r="M618" s="120">
        <v>73.28</v>
      </c>
      <c r="N618" s="128" t="s">
        <v>773</v>
      </c>
      <c r="O618" s="120" t="s">
        <v>774</v>
      </c>
      <c r="P618" s="120" t="s">
        <v>1095</v>
      </c>
      <c r="Q618" s="120" t="s">
        <v>766</v>
      </c>
      <c r="R618" s="120" t="s">
        <v>3550</v>
      </c>
      <c r="S618" s="123">
        <v>43711</v>
      </c>
      <c r="T618" s="120" t="s">
        <v>3551</v>
      </c>
      <c r="U618" s="124" t="s">
        <v>769</v>
      </c>
      <c r="V618" s="124" t="s">
        <v>3552</v>
      </c>
      <c r="W618" s="120" t="s">
        <v>3553</v>
      </c>
      <c r="X618" s="124" t="s">
        <v>769</v>
      </c>
      <c r="Y618" s="124" t="s">
        <v>3554</v>
      </c>
      <c r="Z618" s="126">
        <v>44348</v>
      </c>
    </row>
    <row r="619" spans="1:26" ht="17.25" hidden="1" customHeight="1">
      <c r="A619" s="120">
        <v>615</v>
      </c>
      <c r="B619" s="120" t="s">
        <v>758</v>
      </c>
      <c r="C619" s="120" t="s">
        <v>759</v>
      </c>
      <c r="D619" s="120" t="s">
        <v>760</v>
      </c>
      <c r="E619" s="120" t="s">
        <v>761</v>
      </c>
      <c r="F619" s="121">
        <v>7</v>
      </c>
      <c r="G619" s="121">
        <v>2</v>
      </c>
      <c r="H619" s="121">
        <v>17</v>
      </c>
      <c r="I619" s="121">
        <v>9</v>
      </c>
      <c r="J619" s="121">
        <v>903</v>
      </c>
      <c r="K619" s="122" t="s">
        <v>762</v>
      </c>
      <c r="L619" s="127">
        <v>88.4</v>
      </c>
      <c r="M619" s="120">
        <v>73.180000000000007</v>
      </c>
      <c r="N619" s="128" t="s">
        <v>773</v>
      </c>
      <c r="O619" s="120" t="s">
        <v>774</v>
      </c>
      <c r="P619" s="120" t="s">
        <v>1101</v>
      </c>
      <c r="Q619" s="120" t="s">
        <v>766</v>
      </c>
      <c r="R619" s="120" t="s">
        <v>3555</v>
      </c>
      <c r="S619" s="123">
        <v>43709</v>
      </c>
      <c r="T619" s="120" t="s">
        <v>3556</v>
      </c>
      <c r="U619" s="124" t="s">
        <v>769</v>
      </c>
      <c r="V619" s="124" t="s">
        <v>3557</v>
      </c>
      <c r="W619" s="120" t="s">
        <v>3558</v>
      </c>
      <c r="X619" s="124" t="s">
        <v>769</v>
      </c>
      <c r="Y619" s="124" t="s">
        <v>3559</v>
      </c>
      <c r="Z619" s="126">
        <v>44348</v>
      </c>
    </row>
    <row r="620" spans="1:26" ht="17.25" hidden="1" customHeight="1">
      <c r="A620" s="120">
        <v>616</v>
      </c>
      <c r="B620" s="120" t="s">
        <v>758</v>
      </c>
      <c r="C620" s="120" t="s">
        <v>759</v>
      </c>
      <c r="D620" s="120" t="s">
        <v>760</v>
      </c>
      <c r="E620" s="120" t="s">
        <v>761</v>
      </c>
      <c r="F620" s="121">
        <v>7</v>
      </c>
      <c r="G620" s="121">
        <v>2</v>
      </c>
      <c r="H620" s="121">
        <v>17</v>
      </c>
      <c r="I620" s="121">
        <v>9</v>
      </c>
      <c r="J620" s="121">
        <v>904</v>
      </c>
      <c r="K620" s="122" t="s">
        <v>762</v>
      </c>
      <c r="L620" s="127">
        <v>139.56</v>
      </c>
      <c r="M620" s="120">
        <v>115.53</v>
      </c>
      <c r="N620" s="117" t="s">
        <v>763</v>
      </c>
      <c r="O620" s="120" t="s">
        <v>1736</v>
      </c>
      <c r="P620" s="120" t="s">
        <v>1737</v>
      </c>
      <c r="Q620" s="120" t="s">
        <v>766</v>
      </c>
      <c r="R620" s="120" t="s">
        <v>3560</v>
      </c>
      <c r="S620" s="123">
        <v>43686</v>
      </c>
      <c r="T620" s="120" t="s">
        <v>3561</v>
      </c>
      <c r="U620" s="124" t="s">
        <v>769</v>
      </c>
      <c r="V620" s="124" t="s">
        <v>3562</v>
      </c>
      <c r="W620" s="120" t="s">
        <v>3563</v>
      </c>
      <c r="X620" s="124" t="s">
        <v>769</v>
      </c>
      <c r="Y620" s="124" t="s">
        <v>3564</v>
      </c>
      <c r="Z620" s="126">
        <v>44348</v>
      </c>
    </row>
    <row r="621" spans="1:26" ht="17.25" hidden="1" customHeight="1">
      <c r="A621" s="120">
        <v>617</v>
      </c>
      <c r="B621" s="120" t="s">
        <v>758</v>
      </c>
      <c r="C621" s="120" t="s">
        <v>759</v>
      </c>
      <c r="D621" s="120" t="s">
        <v>760</v>
      </c>
      <c r="E621" s="120" t="s">
        <v>761</v>
      </c>
      <c r="F621" s="121">
        <v>7</v>
      </c>
      <c r="G621" s="121">
        <v>2</v>
      </c>
      <c r="H621" s="121">
        <v>17</v>
      </c>
      <c r="I621" s="121">
        <v>10</v>
      </c>
      <c r="J621" s="121">
        <v>1001</v>
      </c>
      <c r="K621" s="122" t="s">
        <v>762</v>
      </c>
      <c r="L621" s="127">
        <v>88.87</v>
      </c>
      <c r="M621" s="120">
        <v>73.569999999999993</v>
      </c>
      <c r="N621" s="128" t="s">
        <v>773</v>
      </c>
      <c r="O621" s="120" t="s">
        <v>787</v>
      </c>
      <c r="P621" s="120" t="s">
        <v>1089</v>
      </c>
      <c r="Q621" s="120" t="s">
        <v>766</v>
      </c>
      <c r="R621" s="120" t="s">
        <v>3565</v>
      </c>
      <c r="S621" s="123">
        <v>43729</v>
      </c>
      <c r="T621" s="120" t="s">
        <v>3566</v>
      </c>
      <c r="U621" s="124" t="s">
        <v>769</v>
      </c>
      <c r="V621" s="124" t="s">
        <v>3567</v>
      </c>
      <c r="W621" s="120" t="s">
        <v>3568</v>
      </c>
      <c r="X621" s="124" t="s">
        <v>769</v>
      </c>
      <c r="Y621" s="124" t="s">
        <v>3569</v>
      </c>
      <c r="Z621" s="126">
        <v>44348</v>
      </c>
    </row>
    <row r="622" spans="1:26" ht="17.25" hidden="1" customHeight="1">
      <c r="A622" s="120">
        <v>618</v>
      </c>
      <c r="B622" s="120" t="s">
        <v>758</v>
      </c>
      <c r="C622" s="120" t="s">
        <v>759</v>
      </c>
      <c r="D622" s="120" t="s">
        <v>760</v>
      </c>
      <c r="E622" s="120" t="s">
        <v>761</v>
      </c>
      <c r="F622" s="121">
        <v>7</v>
      </c>
      <c r="G622" s="121">
        <v>2</v>
      </c>
      <c r="H622" s="121">
        <v>17</v>
      </c>
      <c r="I622" s="121">
        <v>10</v>
      </c>
      <c r="J622" s="121">
        <v>1002</v>
      </c>
      <c r="K622" s="122" t="s">
        <v>762</v>
      </c>
      <c r="L622" s="127">
        <v>88.52</v>
      </c>
      <c r="M622" s="120">
        <v>73.28</v>
      </c>
      <c r="N622" s="128" t="s">
        <v>773</v>
      </c>
      <c r="O622" s="120" t="s">
        <v>774</v>
      </c>
      <c r="P622" s="120" t="s">
        <v>1095</v>
      </c>
      <c r="Q622" s="120" t="s">
        <v>766</v>
      </c>
      <c r="R622" s="120" t="s">
        <v>3570</v>
      </c>
      <c r="S622" s="123">
        <v>43622</v>
      </c>
      <c r="T622" s="120" t="s">
        <v>3571</v>
      </c>
      <c r="U622" s="124" t="s">
        <v>769</v>
      </c>
      <c r="V622" s="124" t="s">
        <v>3572</v>
      </c>
      <c r="W622" s="120" t="s">
        <v>3573</v>
      </c>
      <c r="X622" s="124" t="s">
        <v>769</v>
      </c>
      <c r="Y622" s="124" t="s">
        <v>3574</v>
      </c>
      <c r="Z622" s="126">
        <v>44348</v>
      </c>
    </row>
    <row r="623" spans="1:26" ht="17.25" hidden="1" customHeight="1">
      <c r="A623" s="120">
        <v>619</v>
      </c>
      <c r="B623" s="120" t="s">
        <v>758</v>
      </c>
      <c r="C623" s="120" t="s">
        <v>759</v>
      </c>
      <c r="D623" s="120" t="s">
        <v>760</v>
      </c>
      <c r="E623" s="120" t="s">
        <v>761</v>
      </c>
      <c r="F623" s="121">
        <v>7</v>
      </c>
      <c r="G623" s="121">
        <v>2</v>
      </c>
      <c r="H623" s="121">
        <v>17</v>
      </c>
      <c r="I623" s="121">
        <v>10</v>
      </c>
      <c r="J623" s="121">
        <v>1003</v>
      </c>
      <c r="K623" s="122" t="s">
        <v>762</v>
      </c>
      <c r="L623" s="127">
        <v>88.4</v>
      </c>
      <c r="M623" s="120">
        <v>73.180000000000007</v>
      </c>
      <c r="N623" s="128" t="s">
        <v>773</v>
      </c>
      <c r="O623" s="120" t="s">
        <v>774</v>
      </c>
      <c r="P623" s="120" t="s">
        <v>1101</v>
      </c>
      <c r="Q623" s="120" t="s">
        <v>766</v>
      </c>
      <c r="R623" s="120" t="s">
        <v>3575</v>
      </c>
      <c r="S623" s="123">
        <v>43728</v>
      </c>
      <c r="T623" s="120" t="s">
        <v>3576</v>
      </c>
      <c r="U623" s="124" t="s">
        <v>769</v>
      </c>
      <c r="V623" s="124" t="s">
        <v>3577</v>
      </c>
      <c r="W623" s="120"/>
      <c r="X623" s="124"/>
      <c r="Y623" s="124"/>
      <c r="Z623" s="126">
        <v>44348</v>
      </c>
    </row>
    <row r="624" spans="1:26" ht="17.25" hidden="1" customHeight="1">
      <c r="A624" s="120">
        <v>620</v>
      </c>
      <c r="B624" s="120" t="s">
        <v>758</v>
      </c>
      <c r="C624" s="120" t="s">
        <v>759</v>
      </c>
      <c r="D624" s="120" t="s">
        <v>760</v>
      </c>
      <c r="E624" s="120" t="s">
        <v>761</v>
      </c>
      <c r="F624" s="121">
        <v>7</v>
      </c>
      <c r="G624" s="121">
        <v>2</v>
      </c>
      <c r="H624" s="121">
        <v>17</v>
      </c>
      <c r="I624" s="121">
        <v>10</v>
      </c>
      <c r="J624" s="121">
        <v>1004</v>
      </c>
      <c r="K624" s="122" t="s">
        <v>762</v>
      </c>
      <c r="L624" s="127">
        <v>139.56</v>
      </c>
      <c r="M624" s="120">
        <v>115.53</v>
      </c>
      <c r="N624" s="117" t="s">
        <v>763</v>
      </c>
      <c r="O624" s="120" t="s">
        <v>1736</v>
      </c>
      <c r="P624" s="120" t="s">
        <v>1737</v>
      </c>
      <c r="Q624" s="120" t="s">
        <v>766</v>
      </c>
      <c r="R624" s="120" t="s">
        <v>3578</v>
      </c>
      <c r="S624" s="123">
        <v>43821</v>
      </c>
      <c r="T624" s="120" t="s">
        <v>3579</v>
      </c>
      <c r="U624" s="124" t="s">
        <v>769</v>
      </c>
      <c r="V624" s="124" t="s">
        <v>3580</v>
      </c>
      <c r="W624" s="120" t="s">
        <v>3581</v>
      </c>
      <c r="X624" s="124" t="s">
        <v>769</v>
      </c>
      <c r="Y624" s="124" t="s">
        <v>3582</v>
      </c>
      <c r="Z624" s="126">
        <v>44348</v>
      </c>
    </row>
    <row r="625" spans="1:26" ht="17.25" hidden="1" customHeight="1">
      <c r="A625" s="120">
        <v>621</v>
      </c>
      <c r="B625" s="120" t="s">
        <v>758</v>
      </c>
      <c r="C625" s="120" t="s">
        <v>759</v>
      </c>
      <c r="D625" s="120" t="s">
        <v>760</v>
      </c>
      <c r="E625" s="120" t="s">
        <v>761</v>
      </c>
      <c r="F625" s="121">
        <v>7</v>
      </c>
      <c r="G625" s="121">
        <v>2</v>
      </c>
      <c r="H625" s="121">
        <v>17</v>
      </c>
      <c r="I625" s="121">
        <v>11</v>
      </c>
      <c r="J625" s="121">
        <v>1101</v>
      </c>
      <c r="K625" s="122" t="s">
        <v>762</v>
      </c>
      <c r="L625" s="127">
        <v>88.87</v>
      </c>
      <c r="M625" s="120">
        <v>73.569999999999993</v>
      </c>
      <c r="N625" s="128" t="s">
        <v>773</v>
      </c>
      <c r="O625" s="120" t="s">
        <v>787</v>
      </c>
      <c r="P625" s="120" t="s">
        <v>1089</v>
      </c>
      <c r="Q625" s="120" t="s">
        <v>766</v>
      </c>
      <c r="R625" s="120" t="s">
        <v>3583</v>
      </c>
      <c r="S625" s="123">
        <v>43728</v>
      </c>
      <c r="T625" s="120" t="s">
        <v>3584</v>
      </c>
      <c r="U625" s="124" t="s">
        <v>769</v>
      </c>
      <c r="V625" s="132" t="s">
        <v>3585</v>
      </c>
      <c r="W625" s="120" t="s">
        <v>3586</v>
      </c>
      <c r="X625" s="132" t="s">
        <v>769</v>
      </c>
      <c r="Y625" s="132" t="s">
        <v>3587</v>
      </c>
      <c r="Z625" s="126">
        <v>44348</v>
      </c>
    </row>
    <row r="626" spans="1:26" ht="17.25" hidden="1" customHeight="1">
      <c r="A626" s="120">
        <v>622</v>
      </c>
      <c r="B626" s="120" t="s">
        <v>758</v>
      </c>
      <c r="C626" s="120" t="s">
        <v>759</v>
      </c>
      <c r="D626" s="120" t="s">
        <v>760</v>
      </c>
      <c r="E626" s="120" t="s">
        <v>761</v>
      </c>
      <c r="F626" s="121">
        <v>7</v>
      </c>
      <c r="G626" s="121">
        <v>2</v>
      </c>
      <c r="H626" s="121">
        <v>17</v>
      </c>
      <c r="I626" s="121">
        <v>11</v>
      </c>
      <c r="J626" s="121">
        <v>1102</v>
      </c>
      <c r="K626" s="122" t="s">
        <v>762</v>
      </c>
      <c r="L626" s="127">
        <v>88.52</v>
      </c>
      <c r="M626" s="120">
        <v>73.28</v>
      </c>
      <c r="N626" s="128" t="s">
        <v>773</v>
      </c>
      <c r="O626" s="120" t="s">
        <v>774</v>
      </c>
      <c r="P626" s="120" t="s">
        <v>1095</v>
      </c>
      <c r="Q626" s="120" t="s">
        <v>766</v>
      </c>
      <c r="R626" s="120" t="s">
        <v>3588</v>
      </c>
      <c r="S626" s="123">
        <v>43729</v>
      </c>
      <c r="T626" s="120" t="s">
        <v>3589</v>
      </c>
      <c r="U626" s="124" t="s">
        <v>769</v>
      </c>
      <c r="V626" s="124" t="s">
        <v>3590</v>
      </c>
      <c r="W626" s="120" t="s">
        <v>3591</v>
      </c>
      <c r="X626" s="124" t="s">
        <v>769</v>
      </c>
      <c r="Y626" s="124" t="s">
        <v>3592</v>
      </c>
      <c r="Z626" s="126">
        <v>44348</v>
      </c>
    </row>
    <row r="627" spans="1:26" ht="17.25" hidden="1" customHeight="1">
      <c r="A627" s="120">
        <v>623</v>
      </c>
      <c r="B627" s="120" t="s">
        <v>758</v>
      </c>
      <c r="C627" s="120" t="s">
        <v>759</v>
      </c>
      <c r="D627" s="120" t="s">
        <v>760</v>
      </c>
      <c r="E627" s="120" t="s">
        <v>761</v>
      </c>
      <c r="F627" s="121">
        <v>7</v>
      </c>
      <c r="G627" s="121">
        <v>2</v>
      </c>
      <c r="H627" s="121">
        <v>17</v>
      </c>
      <c r="I627" s="121">
        <v>11</v>
      </c>
      <c r="J627" s="121">
        <v>1103</v>
      </c>
      <c r="K627" s="122" t="s">
        <v>762</v>
      </c>
      <c r="L627" s="127">
        <v>88.4</v>
      </c>
      <c r="M627" s="120">
        <v>73.180000000000007</v>
      </c>
      <c r="N627" s="128" t="s">
        <v>773</v>
      </c>
      <c r="O627" s="120" t="s">
        <v>774</v>
      </c>
      <c r="P627" s="120" t="s">
        <v>1101</v>
      </c>
      <c r="Q627" s="120" t="s">
        <v>766</v>
      </c>
      <c r="R627" s="120" t="s">
        <v>3593</v>
      </c>
      <c r="S627" s="123">
        <v>43730</v>
      </c>
      <c r="T627" s="120" t="s">
        <v>3594</v>
      </c>
      <c r="U627" s="124" t="s">
        <v>769</v>
      </c>
      <c r="V627" s="124" t="s">
        <v>3595</v>
      </c>
      <c r="W627" s="120" t="s">
        <v>3596</v>
      </c>
      <c r="X627" s="124" t="s">
        <v>769</v>
      </c>
      <c r="Y627" s="124" t="s">
        <v>3597</v>
      </c>
      <c r="Z627" s="126">
        <v>44348</v>
      </c>
    </row>
    <row r="628" spans="1:26" ht="17.25" hidden="1" customHeight="1">
      <c r="A628" s="120">
        <v>624</v>
      </c>
      <c r="B628" s="120" t="s">
        <v>758</v>
      </c>
      <c r="C628" s="120" t="s">
        <v>759</v>
      </c>
      <c r="D628" s="120" t="s">
        <v>760</v>
      </c>
      <c r="E628" s="120" t="s">
        <v>761</v>
      </c>
      <c r="F628" s="121">
        <v>7</v>
      </c>
      <c r="G628" s="121">
        <v>2</v>
      </c>
      <c r="H628" s="121">
        <v>17</v>
      </c>
      <c r="I628" s="121">
        <v>11</v>
      </c>
      <c r="J628" s="121">
        <v>1104</v>
      </c>
      <c r="K628" s="122" t="s">
        <v>762</v>
      </c>
      <c r="L628" s="127">
        <v>139.56</v>
      </c>
      <c r="M628" s="120">
        <v>115.53</v>
      </c>
      <c r="N628" s="117" t="s">
        <v>763</v>
      </c>
      <c r="O628" s="120" t="s">
        <v>1736</v>
      </c>
      <c r="P628" s="120" t="s">
        <v>1737</v>
      </c>
      <c r="Q628" s="120" t="s">
        <v>766</v>
      </c>
      <c r="R628" s="120" t="s">
        <v>3598</v>
      </c>
      <c r="S628" s="123">
        <v>43730</v>
      </c>
      <c r="T628" s="120" t="s">
        <v>3599</v>
      </c>
      <c r="U628" s="124" t="s">
        <v>769</v>
      </c>
      <c r="V628" s="124" t="s">
        <v>3600</v>
      </c>
      <c r="W628" s="120" t="s">
        <v>3601</v>
      </c>
      <c r="X628" s="124" t="s">
        <v>769</v>
      </c>
      <c r="Y628" s="124" t="s">
        <v>3602</v>
      </c>
      <c r="Z628" s="126">
        <v>44348</v>
      </c>
    </row>
    <row r="629" spans="1:26" ht="17.25" hidden="1" customHeight="1">
      <c r="A629" s="120">
        <v>625</v>
      </c>
      <c r="B629" s="120" t="s">
        <v>758</v>
      </c>
      <c r="C629" s="120" t="s">
        <v>759</v>
      </c>
      <c r="D629" s="120" t="s">
        <v>760</v>
      </c>
      <c r="E629" s="120" t="s">
        <v>761</v>
      </c>
      <c r="F629" s="121">
        <v>7</v>
      </c>
      <c r="G629" s="121">
        <v>2</v>
      </c>
      <c r="H629" s="121">
        <v>17</v>
      </c>
      <c r="I629" s="121">
        <v>12</v>
      </c>
      <c r="J629" s="121">
        <v>1201</v>
      </c>
      <c r="K629" s="122" t="s">
        <v>762</v>
      </c>
      <c r="L629" s="127">
        <v>88.87</v>
      </c>
      <c r="M629" s="120">
        <v>73.569999999999993</v>
      </c>
      <c r="N629" s="128" t="s">
        <v>773</v>
      </c>
      <c r="O629" s="120" t="s">
        <v>787</v>
      </c>
      <c r="P629" s="120" t="s">
        <v>1089</v>
      </c>
      <c r="Q629" s="120" t="s">
        <v>766</v>
      </c>
      <c r="R629" s="120" t="s">
        <v>3603</v>
      </c>
      <c r="S629" s="123">
        <v>43735</v>
      </c>
      <c r="T629" s="120" t="s">
        <v>3604</v>
      </c>
      <c r="U629" s="124" t="s">
        <v>769</v>
      </c>
      <c r="V629" s="124" t="s">
        <v>3605</v>
      </c>
      <c r="W629" s="120" t="s">
        <v>3606</v>
      </c>
      <c r="X629" s="124" t="s">
        <v>769</v>
      </c>
      <c r="Y629" s="124" t="s">
        <v>3607</v>
      </c>
      <c r="Z629" s="126">
        <v>44348</v>
      </c>
    </row>
    <row r="630" spans="1:26" ht="17.25" hidden="1" customHeight="1">
      <c r="A630" s="120">
        <v>626</v>
      </c>
      <c r="B630" s="120" t="s">
        <v>758</v>
      </c>
      <c r="C630" s="120" t="s">
        <v>759</v>
      </c>
      <c r="D630" s="120" t="s">
        <v>760</v>
      </c>
      <c r="E630" s="120" t="s">
        <v>761</v>
      </c>
      <c r="F630" s="121">
        <v>7</v>
      </c>
      <c r="G630" s="121">
        <v>2</v>
      </c>
      <c r="H630" s="121">
        <v>17</v>
      </c>
      <c r="I630" s="121">
        <v>12</v>
      </c>
      <c r="J630" s="121">
        <v>1202</v>
      </c>
      <c r="K630" s="122" t="s">
        <v>762</v>
      </c>
      <c r="L630" s="127">
        <v>88.52</v>
      </c>
      <c r="M630" s="120">
        <v>73.28</v>
      </c>
      <c r="N630" s="128" t="s">
        <v>773</v>
      </c>
      <c r="O630" s="120" t="s">
        <v>774</v>
      </c>
      <c r="P630" s="120" t="s">
        <v>1095</v>
      </c>
      <c r="Q630" s="120" t="s">
        <v>766</v>
      </c>
      <c r="R630" s="120" t="s">
        <v>3608</v>
      </c>
      <c r="S630" s="123">
        <v>43639</v>
      </c>
      <c r="T630" s="120" t="s">
        <v>3609</v>
      </c>
      <c r="U630" s="124" t="s">
        <v>769</v>
      </c>
      <c r="V630" s="124" t="s">
        <v>3610</v>
      </c>
      <c r="W630" s="120" t="s">
        <v>3611</v>
      </c>
      <c r="X630" s="124" t="s">
        <v>769</v>
      </c>
      <c r="Y630" s="124" t="s">
        <v>3612</v>
      </c>
      <c r="Z630" s="126">
        <v>44348</v>
      </c>
    </row>
    <row r="631" spans="1:26" ht="17.25" hidden="1" customHeight="1">
      <c r="A631" s="120">
        <v>627</v>
      </c>
      <c r="B631" s="120" t="s">
        <v>758</v>
      </c>
      <c r="C631" s="120" t="s">
        <v>759</v>
      </c>
      <c r="D631" s="120" t="s">
        <v>760</v>
      </c>
      <c r="E631" s="120" t="s">
        <v>761</v>
      </c>
      <c r="F631" s="121">
        <v>7</v>
      </c>
      <c r="G631" s="121">
        <v>2</v>
      </c>
      <c r="H631" s="121">
        <v>17</v>
      </c>
      <c r="I631" s="121">
        <v>12</v>
      </c>
      <c r="J631" s="121">
        <v>1203</v>
      </c>
      <c r="K631" s="122" t="s">
        <v>762</v>
      </c>
      <c r="L631" s="127">
        <v>88.4</v>
      </c>
      <c r="M631" s="120">
        <v>73.180000000000007</v>
      </c>
      <c r="N631" s="128" t="s">
        <v>773</v>
      </c>
      <c r="O631" s="120" t="s">
        <v>774</v>
      </c>
      <c r="P631" s="120" t="s">
        <v>1101</v>
      </c>
      <c r="Q631" s="120" t="s">
        <v>766</v>
      </c>
      <c r="R631" s="120" t="s">
        <v>3613</v>
      </c>
      <c r="S631" s="123">
        <v>43710</v>
      </c>
      <c r="T631" s="120" t="s">
        <v>3614</v>
      </c>
      <c r="U631" s="124" t="s">
        <v>769</v>
      </c>
      <c r="V631" s="124" t="s">
        <v>3615</v>
      </c>
      <c r="W631" s="120" t="s">
        <v>3616</v>
      </c>
      <c r="X631" s="124" t="s">
        <v>769</v>
      </c>
      <c r="Y631" s="124" t="s">
        <v>3617</v>
      </c>
      <c r="Z631" s="126">
        <v>44348</v>
      </c>
    </row>
    <row r="632" spans="1:26" ht="17.25" hidden="1" customHeight="1">
      <c r="A632" s="120">
        <v>628</v>
      </c>
      <c r="B632" s="120" t="s">
        <v>758</v>
      </c>
      <c r="C632" s="120" t="s">
        <v>759</v>
      </c>
      <c r="D632" s="120" t="s">
        <v>760</v>
      </c>
      <c r="E632" s="120" t="s">
        <v>761</v>
      </c>
      <c r="F632" s="121">
        <v>7</v>
      </c>
      <c r="G632" s="121">
        <v>2</v>
      </c>
      <c r="H632" s="121">
        <v>17</v>
      </c>
      <c r="I632" s="121">
        <v>12</v>
      </c>
      <c r="J632" s="121">
        <v>1204</v>
      </c>
      <c r="K632" s="122" t="s">
        <v>762</v>
      </c>
      <c r="L632" s="127">
        <v>139.56</v>
      </c>
      <c r="M632" s="120">
        <v>115.53</v>
      </c>
      <c r="N632" s="117" t="s">
        <v>763</v>
      </c>
      <c r="O632" s="120" t="s">
        <v>1736</v>
      </c>
      <c r="P632" s="120" t="s">
        <v>1737</v>
      </c>
      <c r="Q632" s="120" t="s">
        <v>766</v>
      </c>
      <c r="R632" s="120" t="s">
        <v>3618</v>
      </c>
      <c r="S632" s="123">
        <v>43701</v>
      </c>
      <c r="T632" s="120" t="s">
        <v>3619</v>
      </c>
      <c r="U632" s="124" t="s">
        <v>769</v>
      </c>
      <c r="V632" s="124" t="s">
        <v>3620</v>
      </c>
      <c r="W632" s="120" t="s">
        <v>3621</v>
      </c>
      <c r="X632" s="124" t="s">
        <v>769</v>
      </c>
      <c r="Y632" s="124" t="s">
        <v>3622</v>
      </c>
      <c r="Z632" s="126">
        <v>44348</v>
      </c>
    </row>
    <row r="633" spans="1:26" ht="17.25" hidden="1" customHeight="1">
      <c r="A633" s="120">
        <v>629</v>
      </c>
      <c r="B633" s="120" t="s">
        <v>758</v>
      </c>
      <c r="C633" s="120" t="s">
        <v>759</v>
      </c>
      <c r="D633" s="120" t="s">
        <v>760</v>
      </c>
      <c r="E633" s="120" t="s">
        <v>761</v>
      </c>
      <c r="F633" s="121">
        <v>7</v>
      </c>
      <c r="G633" s="121">
        <v>2</v>
      </c>
      <c r="H633" s="121">
        <v>17</v>
      </c>
      <c r="I633" s="121">
        <v>13</v>
      </c>
      <c r="J633" s="121">
        <v>1301</v>
      </c>
      <c r="K633" s="122" t="s">
        <v>762</v>
      </c>
      <c r="L633" s="127">
        <v>88.87</v>
      </c>
      <c r="M633" s="120">
        <v>73.569999999999993</v>
      </c>
      <c r="N633" s="128" t="s">
        <v>773</v>
      </c>
      <c r="O633" s="120" t="s">
        <v>787</v>
      </c>
      <c r="P633" s="120" t="s">
        <v>1089</v>
      </c>
      <c r="Q633" s="120" t="s">
        <v>766</v>
      </c>
      <c r="R633" s="120" t="s">
        <v>3623</v>
      </c>
      <c r="S633" s="123">
        <v>43620</v>
      </c>
      <c r="T633" s="120" t="s">
        <v>3624</v>
      </c>
      <c r="U633" s="124" t="s">
        <v>769</v>
      </c>
      <c r="V633" s="124" t="s">
        <v>3625</v>
      </c>
      <c r="W633" s="120" t="s">
        <v>3626</v>
      </c>
      <c r="X633" s="124" t="s">
        <v>769</v>
      </c>
      <c r="Y633" s="124" t="s">
        <v>3627</v>
      </c>
      <c r="Z633" s="126">
        <v>44348</v>
      </c>
    </row>
    <row r="634" spans="1:26" ht="17.25" hidden="1" customHeight="1">
      <c r="A634" s="120">
        <v>630</v>
      </c>
      <c r="B634" s="120" t="s">
        <v>758</v>
      </c>
      <c r="C634" s="120" t="s">
        <v>759</v>
      </c>
      <c r="D634" s="120" t="s">
        <v>760</v>
      </c>
      <c r="E634" s="120" t="s">
        <v>761</v>
      </c>
      <c r="F634" s="121">
        <v>7</v>
      </c>
      <c r="G634" s="121">
        <v>2</v>
      </c>
      <c r="H634" s="121">
        <v>17</v>
      </c>
      <c r="I634" s="121">
        <v>13</v>
      </c>
      <c r="J634" s="121">
        <v>1302</v>
      </c>
      <c r="K634" s="122" t="s">
        <v>762</v>
      </c>
      <c r="L634" s="127">
        <v>88.52</v>
      </c>
      <c r="M634" s="120">
        <v>73.28</v>
      </c>
      <c r="N634" s="128" t="s">
        <v>773</v>
      </c>
      <c r="O634" s="120" t="s">
        <v>774</v>
      </c>
      <c r="P634" s="120" t="s">
        <v>1095</v>
      </c>
      <c r="Q634" s="120" t="s">
        <v>766</v>
      </c>
      <c r="R634" s="120" t="s">
        <v>3628</v>
      </c>
      <c r="S634" s="123">
        <v>43627</v>
      </c>
      <c r="T634" s="120" t="s">
        <v>3629</v>
      </c>
      <c r="U634" s="124" t="s">
        <v>769</v>
      </c>
      <c r="V634" s="124" t="s">
        <v>3630</v>
      </c>
      <c r="W634" s="120" t="s">
        <v>3631</v>
      </c>
      <c r="X634" s="124" t="s">
        <v>769</v>
      </c>
      <c r="Y634" s="124" t="s">
        <v>3632</v>
      </c>
      <c r="Z634" s="126">
        <v>44348</v>
      </c>
    </row>
    <row r="635" spans="1:26" ht="17.25" hidden="1" customHeight="1">
      <c r="A635" s="120">
        <v>631</v>
      </c>
      <c r="B635" s="120" t="s">
        <v>758</v>
      </c>
      <c r="C635" s="120" t="s">
        <v>759</v>
      </c>
      <c r="D635" s="120" t="s">
        <v>760</v>
      </c>
      <c r="E635" s="120" t="s">
        <v>761</v>
      </c>
      <c r="F635" s="121">
        <v>7</v>
      </c>
      <c r="G635" s="121">
        <v>2</v>
      </c>
      <c r="H635" s="121">
        <v>17</v>
      </c>
      <c r="I635" s="121">
        <v>13</v>
      </c>
      <c r="J635" s="121">
        <v>1303</v>
      </c>
      <c r="K635" s="122" t="s">
        <v>762</v>
      </c>
      <c r="L635" s="127">
        <v>88.4</v>
      </c>
      <c r="M635" s="120">
        <v>73.180000000000007</v>
      </c>
      <c r="N635" s="128" t="s">
        <v>773</v>
      </c>
      <c r="O635" s="120" t="s">
        <v>774</v>
      </c>
      <c r="P635" s="120" t="s">
        <v>1101</v>
      </c>
      <c r="Q635" s="120" t="s">
        <v>766</v>
      </c>
      <c r="R635" s="120" t="s">
        <v>3633</v>
      </c>
      <c r="S635" s="123">
        <v>43649</v>
      </c>
      <c r="T635" s="120" t="s">
        <v>3634</v>
      </c>
      <c r="U635" s="124" t="s">
        <v>769</v>
      </c>
      <c r="V635" s="124" t="s">
        <v>3635</v>
      </c>
      <c r="W635" s="120" t="s">
        <v>3636</v>
      </c>
      <c r="X635" s="124" t="s">
        <v>769</v>
      </c>
      <c r="Y635" s="124" t="s">
        <v>3637</v>
      </c>
      <c r="Z635" s="126">
        <v>44348</v>
      </c>
    </row>
    <row r="636" spans="1:26" ht="17.25" hidden="1" customHeight="1">
      <c r="A636" s="120">
        <v>632</v>
      </c>
      <c r="B636" s="120" t="s">
        <v>758</v>
      </c>
      <c r="C636" s="120" t="s">
        <v>759</v>
      </c>
      <c r="D636" s="120" t="s">
        <v>760</v>
      </c>
      <c r="E636" s="120" t="s">
        <v>761</v>
      </c>
      <c r="F636" s="121">
        <v>7</v>
      </c>
      <c r="G636" s="121">
        <v>2</v>
      </c>
      <c r="H636" s="121">
        <v>17</v>
      </c>
      <c r="I636" s="121">
        <v>13</v>
      </c>
      <c r="J636" s="121">
        <v>1304</v>
      </c>
      <c r="K636" s="122" t="s">
        <v>762</v>
      </c>
      <c r="L636" s="127">
        <v>139.56</v>
      </c>
      <c r="M636" s="120">
        <v>115.53</v>
      </c>
      <c r="N636" s="117" t="s">
        <v>763</v>
      </c>
      <c r="O636" s="120" t="s">
        <v>1736</v>
      </c>
      <c r="P636" s="120" t="s">
        <v>1737</v>
      </c>
      <c r="Q636" s="120" t="s">
        <v>766</v>
      </c>
      <c r="R636" s="120" t="s">
        <v>3638</v>
      </c>
      <c r="S636" s="123">
        <v>43675</v>
      </c>
      <c r="T636" s="120" t="s">
        <v>3639</v>
      </c>
      <c r="U636" s="124" t="s">
        <v>769</v>
      </c>
      <c r="V636" s="124" t="s">
        <v>3640</v>
      </c>
      <c r="W636" s="120" t="s">
        <v>3641</v>
      </c>
      <c r="X636" s="124" t="s">
        <v>769</v>
      </c>
      <c r="Y636" s="124" t="s">
        <v>3642</v>
      </c>
      <c r="Z636" s="126">
        <v>44348</v>
      </c>
    </row>
    <row r="637" spans="1:26" ht="17.25" hidden="1" customHeight="1">
      <c r="A637" s="120">
        <v>633</v>
      </c>
      <c r="B637" s="120" t="s">
        <v>758</v>
      </c>
      <c r="C637" s="120" t="s">
        <v>759</v>
      </c>
      <c r="D637" s="120" t="s">
        <v>760</v>
      </c>
      <c r="E637" s="120" t="s">
        <v>761</v>
      </c>
      <c r="F637" s="121">
        <v>7</v>
      </c>
      <c r="G637" s="121">
        <v>2</v>
      </c>
      <c r="H637" s="121">
        <v>17</v>
      </c>
      <c r="I637" s="121">
        <v>14</v>
      </c>
      <c r="J637" s="121">
        <v>1401</v>
      </c>
      <c r="K637" s="122" t="s">
        <v>762</v>
      </c>
      <c r="L637" s="127">
        <v>88.87</v>
      </c>
      <c r="M637" s="120">
        <v>73.569999999999993</v>
      </c>
      <c r="N637" s="128" t="s">
        <v>773</v>
      </c>
      <c r="O637" s="120" t="s">
        <v>787</v>
      </c>
      <c r="P637" s="120" t="s">
        <v>1089</v>
      </c>
      <c r="Q637" s="120" t="s">
        <v>766</v>
      </c>
      <c r="R637" s="120" t="s">
        <v>3643</v>
      </c>
      <c r="S637" s="123">
        <v>43820</v>
      </c>
      <c r="T637" s="120" t="s">
        <v>3644</v>
      </c>
      <c r="U637" s="124" t="s">
        <v>769</v>
      </c>
      <c r="V637" s="124" t="s">
        <v>3645</v>
      </c>
      <c r="W637" s="120"/>
      <c r="X637" s="124"/>
      <c r="Y637" s="124"/>
      <c r="Z637" s="126">
        <v>44348</v>
      </c>
    </row>
    <row r="638" spans="1:26" ht="17.25" hidden="1" customHeight="1">
      <c r="A638" s="120">
        <v>634</v>
      </c>
      <c r="B638" s="120" t="s">
        <v>758</v>
      </c>
      <c r="C638" s="120" t="s">
        <v>759</v>
      </c>
      <c r="D638" s="120" t="s">
        <v>760</v>
      </c>
      <c r="E638" s="120" t="s">
        <v>761</v>
      </c>
      <c r="F638" s="121">
        <v>7</v>
      </c>
      <c r="G638" s="121">
        <v>2</v>
      </c>
      <c r="H638" s="121">
        <v>17</v>
      </c>
      <c r="I638" s="121">
        <v>14</v>
      </c>
      <c r="J638" s="121">
        <v>1402</v>
      </c>
      <c r="K638" s="122" t="s">
        <v>762</v>
      </c>
      <c r="L638" s="127">
        <v>88.52</v>
      </c>
      <c r="M638" s="120">
        <v>73.28</v>
      </c>
      <c r="N638" s="128" t="s">
        <v>773</v>
      </c>
      <c r="O638" s="120" t="s">
        <v>774</v>
      </c>
      <c r="P638" s="120" t="s">
        <v>1095</v>
      </c>
      <c r="Q638" s="120" t="s">
        <v>766</v>
      </c>
      <c r="R638" s="120" t="s">
        <v>3646</v>
      </c>
      <c r="S638" s="123">
        <v>43702</v>
      </c>
      <c r="T638" s="120" t="s">
        <v>3647</v>
      </c>
      <c r="U638" s="124" t="s">
        <v>769</v>
      </c>
      <c r="V638" s="124" t="s">
        <v>3648</v>
      </c>
      <c r="W638" s="120"/>
      <c r="X638" s="124"/>
      <c r="Y638" s="124"/>
      <c r="Z638" s="126">
        <v>44348</v>
      </c>
    </row>
    <row r="639" spans="1:26" ht="17.25" hidden="1" customHeight="1">
      <c r="A639" s="120">
        <v>635</v>
      </c>
      <c r="B639" s="120" t="s">
        <v>758</v>
      </c>
      <c r="C639" s="120" t="s">
        <v>759</v>
      </c>
      <c r="D639" s="120" t="s">
        <v>760</v>
      </c>
      <c r="E639" s="120" t="s">
        <v>761</v>
      </c>
      <c r="F639" s="121">
        <v>7</v>
      </c>
      <c r="G639" s="121">
        <v>2</v>
      </c>
      <c r="H639" s="121">
        <v>17</v>
      </c>
      <c r="I639" s="121">
        <v>14</v>
      </c>
      <c r="J639" s="121">
        <v>1403</v>
      </c>
      <c r="K639" s="122" t="s">
        <v>762</v>
      </c>
      <c r="L639" s="127">
        <v>88.4</v>
      </c>
      <c r="M639" s="120">
        <v>73.180000000000007</v>
      </c>
      <c r="N639" s="128" t="s">
        <v>773</v>
      </c>
      <c r="O639" s="120" t="s">
        <v>774</v>
      </c>
      <c r="P639" s="120" t="s">
        <v>1101</v>
      </c>
      <c r="Q639" s="120" t="s">
        <v>766</v>
      </c>
      <c r="R639" s="120" t="s">
        <v>3649</v>
      </c>
      <c r="S639" s="123">
        <v>43649</v>
      </c>
      <c r="T639" s="120" t="s">
        <v>3650</v>
      </c>
      <c r="U639" s="124" t="s">
        <v>769</v>
      </c>
      <c r="V639" s="124" t="s">
        <v>3651</v>
      </c>
      <c r="W639" s="120" t="s">
        <v>3652</v>
      </c>
      <c r="X639" s="124" t="s">
        <v>769</v>
      </c>
      <c r="Y639" s="124" t="s">
        <v>3653</v>
      </c>
      <c r="Z639" s="126">
        <v>44348</v>
      </c>
    </row>
    <row r="640" spans="1:26" ht="17.25" hidden="1" customHeight="1">
      <c r="A640" s="120">
        <v>636</v>
      </c>
      <c r="B640" s="120" t="s">
        <v>758</v>
      </c>
      <c r="C640" s="120" t="s">
        <v>759</v>
      </c>
      <c r="D640" s="120" t="s">
        <v>760</v>
      </c>
      <c r="E640" s="120" t="s">
        <v>761</v>
      </c>
      <c r="F640" s="121">
        <v>7</v>
      </c>
      <c r="G640" s="121">
        <v>2</v>
      </c>
      <c r="H640" s="121">
        <v>17</v>
      </c>
      <c r="I640" s="121">
        <v>14</v>
      </c>
      <c r="J640" s="121">
        <v>1404</v>
      </c>
      <c r="K640" s="122" t="s">
        <v>762</v>
      </c>
      <c r="L640" s="127">
        <v>139.56</v>
      </c>
      <c r="M640" s="120">
        <v>115.53</v>
      </c>
      <c r="N640" s="117" t="s">
        <v>763</v>
      </c>
      <c r="O640" s="120" t="s">
        <v>1736</v>
      </c>
      <c r="P640" s="120" t="s">
        <v>1737</v>
      </c>
      <c r="Q640" s="120" t="s">
        <v>766</v>
      </c>
      <c r="R640" s="120" t="s">
        <v>3654</v>
      </c>
      <c r="S640" s="123">
        <v>43620</v>
      </c>
      <c r="T640" s="120" t="s">
        <v>2376</v>
      </c>
      <c r="U640" s="124" t="s">
        <v>769</v>
      </c>
      <c r="V640" s="124" t="s">
        <v>3655</v>
      </c>
      <c r="W640" s="120" t="s">
        <v>3656</v>
      </c>
      <c r="X640" s="124" t="s">
        <v>769</v>
      </c>
      <c r="Y640" s="124" t="s">
        <v>3657</v>
      </c>
      <c r="Z640" s="126">
        <v>44348</v>
      </c>
    </row>
    <row r="641" spans="1:26" ht="17.25" hidden="1" customHeight="1">
      <c r="A641" s="120">
        <v>637</v>
      </c>
      <c r="B641" s="120" t="s">
        <v>758</v>
      </c>
      <c r="C641" s="120" t="s">
        <v>759</v>
      </c>
      <c r="D641" s="120" t="s">
        <v>760</v>
      </c>
      <c r="E641" s="120" t="s">
        <v>761</v>
      </c>
      <c r="F641" s="121">
        <v>7</v>
      </c>
      <c r="G641" s="121">
        <v>2</v>
      </c>
      <c r="H641" s="121">
        <v>17</v>
      </c>
      <c r="I641" s="121">
        <v>15</v>
      </c>
      <c r="J641" s="121">
        <v>1501</v>
      </c>
      <c r="K641" s="122" t="s">
        <v>762</v>
      </c>
      <c r="L641" s="127">
        <v>88.87</v>
      </c>
      <c r="M641" s="120">
        <v>73.569999999999993</v>
      </c>
      <c r="N641" s="128" t="s">
        <v>773</v>
      </c>
      <c r="O641" s="120" t="s">
        <v>787</v>
      </c>
      <c r="P641" s="120" t="s">
        <v>1089</v>
      </c>
      <c r="Q641" s="120" t="s">
        <v>766</v>
      </c>
      <c r="R641" s="120" t="s">
        <v>3658</v>
      </c>
      <c r="S641" s="123">
        <v>43622</v>
      </c>
      <c r="T641" s="120" t="s">
        <v>3659</v>
      </c>
      <c r="U641" s="124" t="s">
        <v>769</v>
      </c>
      <c r="V641" s="124" t="s">
        <v>3660</v>
      </c>
      <c r="W641" s="120" t="s">
        <v>3661</v>
      </c>
      <c r="X641" s="124" t="s">
        <v>769</v>
      </c>
      <c r="Y641" s="124" t="s">
        <v>3662</v>
      </c>
      <c r="Z641" s="126">
        <v>44348</v>
      </c>
    </row>
    <row r="642" spans="1:26" ht="17.25" hidden="1" customHeight="1">
      <c r="A642" s="120">
        <v>638</v>
      </c>
      <c r="B642" s="120" t="s">
        <v>758</v>
      </c>
      <c r="C642" s="120" t="s">
        <v>759</v>
      </c>
      <c r="D642" s="120" t="s">
        <v>760</v>
      </c>
      <c r="E642" s="120" t="s">
        <v>761</v>
      </c>
      <c r="F642" s="121">
        <v>7</v>
      </c>
      <c r="G642" s="121">
        <v>2</v>
      </c>
      <c r="H642" s="121">
        <v>17</v>
      </c>
      <c r="I642" s="121">
        <v>15</v>
      </c>
      <c r="J642" s="121">
        <v>1502</v>
      </c>
      <c r="K642" s="122" t="s">
        <v>762</v>
      </c>
      <c r="L642" s="127">
        <v>88.52</v>
      </c>
      <c r="M642" s="120">
        <v>73.28</v>
      </c>
      <c r="N642" s="128" t="s">
        <v>773</v>
      </c>
      <c r="O642" s="120" t="s">
        <v>774</v>
      </c>
      <c r="P642" s="120" t="s">
        <v>1095</v>
      </c>
      <c r="Q642" s="120" t="s">
        <v>766</v>
      </c>
      <c r="R642" s="120" t="s">
        <v>3663</v>
      </c>
      <c r="S642" s="123">
        <v>43838</v>
      </c>
      <c r="T642" s="120" t="s">
        <v>3664</v>
      </c>
      <c r="U642" s="124" t="s">
        <v>769</v>
      </c>
      <c r="V642" s="124" t="s">
        <v>3665</v>
      </c>
      <c r="W642" s="120" t="s">
        <v>3666</v>
      </c>
      <c r="X642" s="124" t="s">
        <v>769</v>
      </c>
      <c r="Y642" s="124" t="s">
        <v>3667</v>
      </c>
      <c r="Z642" s="126">
        <v>44348</v>
      </c>
    </row>
    <row r="643" spans="1:26" ht="17.25" hidden="1" customHeight="1">
      <c r="A643" s="120">
        <v>639</v>
      </c>
      <c r="B643" s="120" t="s">
        <v>758</v>
      </c>
      <c r="C643" s="120" t="s">
        <v>759</v>
      </c>
      <c r="D643" s="120" t="s">
        <v>760</v>
      </c>
      <c r="E643" s="120" t="s">
        <v>761</v>
      </c>
      <c r="F643" s="121">
        <v>7</v>
      </c>
      <c r="G643" s="121">
        <v>2</v>
      </c>
      <c r="H643" s="121">
        <v>17</v>
      </c>
      <c r="I643" s="121">
        <v>15</v>
      </c>
      <c r="J643" s="121">
        <v>1503</v>
      </c>
      <c r="K643" s="122" t="s">
        <v>762</v>
      </c>
      <c r="L643" s="127">
        <v>88.4</v>
      </c>
      <c r="M643" s="120">
        <v>73.180000000000007</v>
      </c>
      <c r="N643" s="128" t="s">
        <v>773</v>
      </c>
      <c r="O643" s="120" t="s">
        <v>774</v>
      </c>
      <c r="P643" s="120" t="s">
        <v>1101</v>
      </c>
      <c r="Q643" s="120" t="s">
        <v>766</v>
      </c>
      <c r="R643" s="120" t="s">
        <v>3668</v>
      </c>
      <c r="S643" s="123">
        <v>43706</v>
      </c>
      <c r="T643" s="120" t="s">
        <v>3669</v>
      </c>
      <c r="U643" s="124" t="s">
        <v>769</v>
      </c>
      <c r="V643" s="124" t="s">
        <v>3670</v>
      </c>
      <c r="W643" s="120"/>
      <c r="X643" s="124"/>
      <c r="Y643" s="124"/>
      <c r="Z643" s="126">
        <v>44348</v>
      </c>
    </row>
    <row r="644" spans="1:26" ht="17.25" hidden="1" customHeight="1">
      <c r="A644" s="120">
        <v>640</v>
      </c>
      <c r="B644" s="120" t="s">
        <v>758</v>
      </c>
      <c r="C644" s="120" t="s">
        <v>759</v>
      </c>
      <c r="D644" s="120" t="s">
        <v>760</v>
      </c>
      <c r="E644" s="120" t="s">
        <v>761</v>
      </c>
      <c r="F644" s="121">
        <v>7</v>
      </c>
      <c r="G644" s="121">
        <v>2</v>
      </c>
      <c r="H644" s="121">
        <v>17</v>
      </c>
      <c r="I644" s="121">
        <v>15</v>
      </c>
      <c r="J644" s="121">
        <v>1504</v>
      </c>
      <c r="K644" s="122" t="s">
        <v>762</v>
      </c>
      <c r="L644" s="127">
        <v>139.56</v>
      </c>
      <c r="M644" s="120">
        <v>115.53</v>
      </c>
      <c r="N644" s="117" t="s">
        <v>763</v>
      </c>
      <c r="O644" s="120" t="s">
        <v>1736</v>
      </c>
      <c r="P644" s="120" t="s">
        <v>1737</v>
      </c>
      <c r="Q644" s="120" t="s">
        <v>766</v>
      </c>
      <c r="R644" s="120" t="s">
        <v>3671</v>
      </c>
      <c r="S644" s="123">
        <v>43622</v>
      </c>
      <c r="T644" s="120" t="s">
        <v>3672</v>
      </c>
      <c r="U644" s="124" t="s">
        <v>769</v>
      </c>
      <c r="V644" s="124" t="s">
        <v>3673</v>
      </c>
      <c r="W644" s="120" t="s">
        <v>3674</v>
      </c>
      <c r="X644" s="124" t="s">
        <v>769</v>
      </c>
      <c r="Y644" s="124" t="s">
        <v>3675</v>
      </c>
      <c r="Z644" s="126">
        <v>44348</v>
      </c>
    </row>
    <row r="645" spans="1:26" ht="17.25" hidden="1" customHeight="1">
      <c r="A645" s="120">
        <v>641</v>
      </c>
      <c r="B645" s="120" t="s">
        <v>758</v>
      </c>
      <c r="C645" s="120" t="s">
        <v>759</v>
      </c>
      <c r="D645" s="120" t="s">
        <v>760</v>
      </c>
      <c r="E645" s="120" t="s">
        <v>761</v>
      </c>
      <c r="F645" s="121">
        <v>7</v>
      </c>
      <c r="G645" s="121">
        <v>2</v>
      </c>
      <c r="H645" s="121">
        <v>17</v>
      </c>
      <c r="I645" s="121">
        <v>16</v>
      </c>
      <c r="J645" s="121">
        <v>1601</v>
      </c>
      <c r="K645" s="122" t="s">
        <v>762</v>
      </c>
      <c r="L645" s="127">
        <v>88.87</v>
      </c>
      <c r="M645" s="120">
        <v>73.569999999999993</v>
      </c>
      <c r="N645" s="128" t="s">
        <v>773</v>
      </c>
      <c r="O645" s="120" t="s">
        <v>787</v>
      </c>
      <c r="P645" s="120" t="s">
        <v>1089</v>
      </c>
      <c r="Q645" s="120" t="s">
        <v>766</v>
      </c>
      <c r="R645" s="120" t="s">
        <v>3676</v>
      </c>
      <c r="S645" s="123">
        <v>43622</v>
      </c>
      <c r="T645" s="120" t="s">
        <v>3677</v>
      </c>
      <c r="U645" s="124" t="s">
        <v>769</v>
      </c>
      <c r="V645" s="124" t="s">
        <v>3678</v>
      </c>
      <c r="W645" s="120" t="s">
        <v>3679</v>
      </c>
      <c r="X645" s="124" t="s">
        <v>769</v>
      </c>
      <c r="Y645" s="124" t="s">
        <v>3680</v>
      </c>
      <c r="Z645" s="126">
        <v>44348</v>
      </c>
    </row>
    <row r="646" spans="1:26" ht="17.25" hidden="1" customHeight="1">
      <c r="A646" s="120">
        <v>642</v>
      </c>
      <c r="B646" s="120" t="s">
        <v>758</v>
      </c>
      <c r="C646" s="120" t="s">
        <v>759</v>
      </c>
      <c r="D646" s="120" t="s">
        <v>760</v>
      </c>
      <c r="E646" s="120" t="s">
        <v>761</v>
      </c>
      <c r="F646" s="121">
        <v>7</v>
      </c>
      <c r="G646" s="121">
        <v>2</v>
      </c>
      <c r="H646" s="121">
        <v>17</v>
      </c>
      <c r="I646" s="121">
        <v>16</v>
      </c>
      <c r="J646" s="121">
        <v>1602</v>
      </c>
      <c r="K646" s="122" t="s">
        <v>762</v>
      </c>
      <c r="L646" s="127">
        <v>88.52</v>
      </c>
      <c r="M646" s="120">
        <v>73.28</v>
      </c>
      <c r="N646" s="128" t="s">
        <v>773</v>
      </c>
      <c r="O646" s="120" t="s">
        <v>774</v>
      </c>
      <c r="P646" s="120" t="s">
        <v>1095</v>
      </c>
      <c r="Q646" s="120" t="s">
        <v>766</v>
      </c>
      <c r="R646" s="120" t="s">
        <v>3681</v>
      </c>
      <c r="S646" s="123">
        <v>43695</v>
      </c>
      <c r="T646" s="120" t="s">
        <v>3682</v>
      </c>
      <c r="U646" s="124" t="s">
        <v>769</v>
      </c>
      <c r="V646" s="124" t="s">
        <v>3683</v>
      </c>
      <c r="W646" s="120"/>
      <c r="X646" s="124"/>
      <c r="Y646" s="124"/>
      <c r="Z646" s="126">
        <v>44348</v>
      </c>
    </row>
    <row r="647" spans="1:26" ht="17.25" hidden="1" customHeight="1">
      <c r="A647" s="120">
        <v>643</v>
      </c>
      <c r="B647" s="120" t="s">
        <v>758</v>
      </c>
      <c r="C647" s="120" t="s">
        <v>759</v>
      </c>
      <c r="D647" s="120" t="s">
        <v>760</v>
      </c>
      <c r="E647" s="120" t="s">
        <v>761</v>
      </c>
      <c r="F647" s="121">
        <v>7</v>
      </c>
      <c r="G647" s="121">
        <v>2</v>
      </c>
      <c r="H647" s="121">
        <v>17</v>
      </c>
      <c r="I647" s="121">
        <v>16</v>
      </c>
      <c r="J647" s="121">
        <v>1603</v>
      </c>
      <c r="K647" s="122" t="s">
        <v>762</v>
      </c>
      <c r="L647" s="127">
        <v>88.4</v>
      </c>
      <c r="M647" s="120">
        <v>73.180000000000007</v>
      </c>
      <c r="N647" s="128" t="s">
        <v>773</v>
      </c>
      <c r="O647" s="120" t="s">
        <v>774</v>
      </c>
      <c r="P647" s="120" t="s">
        <v>1101</v>
      </c>
      <c r="Q647" s="120" t="s">
        <v>766</v>
      </c>
      <c r="R647" s="120" t="s">
        <v>3684</v>
      </c>
      <c r="S647" s="123">
        <v>43729</v>
      </c>
      <c r="T647" s="120" t="s">
        <v>3685</v>
      </c>
      <c r="U647" s="124" t="s">
        <v>769</v>
      </c>
      <c r="V647" s="124" t="s">
        <v>3686</v>
      </c>
      <c r="W647" s="120" t="s">
        <v>3687</v>
      </c>
      <c r="X647" s="124" t="s">
        <v>769</v>
      </c>
      <c r="Y647" s="124" t="s">
        <v>3688</v>
      </c>
      <c r="Z647" s="126">
        <v>44348</v>
      </c>
    </row>
    <row r="648" spans="1:26" ht="17.25" hidden="1" customHeight="1">
      <c r="A648" s="120">
        <v>644</v>
      </c>
      <c r="B648" s="120" t="s">
        <v>758</v>
      </c>
      <c r="C648" s="120" t="s">
        <v>759</v>
      </c>
      <c r="D648" s="120" t="s">
        <v>760</v>
      </c>
      <c r="E648" s="120" t="s">
        <v>761</v>
      </c>
      <c r="F648" s="121">
        <v>7</v>
      </c>
      <c r="G648" s="121">
        <v>2</v>
      </c>
      <c r="H648" s="121">
        <v>17</v>
      </c>
      <c r="I648" s="121">
        <v>16</v>
      </c>
      <c r="J648" s="121">
        <v>1604</v>
      </c>
      <c r="K648" s="122" t="s">
        <v>762</v>
      </c>
      <c r="L648" s="127">
        <v>139.56</v>
      </c>
      <c r="M648" s="120">
        <v>115.53</v>
      </c>
      <c r="N648" s="117" t="s">
        <v>763</v>
      </c>
      <c r="O648" s="120" t="s">
        <v>1736</v>
      </c>
      <c r="P648" s="120" t="s">
        <v>1737</v>
      </c>
      <c r="Q648" s="120" t="s">
        <v>766</v>
      </c>
      <c r="R648" s="120" t="s">
        <v>3689</v>
      </c>
      <c r="S648" s="123">
        <v>43705</v>
      </c>
      <c r="T648" s="120" t="s">
        <v>3690</v>
      </c>
      <c r="U648" s="124" t="s">
        <v>769</v>
      </c>
      <c r="V648" s="124" t="s">
        <v>3691</v>
      </c>
      <c r="W648" s="120" t="s">
        <v>2455</v>
      </c>
      <c r="X648" s="124" t="s">
        <v>769</v>
      </c>
      <c r="Y648" s="124" t="s">
        <v>3692</v>
      </c>
      <c r="Z648" s="126">
        <v>44348</v>
      </c>
    </row>
    <row r="649" spans="1:26" ht="17.25" hidden="1" customHeight="1">
      <c r="A649" s="120">
        <v>645</v>
      </c>
      <c r="B649" s="120" t="s">
        <v>758</v>
      </c>
      <c r="C649" s="120" t="s">
        <v>759</v>
      </c>
      <c r="D649" s="120" t="s">
        <v>760</v>
      </c>
      <c r="E649" s="120" t="s">
        <v>761</v>
      </c>
      <c r="F649" s="121">
        <v>7</v>
      </c>
      <c r="G649" s="121">
        <v>2</v>
      </c>
      <c r="H649" s="121">
        <v>17</v>
      </c>
      <c r="I649" s="121">
        <v>17</v>
      </c>
      <c r="J649" s="121">
        <v>1701</v>
      </c>
      <c r="K649" s="122" t="s">
        <v>762</v>
      </c>
      <c r="L649" s="127">
        <v>88.87</v>
      </c>
      <c r="M649" s="120">
        <v>73.569999999999993</v>
      </c>
      <c r="N649" s="128" t="s">
        <v>773</v>
      </c>
      <c r="O649" s="120" t="s">
        <v>787</v>
      </c>
      <c r="P649" s="120" t="s">
        <v>1089</v>
      </c>
      <c r="Q649" s="120" t="s">
        <v>766</v>
      </c>
      <c r="R649" s="120" t="s">
        <v>3693</v>
      </c>
      <c r="S649" s="123">
        <v>43820</v>
      </c>
      <c r="T649" s="120" t="s">
        <v>3694</v>
      </c>
      <c r="U649" s="124" t="s">
        <v>769</v>
      </c>
      <c r="V649" s="124" t="s">
        <v>3695</v>
      </c>
      <c r="W649" s="120"/>
      <c r="X649" s="124"/>
      <c r="Y649" s="124"/>
      <c r="Z649" s="126">
        <v>44348</v>
      </c>
    </row>
    <row r="650" spans="1:26" ht="17.25" hidden="1" customHeight="1">
      <c r="A650" s="120">
        <v>646</v>
      </c>
      <c r="B650" s="120" t="s">
        <v>758</v>
      </c>
      <c r="C650" s="120" t="s">
        <v>759</v>
      </c>
      <c r="D650" s="120" t="s">
        <v>760</v>
      </c>
      <c r="E650" s="120" t="s">
        <v>761</v>
      </c>
      <c r="F650" s="121">
        <v>7</v>
      </c>
      <c r="G650" s="121">
        <v>2</v>
      </c>
      <c r="H650" s="121">
        <v>17</v>
      </c>
      <c r="I650" s="121">
        <v>17</v>
      </c>
      <c r="J650" s="121">
        <v>1702</v>
      </c>
      <c r="K650" s="122" t="s">
        <v>762</v>
      </c>
      <c r="L650" s="127">
        <v>88.52</v>
      </c>
      <c r="M650" s="120">
        <v>73.28</v>
      </c>
      <c r="N650" s="128" t="s">
        <v>773</v>
      </c>
      <c r="O650" s="120" t="s">
        <v>774</v>
      </c>
      <c r="P650" s="120" t="s">
        <v>1095</v>
      </c>
      <c r="Q650" s="120" t="s">
        <v>766</v>
      </c>
      <c r="R650" s="120" t="s">
        <v>3696</v>
      </c>
      <c r="S650" s="123">
        <v>43622</v>
      </c>
      <c r="T650" s="120" t="s">
        <v>3697</v>
      </c>
      <c r="U650" s="124" t="s">
        <v>769</v>
      </c>
      <c r="V650" s="124" t="s">
        <v>3698</v>
      </c>
      <c r="W650" s="120" t="s">
        <v>3699</v>
      </c>
      <c r="X650" s="124" t="s">
        <v>769</v>
      </c>
      <c r="Y650" s="124" t="s">
        <v>3700</v>
      </c>
      <c r="Z650" s="126">
        <v>44348</v>
      </c>
    </row>
    <row r="651" spans="1:26" ht="17.25" hidden="1" customHeight="1">
      <c r="A651" s="120">
        <v>647</v>
      </c>
      <c r="B651" s="120" t="s">
        <v>758</v>
      </c>
      <c r="C651" s="120" t="s">
        <v>759</v>
      </c>
      <c r="D651" s="120" t="s">
        <v>760</v>
      </c>
      <c r="E651" s="120" t="s">
        <v>761</v>
      </c>
      <c r="F651" s="121">
        <v>7</v>
      </c>
      <c r="G651" s="121">
        <v>2</v>
      </c>
      <c r="H651" s="121">
        <v>17</v>
      </c>
      <c r="I651" s="121">
        <v>17</v>
      </c>
      <c r="J651" s="121">
        <v>1703</v>
      </c>
      <c r="K651" s="122" t="s">
        <v>762</v>
      </c>
      <c r="L651" s="127">
        <v>88.4</v>
      </c>
      <c r="M651" s="120">
        <v>73.180000000000007</v>
      </c>
      <c r="N651" s="128" t="s">
        <v>773</v>
      </c>
      <c r="O651" s="120" t="s">
        <v>774</v>
      </c>
      <c r="P651" s="120" t="s">
        <v>1101</v>
      </c>
      <c r="Q651" s="120" t="s">
        <v>766</v>
      </c>
      <c r="R651" s="120" t="s">
        <v>3701</v>
      </c>
      <c r="S651" s="123">
        <v>43820</v>
      </c>
      <c r="T651" s="120" t="s">
        <v>3702</v>
      </c>
      <c r="U651" s="124" t="s">
        <v>769</v>
      </c>
      <c r="V651" s="124" t="s">
        <v>3703</v>
      </c>
      <c r="W651" s="120"/>
      <c r="X651" s="124"/>
      <c r="Y651" s="124"/>
      <c r="Z651" s="126">
        <v>44348</v>
      </c>
    </row>
    <row r="652" spans="1:26" ht="17.25" hidden="1" customHeight="1">
      <c r="A652" s="120">
        <v>648</v>
      </c>
      <c r="B652" s="120" t="s">
        <v>758</v>
      </c>
      <c r="C652" s="120" t="s">
        <v>759</v>
      </c>
      <c r="D652" s="120" t="s">
        <v>760</v>
      </c>
      <c r="E652" s="120" t="s">
        <v>761</v>
      </c>
      <c r="F652" s="121">
        <v>7</v>
      </c>
      <c r="G652" s="121">
        <v>2</v>
      </c>
      <c r="H652" s="121">
        <v>17</v>
      </c>
      <c r="I652" s="121">
        <v>17</v>
      </c>
      <c r="J652" s="121">
        <v>1704</v>
      </c>
      <c r="K652" s="122" t="s">
        <v>762</v>
      </c>
      <c r="L652" s="127">
        <v>139.56</v>
      </c>
      <c r="M652" s="120">
        <v>115.53</v>
      </c>
      <c r="N652" s="117" t="s">
        <v>763</v>
      </c>
      <c r="O652" s="120" t="s">
        <v>1736</v>
      </c>
      <c r="P652" s="120" t="s">
        <v>1737</v>
      </c>
      <c r="Q652" s="120" t="s">
        <v>766</v>
      </c>
      <c r="R652" s="120" t="s">
        <v>3704</v>
      </c>
      <c r="S652" s="123">
        <v>43747</v>
      </c>
      <c r="T652" s="120" t="s">
        <v>3705</v>
      </c>
      <c r="U652" s="124" t="s">
        <v>769</v>
      </c>
      <c r="V652" s="124" t="s">
        <v>3706</v>
      </c>
      <c r="W652" s="120" t="s">
        <v>3707</v>
      </c>
      <c r="X652" s="124" t="s">
        <v>769</v>
      </c>
      <c r="Y652" s="124" t="s">
        <v>3708</v>
      </c>
      <c r="Z652" s="126">
        <v>44348</v>
      </c>
    </row>
    <row r="653" spans="1:26" ht="17.25" hidden="1" customHeight="1">
      <c r="A653" s="120">
        <v>649</v>
      </c>
      <c r="B653" s="120" t="s">
        <v>758</v>
      </c>
      <c r="C653" s="120" t="s">
        <v>759</v>
      </c>
      <c r="D653" s="120" t="s">
        <v>760</v>
      </c>
      <c r="E653" s="120" t="s">
        <v>761</v>
      </c>
      <c r="F653" s="121">
        <v>8</v>
      </c>
      <c r="G653" s="121">
        <v>1</v>
      </c>
      <c r="H653" s="121">
        <v>12</v>
      </c>
      <c r="I653" s="121">
        <v>1</v>
      </c>
      <c r="J653" s="121">
        <v>101</v>
      </c>
      <c r="K653" s="122" t="s">
        <v>762</v>
      </c>
      <c r="L653" s="127">
        <v>139.02000000000001</v>
      </c>
      <c r="M653" s="120">
        <v>115.5</v>
      </c>
      <c r="N653" s="117" t="s">
        <v>763</v>
      </c>
      <c r="O653" s="120" t="s">
        <v>764</v>
      </c>
      <c r="P653" s="120" t="s">
        <v>765</v>
      </c>
      <c r="Q653" s="120" t="s">
        <v>766</v>
      </c>
      <c r="R653" s="120" t="s">
        <v>3709</v>
      </c>
      <c r="S653" s="123">
        <v>43716</v>
      </c>
      <c r="T653" s="120" t="s">
        <v>3710</v>
      </c>
      <c r="U653" s="124" t="s">
        <v>769</v>
      </c>
      <c r="V653" s="124" t="s">
        <v>3711</v>
      </c>
      <c r="W653" s="120" t="s">
        <v>3712</v>
      </c>
      <c r="X653" s="124" t="s">
        <v>769</v>
      </c>
      <c r="Y653" s="124" t="s">
        <v>3713</v>
      </c>
      <c r="Z653" s="126">
        <v>44348</v>
      </c>
    </row>
    <row r="654" spans="1:26" ht="17.25" hidden="1" customHeight="1">
      <c r="A654" s="120">
        <v>650</v>
      </c>
      <c r="B654" s="120" t="s">
        <v>758</v>
      </c>
      <c r="C654" s="120" t="s">
        <v>759</v>
      </c>
      <c r="D654" s="120" t="s">
        <v>760</v>
      </c>
      <c r="E654" s="120" t="s">
        <v>761</v>
      </c>
      <c r="F654" s="121">
        <v>8</v>
      </c>
      <c r="G654" s="121">
        <v>1</v>
      </c>
      <c r="H654" s="121">
        <v>12</v>
      </c>
      <c r="I654" s="121">
        <v>1</v>
      </c>
      <c r="J654" s="121">
        <v>102</v>
      </c>
      <c r="K654" s="122" t="s">
        <v>762</v>
      </c>
      <c r="L654" s="127">
        <v>88.08</v>
      </c>
      <c r="M654" s="120">
        <v>73.180000000000007</v>
      </c>
      <c r="N654" s="128" t="s">
        <v>773</v>
      </c>
      <c r="O654" s="120" t="s">
        <v>774</v>
      </c>
      <c r="P654" s="120" t="s">
        <v>775</v>
      </c>
      <c r="Q654" s="120" t="s">
        <v>766</v>
      </c>
      <c r="R654" s="120" t="s">
        <v>3714</v>
      </c>
      <c r="S654" s="123">
        <v>43626</v>
      </c>
      <c r="T654" s="120" t="s">
        <v>1548</v>
      </c>
      <c r="U654" s="124" t="s">
        <v>769</v>
      </c>
      <c r="V654" s="124" t="s">
        <v>3715</v>
      </c>
      <c r="W654" s="120"/>
      <c r="X654" s="124"/>
      <c r="Y654" s="124"/>
      <c r="Z654" s="126">
        <v>44348</v>
      </c>
    </row>
    <row r="655" spans="1:26" ht="17.25" hidden="1" customHeight="1">
      <c r="A655" s="120">
        <v>651</v>
      </c>
      <c r="B655" s="120" t="s">
        <v>758</v>
      </c>
      <c r="C655" s="120" t="s">
        <v>759</v>
      </c>
      <c r="D655" s="120" t="s">
        <v>760</v>
      </c>
      <c r="E655" s="120" t="s">
        <v>761</v>
      </c>
      <c r="F655" s="121">
        <v>8</v>
      </c>
      <c r="G655" s="121">
        <v>1</v>
      </c>
      <c r="H655" s="121">
        <v>12</v>
      </c>
      <c r="I655" s="121">
        <v>1</v>
      </c>
      <c r="J655" s="121">
        <v>103</v>
      </c>
      <c r="K655" s="122" t="s">
        <v>762</v>
      </c>
      <c r="L655" s="127">
        <v>88.2</v>
      </c>
      <c r="M655" s="120">
        <v>73.28</v>
      </c>
      <c r="N655" s="128" t="s">
        <v>773</v>
      </c>
      <c r="O655" s="120" t="s">
        <v>774</v>
      </c>
      <c r="P655" s="120" t="s">
        <v>781</v>
      </c>
      <c r="Q655" s="120" t="s">
        <v>766</v>
      </c>
      <c r="R655" s="120" t="s">
        <v>3716</v>
      </c>
      <c r="S655" s="123">
        <v>43821</v>
      </c>
      <c r="T655" s="120" t="s">
        <v>3717</v>
      </c>
      <c r="U655" s="124" t="s">
        <v>769</v>
      </c>
      <c r="V655" s="124" t="s">
        <v>3718</v>
      </c>
      <c r="W655" s="120" t="s">
        <v>3719</v>
      </c>
      <c r="X655" s="124" t="s">
        <v>769</v>
      </c>
      <c r="Y655" s="124" t="s">
        <v>3720</v>
      </c>
      <c r="Z655" s="126">
        <v>44348</v>
      </c>
    </row>
    <row r="656" spans="1:26" ht="17.25" customHeight="1">
      <c r="A656" s="120">
        <v>652</v>
      </c>
      <c r="B656" s="120" t="s">
        <v>758</v>
      </c>
      <c r="C656" s="120" t="s">
        <v>759</v>
      </c>
      <c r="D656" s="120" t="s">
        <v>760</v>
      </c>
      <c r="E656" s="120" t="s">
        <v>761</v>
      </c>
      <c r="F656" s="121">
        <v>8</v>
      </c>
      <c r="G656" s="121">
        <v>1</v>
      </c>
      <c r="H656" s="121">
        <v>12</v>
      </c>
      <c r="I656" s="121">
        <v>1</v>
      </c>
      <c r="J656" s="121">
        <v>104</v>
      </c>
      <c r="K656" s="122" t="s">
        <v>762</v>
      </c>
      <c r="L656" s="127">
        <v>88.53</v>
      </c>
      <c r="M656" s="120">
        <v>73.55</v>
      </c>
      <c r="N656" s="128" t="s">
        <v>773</v>
      </c>
      <c r="O656" s="120" t="s">
        <v>787</v>
      </c>
      <c r="P656" s="120" t="s">
        <v>788</v>
      </c>
      <c r="Q656" s="120" t="s">
        <v>766</v>
      </c>
      <c r="R656" s="120" t="s">
        <v>3721</v>
      </c>
      <c r="S656" s="123">
        <v>43702</v>
      </c>
      <c r="T656" s="120" t="s">
        <v>3722</v>
      </c>
      <c r="U656" s="124" t="s">
        <v>769</v>
      </c>
      <c r="V656" s="124" t="s">
        <v>3723</v>
      </c>
      <c r="W656" s="120" t="s">
        <v>3724</v>
      </c>
      <c r="X656" s="124" t="s">
        <v>769</v>
      </c>
      <c r="Y656" s="124" t="s">
        <v>3725</v>
      </c>
      <c r="Z656" s="126">
        <v>44348</v>
      </c>
    </row>
    <row r="657" spans="1:26" ht="17.25" hidden="1" customHeight="1">
      <c r="A657" s="120">
        <v>653</v>
      </c>
      <c r="B657" s="120" t="s">
        <v>758</v>
      </c>
      <c r="C657" s="120" t="s">
        <v>759</v>
      </c>
      <c r="D657" s="120" t="s">
        <v>760</v>
      </c>
      <c r="E657" s="120" t="s">
        <v>761</v>
      </c>
      <c r="F657" s="121">
        <v>8</v>
      </c>
      <c r="G657" s="121">
        <v>1</v>
      </c>
      <c r="H657" s="121">
        <v>12</v>
      </c>
      <c r="I657" s="121">
        <v>2</v>
      </c>
      <c r="J657" s="121">
        <v>201</v>
      </c>
      <c r="K657" s="122" t="s">
        <v>762</v>
      </c>
      <c r="L657" s="127">
        <v>139.06</v>
      </c>
      <c r="M657" s="120">
        <v>115.53</v>
      </c>
      <c r="N657" s="117" t="s">
        <v>763</v>
      </c>
      <c r="O657" s="120" t="s">
        <v>764</v>
      </c>
      <c r="P657" s="120" t="s">
        <v>765</v>
      </c>
      <c r="Q657" s="120" t="s">
        <v>766</v>
      </c>
      <c r="R657" s="120" t="s">
        <v>3726</v>
      </c>
      <c r="S657" s="123">
        <v>43620</v>
      </c>
      <c r="T657" s="120" t="s">
        <v>3727</v>
      </c>
      <c r="U657" s="124" t="s">
        <v>769</v>
      </c>
      <c r="V657" s="124" t="s">
        <v>3728</v>
      </c>
      <c r="W657" s="120"/>
      <c r="X657" s="124"/>
      <c r="Y657" s="124"/>
      <c r="Z657" s="126">
        <v>44348</v>
      </c>
    </row>
    <row r="658" spans="1:26" ht="17.25" hidden="1" customHeight="1">
      <c r="A658" s="120">
        <v>654</v>
      </c>
      <c r="B658" s="120" t="s">
        <v>758</v>
      </c>
      <c r="C658" s="120" t="s">
        <v>759</v>
      </c>
      <c r="D658" s="120" t="s">
        <v>760</v>
      </c>
      <c r="E658" s="120" t="s">
        <v>761</v>
      </c>
      <c r="F658" s="121">
        <v>8</v>
      </c>
      <c r="G658" s="121">
        <v>1</v>
      </c>
      <c r="H658" s="121">
        <v>12</v>
      </c>
      <c r="I658" s="121">
        <v>2</v>
      </c>
      <c r="J658" s="121">
        <v>202</v>
      </c>
      <c r="K658" s="122" t="s">
        <v>762</v>
      </c>
      <c r="L658" s="127">
        <v>88.08</v>
      </c>
      <c r="M658" s="120">
        <v>73.180000000000007</v>
      </c>
      <c r="N658" s="128" t="s">
        <v>773</v>
      </c>
      <c r="O658" s="120" t="s">
        <v>774</v>
      </c>
      <c r="P658" s="120" t="s">
        <v>775</v>
      </c>
      <c r="Q658" s="120" t="s">
        <v>766</v>
      </c>
      <c r="R658" s="120" t="s">
        <v>3729</v>
      </c>
      <c r="S658" s="123">
        <v>43649</v>
      </c>
      <c r="T658" s="120" t="s">
        <v>3730</v>
      </c>
      <c r="U658" s="124" t="s">
        <v>769</v>
      </c>
      <c r="V658" s="124" t="s">
        <v>3731</v>
      </c>
      <c r="W658" s="120" t="s">
        <v>3732</v>
      </c>
      <c r="X658" s="124" t="s">
        <v>769</v>
      </c>
      <c r="Y658" s="124" t="s">
        <v>3733</v>
      </c>
      <c r="Z658" s="126">
        <v>44348</v>
      </c>
    </row>
    <row r="659" spans="1:26" ht="17.25" hidden="1" customHeight="1">
      <c r="A659" s="120">
        <v>655</v>
      </c>
      <c r="B659" s="120" t="s">
        <v>758</v>
      </c>
      <c r="C659" s="120" t="s">
        <v>759</v>
      </c>
      <c r="D659" s="120" t="s">
        <v>760</v>
      </c>
      <c r="E659" s="120" t="s">
        <v>761</v>
      </c>
      <c r="F659" s="121">
        <v>8</v>
      </c>
      <c r="G659" s="121">
        <v>1</v>
      </c>
      <c r="H659" s="121">
        <v>12</v>
      </c>
      <c r="I659" s="121">
        <v>2</v>
      </c>
      <c r="J659" s="121">
        <v>203</v>
      </c>
      <c r="K659" s="122" t="s">
        <v>762</v>
      </c>
      <c r="L659" s="127">
        <v>88.2</v>
      </c>
      <c r="M659" s="120">
        <v>73.28</v>
      </c>
      <c r="N659" s="128" t="s">
        <v>773</v>
      </c>
      <c r="O659" s="120" t="s">
        <v>774</v>
      </c>
      <c r="P659" s="120" t="s">
        <v>781</v>
      </c>
      <c r="Q659" s="120" t="s">
        <v>766</v>
      </c>
      <c r="R659" s="120" t="s">
        <v>3734</v>
      </c>
      <c r="S659" s="123">
        <v>43728</v>
      </c>
      <c r="T659" s="120" t="s">
        <v>3735</v>
      </c>
      <c r="U659" s="124" t="s">
        <v>769</v>
      </c>
      <c r="V659" s="124" t="s">
        <v>3736</v>
      </c>
      <c r="W659" s="120" t="s">
        <v>3737</v>
      </c>
      <c r="X659" s="124" t="s">
        <v>769</v>
      </c>
      <c r="Y659" s="124" t="s">
        <v>3738</v>
      </c>
      <c r="Z659" s="126">
        <v>44348</v>
      </c>
    </row>
    <row r="660" spans="1:26" ht="17.25" customHeight="1">
      <c r="A660" s="120">
        <v>656</v>
      </c>
      <c r="B660" s="120" t="s">
        <v>758</v>
      </c>
      <c r="C660" s="120" t="s">
        <v>759</v>
      </c>
      <c r="D660" s="120" t="s">
        <v>760</v>
      </c>
      <c r="E660" s="120" t="s">
        <v>761</v>
      </c>
      <c r="F660" s="121">
        <v>8</v>
      </c>
      <c r="G660" s="121">
        <v>1</v>
      </c>
      <c r="H660" s="121">
        <v>12</v>
      </c>
      <c r="I660" s="121">
        <v>2</v>
      </c>
      <c r="J660" s="121">
        <v>204</v>
      </c>
      <c r="K660" s="122" t="s">
        <v>762</v>
      </c>
      <c r="L660" s="127">
        <v>88.55</v>
      </c>
      <c r="M660" s="120">
        <v>73.569999999999993</v>
      </c>
      <c r="N660" s="128" t="s">
        <v>773</v>
      </c>
      <c r="O660" s="120" t="s">
        <v>787</v>
      </c>
      <c r="P660" s="120" t="s">
        <v>788</v>
      </c>
      <c r="Q660" s="120" t="s">
        <v>766</v>
      </c>
      <c r="R660" s="120" t="s">
        <v>3739</v>
      </c>
      <c r="S660" s="123">
        <v>43620</v>
      </c>
      <c r="T660" s="120" t="s">
        <v>3740</v>
      </c>
      <c r="U660" s="124" t="s">
        <v>769</v>
      </c>
      <c r="V660" s="124" t="s">
        <v>3741</v>
      </c>
      <c r="W660" s="120" t="s">
        <v>3742</v>
      </c>
      <c r="X660" s="124" t="s">
        <v>769</v>
      </c>
      <c r="Y660" s="124" t="s">
        <v>3743</v>
      </c>
      <c r="Z660" s="126">
        <v>44348</v>
      </c>
    </row>
    <row r="661" spans="1:26" ht="17.25" hidden="1" customHeight="1">
      <c r="A661" s="120">
        <v>657</v>
      </c>
      <c r="B661" s="120" t="s">
        <v>758</v>
      </c>
      <c r="C661" s="120" t="s">
        <v>759</v>
      </c>
      <c r="D661" s="120" t="s">
        <v>760</v>
      </c>
      <c r="E661" s="120" t="s">
        <v>761</v>
      </c>
      <c r="F661" s="121">
        <v>8</v>
      </c>
      <c r="G661" s="121">
        <v>1</v>
      </c>
      <c r="H661" s="121">
        <v>12</v>
      </c>
      <c r="I661" s="121">
        <v>3</v>
      </c>
      <c r="J661" s="121">
        <v>301</v>
      </c>
      <c r="K661" s="122" t="s">
        <v>762</v>
      </c>
      <c r="L661" s="127">
        <v>139.06</v>
      </c>
      <c r="M661" s="120">
        <v>115.53</v>
      </c>
      <c r="N661" s="117" t="s">
        <v>763</v>
      </c>
      <c r="O661" s="120" t="s">
        <v>764</v>
      </c>
      <c r="P661" s="120" t="s">
        <v>765</v>
      </c>
      <c r="Q661" s="120" t="s">
        <v>766</v>
      </c>
      <c r="R661" s="120" t="s">
        <v>3744</v>
      </c>
      <c r="S661" s="123">
        <v>43705</v>
      </c>
      <c r="T661" s="120" t="s">
        <v>3745</v>
      </c>
      <c r="U661" s="124" t="s">
        <v>769</v>
      </c>
      <c r="V661" s="124" t="s">
        <v>3746</v>
      </c>
      <c r="W661" s="120" t="s">
        <v>3747</v>
      </c>
      <c r="X661" s="124" t="s">
        <v>769</v>
      </c>
      <c r="Y661" s="124" t="s">
        <v>3748</v>
      </c>
      <c r="Z661" s="126">
        <v>44348</v>
      </c>
    </row>
    <row r="662" spans="1:26" ht="17.25" hidden="1" customHeight="1">
      <c r="A662" s="120">
        <v>658</v>
      </c>
      <c r="B662" s="120" t="s">
        <v>758</v>
      </c>
      <c r="C662" s="120" t="s">
        <v>759</v>
      </c>
      <c r="D662" s="120" t="s">
        <v>760</v>
      </c>
      <c r="E662" s="120" t="s">
        <v>761</v>
      </c>
      <c r="F662" s="121">
        <v>8</v>
      </c>
      <c r="G662" s="121">
        <v>1</v>
      </c>
      <c r="H662" s="121">
        <v>12</v>
      </c>
      <c r="I662" s="121">
        <v>3</v>
      </c>
      <c r="J662" s="121">
        <v>302</v>
      </c>
      <c r="K662" s="122" t="s">
        <v>762</v>
      </c>
      <c r="L662" s="127">
        <v>88.08</v>
      </c>
      <c r="M662" s="120">
        <v>73.180000000000007</v>
      </c>
      <c r="N662" s="128" t="s">
        <v>773</v>
      </c>
      <c r="O662" s="120" t="s">
        <v>774</v>
      </c>
      <c r="P662" s="120" t="s">
        <v>775</v>
      </c>
      <c r="Q662" s="120" t="s">
        <v>766</v>
      </c>
      <c r="R662" s="120" t="s">
        <v>3749</v>
      </c>
      <c r="S662" s="123">
        <v>43622</v>
      </c>
      <c r="T662" s="120" t="s">
        <v>3750</v>
      </c>
      <c r="U662" s="124" t="s">
        <v>769</v>
      </c>
      <c r="V662" s="124" t="s">
        <v>3751</v>
      </c>
      <c r="W662" s="120" t="s">
        <v>3752</v>
      </c>
      <c r="X662" s="124" t="s">
        <v>769</v>
      </c>
      <c r="Y662" s="124" t="s">
        <v>3753</v>
      </c>
      <c r="Z662" s="126">
        <v>44348</v>
      </c>
    </row>
    <row r="663" spans="1:26" ht="17.25" hidden="1" customHeight="1">
      <c r="A663" s="120">
        <v>659</v>
      </c>
      <c r="B663" s="120" t="s">
        <v>758</v>
      </c>
      <c r="C663" s="120" t="s">
        <v>759</v>
      </c>
      <c r="D663" s="120" t="s">
        <v>760</v>
      </c>
      <c r="E663" s="120" t="s">
        <v>761</v>
      </c>
      <c r="F663" s="121">
        <v>8</v>
      </c>
      <c r="G663" s="121">
        <v>1</v>
      </c>
      <c r="H663" s="121">
        <v>12</v>
      </c>
      <c r="I663" s="121">
        <v>3</v>
      </c>
      <c r="J663" s="121">
        <v>303</v>
      </c>
      <c r="K663" s="122" t="s">
        <v>762</v>
      </c>
      <c r="L663" s="127">
        <v>88.2</v>
      </c>
      <c r="M663" s="120">
        <v>73.28</v>
      </c>
      <c r="N663" s="128" t="s">
        <v>773</v>
      </c>
      <c r="O663" s="120" t="s">
        <v>774</v>
      </c>
      <c r="P663" s="120" t="s">
        <v>781</v>
      </c>
      <c r="Q663" s="120" t="s">
        <v>766</v>
      </c>
      <c r="R663" s="120" t="s">
        <v>3754</v>
      </c>
      <c r="S663" s="123">
        <v>43622</v>
      </c>
      <c r="T663" s="120" t="s">
        <v>3755</v>
      </c>
      <c r="U663" s="124" t="s">
        <v>769</v>
      </c>
      <c r="V663" s="124" t="s">
        <v>3756</v>
      </c>
      <c r="W663" s="120"/>
      <c r="X663" s="124"/>
      <c r="Y663" s="124"/>
      <c r="Z663" s="126">
        <v>44348</v>
      </c>
    </row>
    <row r="664" spans="1:26" ht="17.25" customHeight="1">
      <c r="A664" s="120">
        <v>660</v>
      </c>
      <c r="B664" s="120" t="s">
        <v>758</v>
      </c>
      <c r="C664" s="120" t="s">
        <v>759</v>
      </c>
      <c r="D664" s="120" t="s">
        <v>760</v>
      </c>
      <c r="E664" s="120" t="s">
        <v>761</v>
      </c>
      <c r="F664" s="121">
        <v>8</v>
      </c>
      <c r="G664" s="121">
        <v>1</v>
      </c>
      <c r="H664" s="121">
        <v>12</v>
      </c>
      <c r="I664" s="121">
        <v>3</v>
      </c>
      <c r="J664" s="121">
        <v>304</v>
      </c>
      <c r="K664" s="122" t="s">
        <v>762</v>
      </c>
      <c r="L664" s="127">
        <v>88.55</v>
      </c>
      <c r="M664" s="120">
        <v>73.569999999999993</v>
      </c>
      <c r="N664" s="128" t="s">
        <v>773</v>
      </c>
      <c r="O664" s="120" t="s">
        <v>787</v>
      </c>
      <c r="P664" s="120" t="s">
        <v>788</v>
      </c>
      <c r="Q664" s="120" t="s">
        <v>766</v>
      </c>
      <c r="R664" s="120" t="s">
        <v>3757</v>
      </c>
      <c r="S664" s="123">
        <v>43728</v>
      </c>
      <c r="T664" s="120" t="s">
        <v>3758</v>
      </c>
      <c r="U664" s="124" t="s">
        <v>769</v>
      </c>
      <c r="V664" s="124" t="s">
        <v>3759</v>
      </c>
      <c r="W664" s="120"/>
      <c r="X664" s="124"/>
      <c r="Y664" s="124"/>
      <c r="Z664" s="126">
        <v>44348</v>
      </c>
    </row>
    <row r="665" spans="1:26" ht="17.25" hidden="1" customHeight="1">
      <c r="A665" s="120">
        <v>661</v>
      </c>
      <c r="B665" s="120" t="s">
        <v>758</v>
      </c>
      <c r="C665" s="120" t="s">
        <v>759</v>
      </c>
      <c r="D665" s="120" t="s">
        <v>760</v>
      </c>
      <c r="E665" s="120" t="s">
        <v>761</v>
      </c>
      <c r="F665" s="121">
        <v>8</v>
      </c>
      <c r="G665" s="121">
        <v>1</v>
      </c>
      <c r="H665" s="121">
        <v>12</v>
      </c>
      <c r="I665" s="121">
        <v>4</v>
      </c>
      <c r="J665" s="121">
        <v>401</v>
      </c>
      <c r="K665" s="122" t="s">
        <v>762</v>
      </c>
      <c r="L665" s="127">
        <v>139.06</v>
      </c>
      <c r="M665" s="120">
        <v>115.53</v>
      </c>
      <c r="N665" s="117" t="s">
        <v>763</v>
      </c>
      <c r="O665" s="120" t="s">
        <v>764</v>
      </c>
      <c r="P665" s="120" t="s">
        <v>765</v>
      </c>
      <c r="Q665" s="120" t="s">
        <v>766</v>
      </c>
      <c r="R665" s="120" t="s">
        <v>3760</v>
      </c>
      <c r="S665" s="123">
        <v>44166</v>
      </c>
      <c r="T665" s="120" t="s">
        <v>3761</v>
      </c>
      <c r="U665" s="124" t="s">
        <v>769</v>
      </c>
      <c r="V665" s="124" t="s">
        <v>3762</v>
      </c>
      <c r="W665" s="120" t="s">
        <v>3763</v>
      </c>
      <c r="X665" s="124" t="s">
        <v>769</v>
      </c>
      <c r="Y665" s="124" t="s">
        <v>3764</v>
      </c>
      <c r="Z665" s="126">
        <v>44348</v>
      </c>
    </row>
    <row r="666" spans="1:26" ht="17.25" hidden="1" customHeight="1">
      <c r="A666" s="120">
        <v>662</v>
      </c>
      <c r="B666" s="120" t="s">
        <v>758</v>
      </c>
      <c r="C666" s="120" t="s">
        <v>759</v>
      </c>
      <c r="D666" s="120" t="s">
        <v>760</v>
      </c>
      <c r="E666" s="120" t="s">
        <v>761</v>
      </c>
      <c r="F666" s="121">
        <v>8</v>
      </c>
      <c r="G666" s="121">
        <v>1</v>
      </c>
      <c r="H666" s="121">
        <v>12</v>
      </c>
      <c r="I666" s="121">
        <v>4</v>
      </c>
      <c r="J666" s="121">
        <v>402</v>
      </c>
      <c r="K666" s="122" t="s">
        <v>762</v>
      </c>
      <c r="L666" s="127">
        <v>88.08</v>
      </c>
      <c r="M666" s="120">
        <v>73.180000000000007</v>
      </c>
      <c r="N666" s="128" t="s">
        <v>773</v>
      </c>
      <c r="O666" s="120" t="s">
        <v>774</v>
      </c>
      <c r="P666" s="120" t="s">
        <v>775</v>
      </c>
      <c r="Q666" s="120" t="s">
        <v>766</v>
      </c>
      <c r="R666" s="120" t="s">
        <v>3765</v>
      </c>
      <c r="S666" s="123">
        <v>43608</v>
      </c>
      <c r="T666" s="120" t="s">
        <v>3766</v>
      </c>
      <c r="U666" s="124" t="s">
        <v>769</v>
      </c>
      <c r="V666" s="124" t="s">
        <v>3767</v>
      </c>
      <c r="W666" s="120"/>
      <c r="X666" s="124"/>
      <c r="Y666" s="124"/>
      <c r="Z666" s="126">
        <v>44348</v>
      </c>
    </row>
    <row r="667" spans="1:26" ht="17.25" hidden="1" customHeight="1">
      <c r="A667" s="120">
        <v>663</v>
      </c>
      <c r="B667" s="120" t="s">
        <v>758</v>
      </c>
      <c r="C667" s="120" t="s">
        <v>759</v>
      </c>
      <c r="D667" s="120" t="s">
        <v>760</v>
      </c>
      <c r="E667" s="120" t="s">
        <v>761</v>
      </c>
      <c r="F667" s="121">
        <v>8</v>
      </c>
      <c r="G667" s="121">
        <v>1</v>
      </c>
      <c r="H667" s="121">
        <v>12</v>
      </c>
      <c r="I667" s="121">
        <v>4</v>
      </c>
      <c r="J667" s="121">
        <v>403</v>
      </c>
      <c r="K667" s="122" t="s">
        <v>762</v>
      </c>
      <c r="L667" s="127">
        <v>88.2</v>
      </c>
      <c r="M667" s="120">
        <v>73.28</v>
      </c>
      <c r="N667" s="128" t="s">
        <v>773</v>
      </c>
      <c r="O667" s="120" t="s">
        <v>774</v>
      </c>
      <c r="P667" s="120" t="s">
        <v>781</v>
      </c>
      <c r="Q667" s="120" t="s">
        <v>766</v>
      </c>
      <c r="R667" s="120" t="s">
        <v>3768</v>
      </c>
      <c r="S667" s="123">
        <v>43702</v>
      </c>
      <c r="T667" s="120" t="s">
        <v>3769</v>
      </c>
      <c r="U667" s="124" t="s">
        <v>769</v>
      </c>
      <c r="V667" s="124" t="s">
        <v>3770</v>
      </c>
      <c r="W667" s="120" t="s">
        <v>3771</v>
      </c>
      <c r="X667" s="124" t="s">
        <v>769</v>
      </c>
      <c r="Y667" s="124" t="s">
        <v>3772</v>
      </c>
      <c r="Z667" s="126">
        <v>44348</v>
      </c>
    </row>
    <row r="668" spans="1:26" ht="17.25" customHeight="1">
      <c r="A668" s="120">
        <v>664</v>
      </c>
      <c r="B668" s="120" t="s">
        <v>758</v>
      </c>
      <c r="C668" s="120" t="s">
        <v>759</v>
      </c>
      <c r="D668" s="120" t="s">
        <v>760</v>
      </c>
      <c r="E668" s="120" t="s">
        <v>761</v>
      </c>
      <c r="F668" s="121">
        <v>8</v>
      </c>
      <c r="G668" s="121">
        <v>1</v>
      </c>
      <c r="H668" s="121">
        <v>12</v>
      </c>
      <c r="I668" s="121">
        <v>4</v>
      </c>
      <c r="J668" s="121">
        <v>404</v>
      </c>
      <c r="K668" s="122" t="s">
        <v>762</v>
      </c>
      <c r="L668" s="127">
        <v>88.55</v>
      </c>
      <c r="M668" s="120">
        <v>73.569999999999993</v>
      </c>
      <c r="N668" s="128" t="s">
        <v>773</v>
      </c>
      <c r="O668" s="120" t="s">
        <v>787</v>
      </c>
      <c r="P668" s="120" t="s">
        <v>788</v>
      </c>
      <c r="Q668" s="120" t="s">
        <v>766</v>
      </c>
      <c r="R668" s="120" t="s">
        <v>3773</v>
      </c>
      <c r="S668" s="123">
        <v>43622</v>
      </c>
      <c r="T668" s="120" t="s">
        <v>3774</v>
      </c>
      <c r="U668" s="124" t="s">
        <v>769</v>
      </c>
      <c r="V668" s="124" t="s">
        <v>3775</v>
      </c>
      <c r="W668" s="120"/>
      <c r="X668" s="124"/>
      <c r="Y668" s="124"/>
      <c r="Z668" s="126">
        <v>44348</v>
      </c>
    </row>
    <row r="669" spans="1:26" ht="17.25" hidden="1" customHeight="1">
      <c r="A669" s="120">
        <v>665</v>
      </c>
      <c r="B669" s="120" t="s">
        <v>758</v>
      </c>
      <c r="C669" s="120" t="s">
        <v>759</v>
      </c>
      <c r="D669" s="120" t="s">
        <v>760</v>
      </c>
      <c r="E669" s="120" t="s">
        <v>761</v>
      </c>
      <c r="F669" s="121">
        <v>8</v>
      </c>
      <c r="G669" s="121">
        <v>1</v>
      </c>
      <c r="H669" s="121">
        <v>12</v>
      </c>
      <c r="I669" s="121">
        <v>5</v>
      </c>
      <c r="J669" s="121">
        <v>501</v>
      </c>
      <c r="K669" s="122" t="s">
        <v>762</v>
      </c>
      <c r="L669" s="127">
        <v>139.06</v>
      </c>
      <c r="M669" s="120">
        <v>115.53</v>
      </c>
      <c r="N669" s="117" t="s">
        <v>763</v>
      </c>
      <c r="O669" s="120" t="s">
        <v>764</v>
      </c>
      <c r="P669" s="120" t="s">
        <v>765</v>
      </c>
      <c r="Q669" s="120" t="s">
        <v>766</v>
      </c>
      <c r="R669" s="120" t="s">
        <v>3776</v>
      </c>
      <c r="S669" s="123">
        <v>43620</v>
      </c>
      <c r="T669" s="120" t="s">
        <v>3777</v>
      </c>
      <c r="U669" s="124" t="s">
        <v>769</v>
      </c>
      <c r="V669" s="124" t="s">
        <v>3778</v>
      </c>
      <c r="W669" s="120" t="s">
        <v>3779</v>
      </c>
      <c r="X669" s="124" t="s">
        <v>769</v>
      </c>
      <c r="Y669" s="124" t="s">
        <v>3780</v>
      </c>
      <c r="Z669" s="126">
        <v>44348</v>
      </c>
    </row>
    <row r="670" spans="1:26" ht="17.25" hidden="1" customHeight="1">
      <c r="A670" s="120">
        <v>666</v>
      </c>
      <c r="B670" s="120" t="s">
        <v>758</v>
      </c>
      <c r="C670" s="120" t="s">
        <v>759</v>
      </c>
      <c r="D670" s="120" t="s">
        <v>760</v>
      </c>
      <c r="E670" s="120" t="s">
        <v>761</v>
      </c>
      <c r="F670" s="121">
        <v>8</v>
      </c>
      <c r="G670" s="121">
        <v>1</v>
      </c>
      <c r="H670" s="121">
        <v>12</v>
      </c>
      <c r="I670" s="121">
        <v>5</v>
      </c>
      <c r="J670" s="121">
        <v>502</v>
      </c>
      <c r="K670" s="122" t="s">
        <v>762</v>
      </c>
      <c r="L670" s="127">
        <v>88.08</v>
      </c>
      <c r="M670" s="120">
        <v>73.180000000000007</v>
      </c>
      <c r="N670" s="128" t="s">
        <v>773</v>
      </c>
      <c r="O670" s="120" t="s">
        <v>774</v>
      </c>
      <c r="P670" s="120" t="s">
        <v>775</v>
      </c>
      <c r="Q670" s="120" t="s">
        <v>766</v>
      </c>
      <c r="R670" s="120" t="s">
        <v>3781</v>
      </c>
      <c r="S670" s="123">
        <v>43733</v>
      </c>
      <c r="T670" s="120" t="s">
        <v>3782</v>
      </c>
      <c r="U670" s="124" t="s">
        <v>769</v>
      </c>
      <c r="V670" s="124" t="s">
        <v>3783</v>
      </c>
      <c r="W670" s="120"/>
      <c r="X670" s="124"/>
      <c r="Y670" s="124"/>
      <c r="Z670" s="126">
        <v>44348</v>
      </c>
    </row>
    <row r="671" spans="1:26" ht="17.25" hidden="1" customHeight="1">
      <c r="A671" s="120">
        <v>667</v>
      </c>
      <c r="B671" s="120" t="s">
        <v>758</v>
      </c>
      <c r="C671" s="120" t="s">
        <v>759</v>
      </c>
      <c r="D671" s="120" t="s">
        <v>760</v>
      </c>
      <c r="E671" s="120" t="s">
        <v>761</v>
      </c>
      <c r="F671" s="121">
        <v>8</v>
      </c>
      <c r="G671" s="121">
        <v>1</v>
      </c>
      <c r="H671" s="121">
        <v>12</v>
      </c>
      <c r="I671" s="121">
        <v>5</v>
      </c>
      <c r="J671" s="121">
        <v>503</v>
      </c>
      <c r="K671" s="122" t="s">
        <v>762</v>
      </c>
      <c r="L671" s="127">
        <v>88.2</v>
      </c>
      <c r="M671" s="120">
        <v>73.28</v>
      </c>
      <c r="N671" s="128" t="s">
        <v>773</v>
      </c>
      <c r="O671" s="120" t="s">
        <v>774</v>
      </c>
      <c r="P671" s="120" t="s">
        <v>781</v>
      </c>
      <c r="Q671" s="120" t="s">
        <v>766</v>
      </c>
      <c r="R671" s="120" t="s">
        <v>3784</v>
      </c>
      <c r="S671" s="123">
        <v>43730</v>
      </c>
      <c r="T671" s="120" t="s">
        <v>3785</v>
      </c>
      <c r="U671" s="124" t="s">
        <v>769</v>
      </c>
      <c r="V671" s="124" t="s">
        <v>3786</v>
      </c>
      <c r="W671" s="120" t="s">
        <v>3787</v>
      </c>
      <c r="X671" s="124" t="s">
        <v>769</v>
      </c>
      <c r="Y671" s="124" t="s">
        <v>3788</v>
      </c>
      <c r="Z671" s="126">
        <v>44348</v>
      </c>
    </row>
    <row r="672" spans="1:26" ht="17.25" customHeight="1">
      <c r="A672" s="120">
        <v>668</v>
      </c>
      <c r="B672" s="120" t="s">
        <v>758</v>
      </c>
      <c r="C672" s="120" t="s">
        <v>759</v>
      </c>
      <c r="D672" s="120" t="s">
        <v>760</v>
      </c>
      <c r="E672" s="120" t="s">
        <v>761</v>
      </c>
      <c r="F672" s="121">
        <v>8</v>
      </c>
      <c r="G672" s="121">
        <v>1</v>
      </c>
      <c r="H672" s="121">
        <v>12</v>
      </c>
      <c r="I672" s="121">
        <v>5</v>
      </c>
      <c r="J672" s="121">
        <v>504</v>
      </c>
      <c r="K672" s="122" t="s">
        <v>762</v>
      </c>
      <c r="L672" s="127">
        <v>88.55</v>
      </c>
      <c r="M672" s="120">
        <v>73.569999999999993</v>
      </c>
      <c r="N672" s="128" t="s">
        <v>773</v>
      </c>
      <c r="O672" s="120" t="s">
        <v>787</v>
      </c>
      <c r="P672" s="120" t="s">
        <v>788</v>
      </c>
      <c r="Q672" s="120" t="s">
        <v>766</v>
      </c>
      <c r="R672" s="120" t="s">
        <v>3789</v>
      </c>
      <c r="S672" s="123">
        <v>43609</v>
      </c>
      <c r="T672" s="120" t="s">
        <v>3790</v>
      </c>
      <c r="U672" s="124" t="s">
        <v>769</v>
      </c>
      <c r="V672" s="124" t="s">
        <v>3791</v>
      </c>
      <c r="W672" s="120"/>
      <c r="X672" s="124"/>
      <c r="Y672" s="124"/>
      <c r="Z672" s="126">
        <v>44348</v>
      </c>
    </row>
    <row r="673" spans="1:26" ht="17.25" hidden="1" customHeight="1">
      <c r="A673" s="120">
        <v>669</v>
      </c>
      <c r="B673" s="120" t="s">
        <v>758</v>
      </c>
      <c r="C673" s="120" t="s">
        <v>759</v>
      </c>
      <c r="D673" s="120" t="s">
        <v>760</v>
      </c>
      <c r="E673" s="120" t="s">
        <v>761</v>
      </c>
      <c r="F673" s="121">
        <v>8</v>
      </c>
      <c r="G673" s="121">
        <v>1</v>
      </c>
      <c r="H673" s="121">
        <v>12</v>
      </c>
      <c r="I673" s="121">
        <v>6</v>
      </c>
      <c r="J673" s="121">
        <v>601</v>
      </c>
      <c r="K673" s="122" t="s">
        <v>762</v>
      </c>
      <c r="L673" s="127">
        <v>139.06</v>
      </c>
      <c r="M673" s="120">
        <v>115.53</v>
      </c>
      <c r="N673" s="117" t="s">
        <v>763</v>
      </c>
      <c r="O673" s="120" t="s">
        <v>764</v>
      </c>
      <c r="P673" s="120" t="s">
        <v>765</v>
      </c>
      <c r="Q673" s="120" t="s">
        <v>766</v>
      </c>
      <c r="R673" s="120" t="s">
        <v>3792</v>
      </c>
      <c r="S673" s="123">
        <v>43820</v>
      </c>
      <c r="T673" s="120" t="s">
        <v>3793</v>
      </c>
      <c r="U673" s="124" t="s">
        <v>769</v>
      </c>
      <c r="V673" s="124" t="s">
        <v>3794</v>
      </c>
      <c r="W673" s="120" t="s">
        <v>3795</v>
      </c>
      <c r="X673" s="124" t="s">
        <v>769</v>
      </c>
      <c r="Y673" s="124" t="s">
        <v>3796</v>
      </c>
      <c r="Z673" s="126">
        <v>44348</v>
      </c>
    </row>
    <row r="674" spans="1:26" ht="17.25" hidden="1" customHeight="1">
      <c r="A674" s="120">
        <v>670</v>
      </c>
      <c r="B674" s="120" t="s">
        <v>758</v>
      </c>
      <c r="C674" s="120" t="s">
        <v>759</v>
      </c>
      <c r="D674" s="120" t="s">
        <v>760</v>
      </c>
      <c r="E674" s="120" t="s">
        <v>761</v>
      </c>
      <c r="F674" s="121">
        <v>8</v>
      </c>
      <c r="G674" s="121">
        <v>1</v>
      </c>
      <c r="H674" s="121">
        <v>12</v>
      </c>
      <c r="I674" s="121">
        <v>6</v>
      </c>
      <c r="J674" s="121">
        <v>602</v>
      </c>
      <c r="K674" s="122" t="s">
        <v>762</v>
      </c>
      <c r="L674" s="127">
        <v>88.08</v>
      </c>
      <c r="M674" s="120">
        <v>73.180000000000007</v>
      </c>
      <c r="N674" s="128" t="s">
        <v>773</v>
      </c>
      <c r="O674" s="120" t="s">
        <v>774</v>
      </c>
      <c r="P674" s="120" t="s">
        <v>775</v>
      </c>
      <c r="Q674" s="120" t="s">
        <v>766</v>
      </c>
      <c r="R674" s="120" t="s">
        <v>3797</v>
      </c>
      <c r="S674" s="123">
        <v>43620</v>
      </c>
      <c r="T674" s="120" t="s">
        <v>3798</v>
      </c>
      <c r="U674" s="124" t="s">
        <v>769</v>
      </c>
      <c r="V674" s="124" t="s">
        <v>3799</v>
      </c>
      <c r="W674" s="120" t="s">
        <v>3800</v>
      </c>
      <c r="X674" s="124" t="s">
        <v>769</v>
      </c>
      <c r="Y674" s="124" t="s">
        <v>3801</v>
      </c>
      <c r="Z674" s="126">
        <v>44348</v>
      </c>
    </row>
    <row r="675" spans="1:26" ht="17.25" hidden="1" customHeight="1">
      <c r="A675" s="120">
        <v>671</v>
      </c>
      <c r="B675" s="120" t="s">
        <v>758</v>
      </c>
      <c r="C675" s="120" t="s">
        <v>759</v>
      </c>
      <c r="D675" s="120" t="s">
        <v>760</v>
      </c>
      <c r="E675" s="120" t="s">
        <v>761</v>
      </c>
      <c r="F675" s="121">
        <v>8</v>
      </c>
      <c r="G675" s="121">
        <v>1</v>
      </c>
      <c r="H675" s="121">
        <v>12</v>
      </c>
      <c r="I675" s="121">
        <v>6</v>
      </c>
      <c r="J675" s="121">
        <v>603</v>
      </c>
      <c r="K675" s="122" t="s">
        <v>762</v>
      </c>
      <c r="L675" s="127">
        <v>88.2</v>
      </c>
      <c r="M675" s="120">
        <v>73.28</v>
      </c>
      <c r="N675" s="128" t="s">
        <v>773</v>
      </c>
      <c r="O675" s="120" t="s">
        <v>774</v>
      </c>
      <c r="P675" s="120" t="s">
        <v>781</v>
      </c>
      <c r="Q675" s="120" t="s">
        <v>766</v>
      </c>
      <c r="R675" s="120" t="s">
        <v>3802</v>
      </c>
      <c r="S675" s="123">
        <v>43622</v>
      </c>
      <c r="T675" s="120" t="s">
        <v>3803</v>
      </c>
      <c r="U675" s="124" t="s">
        <v>769</v>
      </c>
      <c r="V675" s="124" t="s">
        <v>3804</v>
      </c>
      <c r="W675" s="120" t="s">
        <v>3805</v>
      </c>
      <c r="X675" s="124" t="s">
        <v>769</v>
      </c>
      <c r="Y675" s="124" t="s">
        <v>3806</v>
      </c>
      <c r="Z675" s="126">
        <v>44348</v>
      </c>
    </row>
    <row r="676" spans="1:26" ht="17.25" customHeight="1">
      <c r="A676" s="120">
        <v>672</v>
      </c>
      <c r="B676" s="120" t="s">
        <v>758</v>
      </c>
      <c r="C676" s="120" t="s">
        <v>759</v>
      </c>
      <c r="D676" s="120" t="s">
        <v>760</v>
      </c>
      <c r="E676" s="120" t="s">
        <v>761</v>
      </c>
      <c r="F676" s="121">
        <v>8</v>
      </c>
      <c r="G676" s="121">
        <v>1</v>
      </c>
      <c r="H676" s="121">
        <v>12</v>
      </c>
      <c r="I676" s="121">
        <v>6</v>
      </c>
      <c r="J676" s="121">
        <v>604</v>
      </c>
      <c r="K676" s="122" t="s">
        <v>762</v>
      </c>
      <c r="L676" s="127">
        <v>88.55</v>
      </c>
      <c r="M676" s="120">
        <v>73.569999999999993</v>
      </c>
      <c r="N676" s="128" t="s">
        <v>773</v>
      </c>
      <c r="O676" s="120" t="s">
        <v>787</v>
      </c>
      <c r="P676" s="120" t="s">
        <v>788</v>
      </c>
      <c r="Q676" s="120" t="s">
        <v>766</v>
      </c>
      <c r="R676" s="120" t="s">
        <v>3807</v>
      </c>
      <c r="S676" s="123">
        <v>43623</v>
      </c>
      <c r="T676" s="120" t="s">
        <v>3808</v>
      </c>
      <c r="U676" s="124" t="s">
        <v>769</v>
      </c>
      <c r="V676" s="124" t="s">
        <v>3809</v>
      </c>
      <c r="W676" s="120"/>
      <c r="X676" s="124"/>
      <c r="Y676" s="124"/>
      <c r="Z676" s="126">
        <v>44348</v>
      </c>
    </row>
    <row r="677" spans="1:26" ht="17.25" hidden="1" customHeight="1">
      <c r="A677" s="120">
        <v>673</v>
      </c>
      <c r="B677" s="120" t="s">
        <v>758</v>
      </c>
      <c r="C677" s="120" t="s">
        <v>759</v>
      </c>
      <c r="D677" s="120" t="s">
        <v>760</v>
      </c>
      <c r="E677" s="120" t="s">
        <v>761</v>
      </c>
      <c r="F677" s="121">
        <v>8</v>
      </c>
      <c r="G677" s="121">
        <v>1</v>
      </c>
      <c r="H677" s="121">
        <v>12</v>
      </c>
      <c r="I677" s="121">
        <v>7</v>
      </c>
      <c r="J677" s="121">
        <v>701</v>
      </c>
      <c r="K677" s="122" t="s">
        <v>762</v>
      </c>
      <c r="L677" s="127">
        <v>139.06</v>
      </c>
      <c r="M677" s="120">
        <v>115.53</v>
      </c>
      <c r="N677" s="117" t="s">
        <v>763</v>
      </c>
      <c r="O677" s="120" t="s">
        <v>764</v>
      </c>
      <c r="P677" s="120" t="s">
        <v>765</v>
      </c>
      <c r="Q677" s="120" t="s">
        <v>766</v>
      </c>
      <c r="R677" s="120" t="s">
        <v>3810</v>
      </c>
      <c r="S677" s="123">
        <v>43730</v>
      </c>
      <c r="T677" s="120" t="s">
        <v>3811</v>
      </c>
      <c r="U677" s="124" t="s">
        <v>769</v>
      </c>
      <c r="V677" s="124" t="s">
        <v>3812</v>
      </c>
      <c r="W677" s="120" t="s">
        <v>3813</v>
      </c>
      <c r="X677" s="124" t="s">
        <v>769</v>
      </c>
      <c r="Y677" s="124" t="s">
        <v>3814</v>
      </c>
      <c r="Z677" s="126">
        <v>44348</v>
      </c>
    </row>
    <row r="678" spans="1:26" ht="17.25" hidden="1" customHeight="1">
      <c r="A678" s="120">
        <v>674</v>
      </c>
      <c r="B678" s="120" t="s">
        <v>758</v>
      </c>
      <c r="C678" s="120" t="s">
        <v>759</v>
      </c>
      <c r="D678" s="120" t="s">
        <v>760</v>
      </c>
      <c r="E678" s="120" t="s">
        <v>761</v>
      </c>
      <c r="F678" s="121">
        <v>8</v>
      </c>
      <c r="G678" s="121">
        <v>1</v>
      </c>
      <c r="H678" s="121">
        <v>12</v>
      </c>
      <c r="I678" s="121">
        <v>7</v>
      </c>
      <c r="J678" s="121">
        <v>702</v>
      </c>
      <c r="K678" s="122" t="s">
        <v>762</v>
      </c>
      <c r="L678" s="127">
        <v>88.08</v>
      </c>
      <c r="M678" s="120">
        <v>73.180000000000007</v>
      </c>
      <c r="N678" s="128" t="s">
        <v>773</v>
      </c>
      <c r="O678" s="120" t="s">
        <v>774</v>
      </c>
      <c r="P678" s="120" t="s">
        <v>775</v>
      </c>
      <c r="Q678" s="120" t="s">
        <v>766</v>
      </c>
      <c r="R678" s="120" t="s">
        <v>3815</v>
      </c>
      <c r="S678" s="123">
        <v>43620</v>
      </c>
      <c r="T678" s="120" t="s">
        <v>3816</v>
      </c>
      <c r="U678" s="124" t="s">
        <v>769</v>
      </c>
      <c r="V678" s="124" t="s">
        <v>3817</v>
      </c>
      <c r="W678" s="120" t="s">
        <v>3818</v>
      </c>
      <c r="X678" s="124" t="s">
        <v>769</v>
      </c>
      <c r="Y678" s="124" t="s">
        <v>3819</v>
      </c>
      <c r="Z678" s="126">
        <v>44348</v>
      </c>
    </row>
    <row r="679" spans="1:26" ht="17.25" hidden="1" customHeight="1">
      <c r="A679" s="120">
        <v>675</v>
      </c>
      <c r="B679" s="120" t="s">
        <v>758</v>
      </c>
      <c r="C679" s="120" t="s">
        <v>759</v>
      </c>
      <c r="D679" s="120" t="s">
        <v>760</v>
      </c>
      <c r="E679" s="120" t="s">
        <v>761</v>
      </c>
      <c r="F679" s="121">
        <v>8</v>
      </c>
      <c r="G679" s="121">
        <v>1</v>
      </c>
      <c r="H679" s="121">
        <v>12</v>
      </c>
      <c r="I679" s="121">
        <v>7</v>
      </c>
      <c r="J679" s="121">
        <v>703</v>
      </c>
      <c r="K679" s="122" t="s">
        <v>762</v>
      </c>
      <c r="L679" s="127">
        <v>88.2</v>
      </c>
      <c r="M679" s="120">
        <v>73.28</v>
      </c>
      <c r="N679" s="128" t="s">
        <v>773</v>
      </c>
      <c r="O679" s="120" t="s">
        <v>774</v>
      </c>
      <c r="P679" s="120" t="s">
        <v>781</v>
      </c>
      <c r="Q679" s="120" t="s">
        <v>766</v>
      </c>
      <c r="R679" s="120" t="s">
        <v>3820</v>
      </c>
      <c r="S679" s="123">
        <v>43713</v>
      </c>
      <c r="T679" s="120" t="s">
        <v>3821</v>
      </c>
      <c r="U679" s="124" t="s">
        <v>769</v>
      </c>
      <c r="V679" s="124" t="s">
        <v>3822</v>
      </c>
      <c r="W679" s="120" t="s">
        <v>3823</v>
      </c>
      <c r="X679" s="124" t="s">
        <v>769</v>
      </c>
      <c r="Y679" s="124" t="s">
        <v>3824</v>
      </c>
      <c r="Z679" s="126">
        <v>44348</v>
      </c>
    </row>
    <row r="680" spans="1:26" ht="17.25" customHeight="1">
      <c r="A680" s="120">
        <v>676</v>
      </c>
      <c r="B680" s="120" t="s">
        <v>758</v>
      </c>
      <c r="C680" s="120" t="s">
        <v>759</v>
      </c>
      <c r="D680" s="120" t="s">
        <v>760</v>
      </c>
      <c r="E680" s="120" t="s">
        <v>761</v>
      </c>
      <c r="F680" s="121">
        <v>8</v>
      </c>
      <c r="G680" s="121">
        <v>1</v>
      </c>
      <c r="H680" s="121">
        <v>12</v>
      </c>
      <c r="I680" s="121">
        <v>7</v>
      </c>
      <c r="J680" s="121">
        <v>704</v>
      </c>
      <c r="K680" s="122" t="s">
        <v>762</v>
      </c>
      <c r="L680" s="127">
        <v>88.55</v>
      </c>
      <c r="M680" s="120">
        <v>73.569999999999993</v>
      </c>
      <c r="N680" s="128" t="s">
        <v>773</v>
      </c>
      <c r="O680" s="120" t="s">
        <v>787</v>
      </c>
      <c r="P680" s="120" t="s">
        <v>788</v>
      </c>
      <c r="Q680" s="120" t="s">
        <v>766</v>
      </c>
      <c r="R680" s="120" t="s">
        <v>3825</v>
      </c>
      <c r="S680" s="123">
        <v>43626</v>
      </c>
      <c r="T680" s="120" t="s">
        <v>3826</v>
      </c>
      <c r="U680" s="124" t="s">
        <v>769</v>
      </c>
      <c r="V680" s="124" t="s">
        <v>3827</v>
      </c>
      <c r="W680" s="120"/>
      <c r="X680" s="124"/>
      <c r="Y680" s="124"/>
      <c r="Z680" s="126">
        <v>44348</v>
      </c>
    </row>
    <row r="681" spans="1:26" ht="17.25" hidden="1" customHeight="1">
      <c r="A681" s="120">
        <v>677</v>
      </c>
      <c r="B681" s="120" t="s">
        <v>758</v>
      </c>
      <c r="C681" s="120" t="s">
        <v>759</v>
      </c>
      <c r="D681" s="120" t="s">
        <v>760</v>
      </c>
      <c r="E681" s="120" t="s">
        <v>761</v>
      </c>
      <c r="F681" s="121">
        <v>8</v>
      </c>
      <c r="G681" s="121">
        <v>1</v>
      </c>
      <c r="H681" s="121">
        <v>12</v>
      </c>
      <c r="I681" s="121">
        <v>8</v>
      </c>
      <c r="J681" s="121">
        <v>801</v>
      </c>
      <c r="K681" s="122" t="s">
        <v>762</v>
      </c>
      <c r="L681" s="127">
        <v>139.06</v>
      </c>
      <c r="M681" s="120">
        <v>115.53</v>
      </c>
      <c r="N681" s="117" t="s">
        <v>763</v>
      </c>
      <c r="O681" s="120" t="s">
        <v>764</v>
      </c>
      <c r="P681" s="120" t="s">
        <v>765</v>
      </c>
      <c r="Q681" s="120" t="s">
        <v>766</v>
      </c>
      <c r="R681" s="120" t="s">
        <v>3828</v>
      </c>
      <c r="S681" s="123">
        <v>43622</v>
      </c>
      <c r="T681" s="120" t="s">
        <v>2630</v>
      </c>
      <c r="U681" s="124" t="s">
        <v>769</v>
      </c>
      <c r="V681" s="124" t="s">
        <v>3829</v>
      </c>
      <c r="W681" s="120" t="s">
        <v>1789</v>
      </c>
      <c r="X681" s="124" t="s">
        <v>769</v>
      </c>
      <c r="Y681" s="124" t="s">
        <v>3830</v>
      </c>
      <c r="Z681" s="126">
        <v>44348</v>
      </c>
    </row>
    <row r="682" spans="1:26" ht="17.25" hidden="1" customHeight="1">
      <c r="A682" s="120">
        <v>678</v>
      </c>
      <c r="B682" s="120" t="s">
        <v>758</v>
      </c>
      <c r="C682" s="120" t="s">
        <v>759</v>
      </c>
      <c r="D682" s="120" t="s">
        <v>760</v>
      </c>
      <c r="E682" s="120" t="s">
        <v>761</v>
      </c>
      <c r="F682" s="121">
        <v>8</v>
      </c>
      <c r="G682" s="121">
        <v>1</v>
      </c>
      <c r="H682" s="121">
        <v>12</v>
      </c>
      <c r="I682" s="121">
        <v>8</v>
      </c>
      <c r="J682" s="121">
        <v>802</v>
      </c>
      <c r="K682" s="122" t="s">
        <v>762</v>
      </c>
      <c r="L682" s="127">
        <v>88.08</v>
      </c>
      <c r="M682" s="120">
        <v>73.180000000000007</v>
      </c>
      <c r="N682" s="128" t="s">
        <v>773</v>
      </c>
      <c r="O682" s="120" t="s">
        <v>774</v>
      </c>
      <c r="P682" s="120" t="s">
        <v>775</v>
      </c>
      <c r="Q682" s="120" t="s">
        <v>766</v>
      </c>
      <c r="R682" s="120" t="s">
        <v>3831</v>
      </c>
      <c r="S682" s="123">
        <v>43706</v>
      </c>
      <c r="T682" s="120" t="s">
        <v>3629</v>
      </c>
      <c r="U682" s="124" t="s">
        <v>769</v>
      </c>
      <c r="V682" s="124" t="s">
        <v>3832</v>
      </c>
      <c r="W682" s="120" t="s">
        <v>3833</v>
      </c>
      <c r="X682" s="124" t="s">
        <v>769</v>
      </c>
      <c r="Y682" s="124" t="s">
        <v>3834</v>
      </c>
      <c r="Z682" s="126">
        <v>44348</v>
      </c>
    </row>
    <row r="683" spans="1:26" ht="17.25" hidden="1" customHeight="1">
      <c r="A683" s="120">
        <v>679</v>
      </c>
      <c r="B683" s="120" t="s">
        <v>758</v>
      </c>
      <c r="C683" s="120" t="s">
        <v>759</v>
      </c>
      <c r="D683" s="120" t="s">
        <v>760</v>
      </c>
      <c r="E683" s="120" t="s">
        <v>761</v>
      </c>
      <c r="F683" s="121">
        <v>8</v>
      </c>
      <c r="G683" s="121">
        <v>1</v>
      </c>
      <c r="H683" s="121">
        <v>12</v>
      </c>
      <c r="I683" s="121">
        <v>8</v>
      </c>
      <c r="J683" s="121">
        <v>803</v>
      </c>
      <c r="K683" s="122" t="s">
        <v>762</v>
      </c>
      <c r="L683" s="127">
        <v>88.2</v>
      </c>
      <c r="M683" s="120">
        <v>73.28</v>
      </c>
      <c r="N683" s="128" t="s">
        <v>773</v>
      </c>
      <c r="O683" s="120" t="s">
        <v>774</v>
      </c>
      <c r="P683" s="120" t="s">
        <v>781</v>
      </c>
      <c r="Q683" s="120" t="s">
        <v>766</v>
      </c>
      <c r="R683" s="120" t="s">
        <v>3835</v>
      </c>
      <c r="S683" s="123">
        <v>43622</v>
      </c>
      <c r="T683" s="120" t="s">
        <v>3836</v>
      </c>
      <c r="U683" s="124" t="s">
        <v>769</v>
      </c>
      <c r="V683" s="124" t="s">
        <v>3837</v>
      </c>
      <c r="W683" s="120" t="s">
        <v>3838</v>
      </c>
      <c r="X683" s="124" t="s">
        <v>769</v>
      </c>
      <c r="Y683" s="124" t="s">
        <v>3839</v>
      </c>
      <c r="Z683" s="126">
        <v>44348</v>
      </c>
    </row>
    <row r="684" spans="1:26" ht="17.25" customHeight="1">
      <c r="A684" s="120">
        <v>680</v>
      </c>
      <c r="B684" s="120" t="s">
        <v>758</v>
      </c>
      <c r="C684" s="120" t="s">
        <v>759</v>
      </c>
      <c r="D684" s="120" t="s">
        <v>760</v>
      </c>
      <c r="E684" s="120" t="s">
        <v>761</v>
      </c>
      <c r="F684" s="121">
        <v>8</v>
      </c>
      <c r="G684" s="121">
        <v>1</v>
      </c>
      <c r="H684" s="121">
        <v>12</v>
      </c>
      <c r="I684" s="121">
        <v>8</v>
      </c>
      <c r="J684" s="121">
        <v>804</v>
      </c>
      <c r="K684" s="122" t="s">
        <v>762</v>
      </c>
      <c r="L684" s="127">
        <v>88.55</v>
      </c>
      <c r="M684" s="120">
        <v>73.569999999999993</v>
      </c>
      <c r="N684" s="128" t="s">
        <v>773</v>
      </c>
      <c r="O684" s="120" t="s">
        <v>787</v>
      </c>
      <c r="P684" s="120" t="s">
        <v>788</v>
      </c>
      <c r="Q684" s="120" t="s">
        <v>766</v>
      </c>
      <c r="R684" s="120" t="s">
        <v>3840</v>
      </c>
      <c r="S684" s="123">
        <v>43669</v>
      </c>
      <c r="T684" s="120" t="s">
        <v>3841</v>
      </c>
      <c r="U684" s="124" t="s">
        <v>769</v>
      </c>
      <c r="V684" s="124" t="s">
        <v>3842</v>
      </c>
      <c r="W684" s="120" t="s">
        <v>3843</v>
      </c>
      <c r="X684" s="124" t="s">
        <v>769</v>
      </c>
      <c r="Y684" s="124" t="s">
        <v>3844</v>
      </c>
      <c r="Z684" s="126">
        <v>44348</v>
      </c>
    </row>
    <row r="685" spans="1:26" ht="17.25" hidden="1" customHeight="1">
      <c r="A685" s="120">
        <v>681</v>
      </c>
      <c r="B685" s="120" t="s">
        <v>758</v>
      </c>
      <c r="C685" s="120" t="s">
        <v>759</v>
      </c>
      <c r="D685" s="120" t="s">
        <v>760</v>
      </c>
      <c r="E685" s="120" t="s">
        <v>761</v>
      </c>
      <c r="F685" s="121">
        <v>8</v>
      </c>
      <c r="G685" s="121">
        <v>1</v>
      </c>
      <c r="H685" s="121">
        <v>12</v>
      </c>
      <c r="I685" s="121">
        <v>9</v>
      </c>
      <c r="J685" s="121">
        <v>901</v>
      </c>
      <c r="K685" s="122" t="s">
        <v>762</v>
      </c>
      <c r="L685" s="127">
        <v>139.06</v>
      </c>
      <c r="M685" s="120">
        <v>115.53</v>
      </c>
      <c r="N685" s="117" t="s">
        <v>763</v>
      </c>
      <c r="O685" s="120" t="s">
        <v>764</v>
      </c>
      <c r="P685" s="120" t="s">
        <v>765</v>
      </c>
      <c r="Q685" s="120" t="s">
        <v>766</v>
      </c>
      <c r="R685" s="120" t="s">
        <v>3845</v>
      </c>
      <c r="S685" s="123">
        <v>43622</v>
      </c>
      <c r="T685" s="120" t="s">
        <v>3846</v>
      </c>
      <c r="U685" s="124" t="s">
        <v>769</v>
      </c>
      <c r="V685" s="124" t="s">
        <v>3847</v>
      </c>
      <c r="W685" s="120" t="s">
        <v>3848</v>
      </c>
      <c r="X685" s="124" t="s">
        <v>769</v>
      </c>
      <c r="Y685" s="124" t="s">
        <v>3849</v>
      </c>
      <c r="Z685" s="126">
        <v>44348</v>
      </c>
    </row>
    <row r="686" spans="1:26" ht="17.25" hidden="1" customHeight="1">
      <c r="A686" s="120">
        <v>682</v>
      </c>
      <c r="B686" s="120" t="s">
        <v>758</v>
      </c>
      <c r="C686" s="120" t="s">
        <v>759</v>
      </c>
      <c r="D686" s="120" t="s">
        <v>760</v>
      </c>
      <c r="E686" s="120" t="s">
        <v>761</v>
      </c>
      <c r="F686" s="121">
        <v>8</v>
      </c>
      <c r="G686" s="121">
        <v>1</v>
      </c>
      <c r="H686" s="121">
        <v>12</v>
      </c>
      <c r="I686" s="121">
        <v>9</v>
      </c>
      <c r="J686" s="121">
        <v>902</v>
      </c>
      <c r="K686" s="122" t="s">
        <v>762</v>
      </c>
      <c r="L686" s="127">
        <v>88.08</v>
      </c>
      <c r="M686" s="120">
        <v>73.180000000000007</v>
      </c>
      <c r="N686" s="128" t="s">
        <v>773</v>
      </c>
      <c r="O686" s="120" t="s">
        <v>774</v>
      </c>
      <c r="P686" s="120" t="s">
        <v>775</v>
      </c>
      <c r="Q686" s="120" t="s">
        <v>766</v>
      </c>
      <c r="R686" s="120" t="s">
        <v>3850</v>
      </c>
      <c r="S686" s="123">
        <v>43626</v>
      </c>
      <c r="T686" s="120" t="s">
        <v>3851</v>
      </c>
      <c r="U686" s="124" t="s">
        <v>769</v>
      </c>
      <c r="V686" s="124" t="s">
        <v>3852</v>
      </c>
      <c r="W686" s="120"/>
      <c r="X686" s="124"/>
      <c r="Y686" s="124"/>
      <c r="Z686" s="126">
        <v>44348</v>
      </c>
    </row>
    <row r="687" spans="1:26" ht="17.25" hidden="1" customHeight="1">
      <c r="A687" s="120">
        <v>683</v>
      </c>
      <c r="B687" s="120" t="s">
        <v>758</v>
      </c>
      <c r="C687" s="120" t="s">
        <v>759</v>
      </c>
      <c r="D687" s="120" t="s">
        <v>760</v>
      </c>
      <c r="E687" s="120" t="s">
        <v>761</v>
      </c>
      <c r="F687" s="121">
        <v>8</v>
      </c>
      <c r="G687" s="121">
        <v>1</v>
      </c>
      <c r="H687" s="121">
        <v>12</v>
      </c>
      <c r="I687" s="121">
        <v>9</v>
      </c>
      <c r="J687" s="121">
        <v>903</v>
      </c>
      <c r="K687" s="122" t="s">
        <v>762</v>
      </c>
      <c r="L687" s="127">
        <v>88.2</v>
      </c>
      <c r="M687" s="120">
        <v>73.28</v>
      </c>
      <c r="N687" s="128" t="s">
        <v>773</v>
      </c>
      <c r="O687" s="120" t="s">
        <v>774</v>
      </c>
      <c r="P687" s="120" t="s">
        <v>781</v>
      </c>
      <c r="Q687" s="120" t="s">
        <v>766</v>
      </c>
      <c r="R687" s="120" t="s">
        <v>3853</v>
      </c>
      <c r="S687" s="123">
        <v>43628</v>
      </c>
      <c r="T687" s="120" t="s">
        <v>3854</v>
      </c>
      <c r="U687" s="124" t="s">
        <v>769</v>
      </c>
      <c r="V687" s="124" t="s">
        <v>3855</v>
      </c>
      <c r="W687" s="120"/>
      <c r="X687" s="124"/>
      <c r="Y687" s="124"/>
      <c r="Z687" s="126">
        <v>44348</v>
      </c>
    </row>
    <row r="688" spans="1:26" ht="17.25" customHeight="1">
      <c r="A688" s="120">
        <v>684</v>
      </c>
      <c r="B688" s="120" t="s">
        <v>758</v>
      </c>
      <c r="C688" s="120" t="s">
        <v>759</v>
      </c>
      <c r="D688" s="120" t="s">
        <v>760</v>
      </c>
      <c r="E688" s="120" t="s">
        <v>761</v>
      </c>
      <c r="F688" s="121">
        <v>8</v>
      </c>
      <c r="G688" s="121">
        <v>1</v>
      </c>
      <c r="H688" s="121">
        <v>12</v>
      </c>
      <c r="I688" s="121">
        <v>9</v>
      </c>
      <c r="J688" s="121">
        <v>904</v>
      </c>
      <c r="K688" s="122" t="s">
        <v>762</v>
      </c>
      <c r="L688" s="127">
        <v>88.55</v>
      </c>
      <c r="M688" s="120">
        <v>73.569999999999993</v>
      </c>
      <c r="N688" s="128" t="s">
        <v>773</v>
      </c>
      <c r="O688" s="120" t="s">
        <v>787</v>
      </c>
      <c r="P688" s="120" t="s">
        <v>788</v>
      </c>
      <c r="Q688" s="120" t="s">
        <v>766</v>
      </c>
      <c r="R688" s="120" t="s">
        <v>3856</v>
      </c>
      <c r="S688" s="123">
        <v>43730</v>
      </c>
      <c r="T688" s="120" t="s">
        <v>3857</v>
      </c>
      <c r="U688" s="124" t="s">
        <v>769</v>
      </c>
      <c r="V688" s="124" t="s">
        <v>3858</v>
      </c>
      <c r="W688" s="120" t="s">
        <v>3859</v>
      </c>
      <c r="X688" s="124" t="s">
        <v>769</v>
      </c>
      <c r="Y688" s="124" t="s">
        <v>3860</v>
      </c>
      <c r="Z688" s="126">
        <v>44348</v>
      </c>
    </row>
    <row r="689" spans="1:26" ht="17.25" hidden="1" customHeight="1">
      <c r="A689" s="120">
        <v>685</v>
      </c>
      <c r="B689" s="120" t="s">
        <v>758</v>
      </c>
      <c r="C689" s="120" t="s">
        <v>759</v>
      </c>
      <c r="D689" s="120" t="s">
        <v>760</v>
      </c>
      <c r="E689" s="120" t="s">
        <v>761</v>
      </c>
      <c r="F689" s="121">
        <v>8</v>
      </c>
      <c r="G689" s="121">
        <v>1</v>
      </c>
      <c r="H689" s="121">
        <v>12</v>
      </c>
      <c r="I689" s="121">
        <v>10</v>
      </c>
      <c r="J689" s="121">
        <v>1001</v>
      </c>
      <c r="K689" s="122" t="s">
        <v>762</v>
      </c>
      <c r="L689" s="127">
        <v>139.06</v>
      </c>
      <c r="M689" s="120">
        <v>115.53</v>
      </c>
      <c r="N689" s="117" t="s">
        <v>763</v>
      </c>
      <c r="O689" s="120" t="s">
        <v>764</v>
      </c>
      <c r="P689" s="120" t="s">
        <v>765</v>
      </c>
      <c r="Q689" s="120" t="s">
        <v>766</v>
      </c>
      <c r="R689" s="120" t="s">
        <v>3861</v>
      </c>
      <c r="S689" s="123">
        <v>43707</v>
      </c>
      <c r="T689" s="120" t="s">
        <v>3862</v>
      </c>
      <c r="U689" s="124" t="s">
        <v>769</v>
      </c>
      <c r="V689" s="124" t="s">
        <v>3863</v>
      </c>
      <c r="W689" s="120" t="s">
        <v>2603</v>
      </c>
      <c r="X689" s="124" t="s">
        <v>769</v>
      </c>
      <c r="Y689" s="124" t="s">
        <v>3864</v>
      </c>
      <c r="Z689" s="126">
        <v>44348</v>
      </c>
    </row>
    <row r="690" spans="1:26" ht="17.25" hidden="1" customHeight="1">
      <c r="A690" s="120">
        <v>686</v>
      </c>
      <c r="B690" s="120" t="s">
        <v>758</v>
      </c>
      <c r="C690" s="120" t="s">
        <v>759</v>
      </c>
      <c r="D690" s="120" t="s">
        <v>760</v>
      </c>
      <c r="E690" s="120" t="s">
        <v>761</v>
      </c>
      <c r="F690" s="121">
        <v>8</v>
      </c>
      <c r="G690" s="121">
        <v>1</v>
      </c>
      <c r="H690" s="121">
        <v>12</v>
      </c>
      <c r="I690" s="121">
        <v>10</v>
      </c>
      <c r="J690" s="121">
        <v>1002</v>
      </c>
      <c r="K690" s="122" t="s">
        <v>762</v>
      </c>
      <c r="L690" s="127">
        <v>88.08</v>
      </c>
      <c r="M690" s="120">
        <v>73.180000000000007</v>
      </c>
      <c r="N690" s="128" t="s">
        <v>773</v>
      </c>
      <c r="O690" s="120" t="s">
        <v>774</v>
      </c>
      <c r="P690" s="120" t="s">
        <v>775</v>
      </c>
      <c r="Q690" s="120" t="s">
        <v>766</v>
      </c>
      <c r="R690" s="120" t="s">
        <v>3865</v>
      </c>
      <c r="S690" s="123">
        <v>43622</v>
      </c>
      <c r="T690" s="120" t="s">
        <v>3866</v>
      </c>
      <c r="U690" s="124" t="s">
        <v>769</v>
      </c>
      <c r="V690" s="124" t="s">
        <v>3867</v>
      </c>
      <c r="W690" s="120"/>
      <c r="X690" s="124"/>
      <c r="Y690" s="124"/>
      <c r="Z690" s="126">
        <v>44348</v>
      </c>
    </row>
    <row r="691" spans="1:26" ht="17.25" hidden="1" customHeight="1">
      <c r="A691" s="120">
        <v>687</v>
      </c>
      <c r="B691" s="120" t="s">
        <v>758</v>
      </c>
      <c r="C691" s="120" t="s">
        <v>759</v>
      </c>
      <c r="D691" s="120" t="s">
        <v>760</v>
      </c>
      <c r="E691" s="120" t="s">
        <v>761</v>
      </c>
      <c r="F691" s="121">
        <v>8</v>
      </c>
      <c r="G691" s="121">
        <v>1</v>
      </c>
      <c r="H691" s="121">
        <v>12</v>
      </c>
      <c r="I691" s="121">
        <v>10</v>
      </c>
      <c r="J691" s="121">
        <v>1003</v>
      </c>
      <c r="K691" s="122" t="s">
        <v>762</v>
      </c>
      <c r="L691" s="127">
        <v>88.2</v>
      </c>
      <c r="M691" s="120">
        <v>73.28</v>
      </c>
      <c r="N691" s="128" t="s">
        <v>773</v>
      </c>
      <c r="O691" s="120" t="s">
        <v>774</v>
      </c>
      <c r="P691" s="120" t="s">
        <v>781</v>
      </c>
      <c r="Q691" s="120" t="s">
        <v>766</v>
      </c>
      <c r="R691" s="120" t="s">
        <v>3868</v>
      </c>
      <c r="S691" s="123">
        <v>43728</v>
      </c>
      <c r="T691" s="120" t="s">
        <v>3869</v>
      </c>
      <c r="U691" s="124" t="s">
        <v>769</v>
      </c>
      <c r="V691" s="124" t="s">
        <v>3870</v>
      </c>
      <c r="W691" s="120" t="s">
        <v>3871</v>
      </c>
      <c r="X691" s="124" t="s">
        <v>769</v>
      </c>
      <c r="Y691" s="124" t="s">
        <v>3872</v>
      </c>
      <c r="Z691" s="126">
        <v>44348</v>
      </c>
    </row>
    <row r="692" spans="1:26" ht="17.25" customHeight="1">
      <c r="A692" s="120">
        <v>688</v>
      </c>
      <c r="B692" s="120" t="s">
        <v>758</v>
      </c>
      <c r="C692" s="120" t="s">
        <v>759</v>
      </c>
      <c r="D692" s="120" t="s">
        <v>760</v>
      </c>
      <c r="E692" s="120" t="s">
        <v>761</v>
      </c>
      <c r="F692" s="121">
        <v>8</v>
      </c>
      <c r="G692" s="121">
        <v>1</v>
      </c>
      <c r="H692" s="121">
        <v>12</v>
      </c>
      <c r="I692" s="121">
        <v>10</v>
      </c>
      <c r="J692" s="121">
        <v>1004</v>
      </c>
      <c r="K692" s="122" t="s">
        <v>762</v>
      </c>
      <c r="L692" s="127">
        <v>88.55</v>
      </c>
      <c r="M692" s="120">
        <v>73.569999999999993</v>
      </c>
      <c r="N692" s="128" t="s">
        <v>773</v>
      </c>
      <c r="O692" s="120" t="s">
        <v>787</v>
      </c>
      <c r="P692" s="120" t="s">
        <v>788</v>
      </c>
      <c r="Q692" s="120" t="s">
        <v>766</v>
      </c>
      <c r="R692" s="120" t="s">
        <v>3873</v>
      </c>
      <c r="S692" s="123">
        <v>43620</v>
      </c>
      <c r="T692" s="120" t="s">
        <v>3874</v>
      </c>
      <c r="U692" s="124" t="s">
        <v>769</v>
      </c>
      <c r="V692" s="124" t="s">
        <v>3875</v>
      </c>
      <c r="W692" s="120" t="s">
        <v>3876</v>
      </c>
      <c r="X692" s="124" t="s">
        <v>769</v>
      </c>
      <c r="Y692" s="124" t="s">
        <v>3877</v>
      </c>
      <c r="Z692" s="126">
        <v>44348</v>
      </c>
    </row>
    <row r="693" spans="1:26" ht="17.25" hidden="1" customHeight="1">
      <c r="A693" s="120">
        <v>689</v>
      </c>
      <c r="B693" s="120" t="s">
        <v>758</v>
      </c>
      <c r="C693" s="120" t="s">
        <v>759</v>
      </c>
      <c r="D693" s="120" t="s">
        <v>760</v>
      </c>
      <c r="E693" s="120" t="s">
        <v>761</v>
      </c>
      <c r="F693" s="121">
        <v>8</v>
      </c>
      <c r="G693" s="121">
        <v>1</v>
      </c>
      <c r="H693" s="121">
        <v>12</v>
      </c>
      <c r="I693" s="121">
        <v>11</v>
      </c>
      <c r="J693" s="121">
        <v>1101</v>
      </c>
      <c r="K693" s="122" t="s">
        <v>762</v>
      </c>
      <c r="L693" s="127">
        <v>139.06</v>
      </c>
      <c r="M693" s="120">
        <v>115.53</v>
      </c>
      <c r="N693" s="117" t="s">
        <v>763</v>
      </c>
      <c r="O693" s="120" t="s">
        <v>764</v>
      </c>
      <c r="P693" s="120" t="s">
        <v>765</v>
      </c>
      <c r="Q693" s="120" t="s">
        <v>766</v>
      </c>
      <c r="R693" s="120" t="s">
        <v>3878</v>
      </c>
      <c r="S693" s="123">
        <v>43771</v>
      </c>
      <c r="T693" s="120" t="s">
        <v>3879</v>
      </c>
      <c r="U693" s="124" t="s">
        <v>769</v>
      </c>
      <c r="V693" s="124" t="s">
        <v>3880</v>
      </c>
      <c r="W693" s="120" t="s">
        <v>3881</v>
      </c>
      <c r="X693" s="124" t="s">
        <v>769</v>
      </c>
      <c r="Y693" s="124" t="s">
        <v>3882</v>
      </c>
      <c r="Z693" s="126">
        <v>44348</v>
      </c>
    </row>
    <row r="694" spans="1:26" ht="17.25" hidden="1" customHeight="1">
      <c r="A694" s="120">
        <v>690</v>
      </c>
      <c r="B694" s="120" t="s">
        <v>758</v>
      </c>
      <c r="C694" s="120" t="s">
        <v>759</v>
      </c>
      <c r="D694" s="120" t="s">
        <v>760</v>
      </c>
      <c r="E694" s="120" t="s">
        <v>761</v>
      </c>
      <c r="F694" s="121">
        <v>8</v>
      </c>
      <c r="G694" s="121">
        <v>1</v>
      </c>
      <c r="H694" s="121">
        <v>12</v>
      </c>
      <c r="I694" s="121">
        <v>11</v>
      </c>
      <c r="J694" s="121">
        <v>1102</v>
      </c>
      <c r="K694" s="122" t="s">
        <v>762</v>
      </c>
      <c r="L694" s="127">
        <v>88.08</v>
      </c>
      <c r="M694" s="120">
        <v>73.180000000000007</v>
      </c>
      <c r="N694" s="128" t="s">
        <v>773</v>
      </c>
      <c r="O694" s="120" t="s">
        <v>774</v>
      </c>
      <c r="P694" s="120" t="s">
        <v>775</v>
      </c>
      <c r="Q694" s="120" t="s">
        <v>766</v>
      </c>
      <c r="R694" s="120" t="s">
        <v>3883</v>
      </c>
      <c r="S694" s="123">
        <v>43957</v>
      </c>
      <c r="T694" s="120" t="s">
        <v>3884</v>
      </c>
      <c r="U694" s="124" t="s">
        <v>769</v>
      </c>
      <c r="V694" s="124" t="s">
        <v>3885</v>
      </c>
      <c r="W694" s="120" t="s">
        <v>3886</v>
      </c>
      <c r="X694" s="124" t="s">
        <v>769</v>
      </c>
      <c r="Y694" s="124" t="s">
        <v>3887</v>
      </c>
      <c r="Z694" s="126">
        <v>44348</v>
      </c>
    </row>
    <row r="695" spans="1:26" ht="17.25" hidden="1" customHeight="1">
      <c r="A695" s="120">
        <v>691</v>
      </c>
      <c r="B695" s="120" t="s">
        <v>758</v>
      </c>
      <c r="C695" s="120" t="s">
        <v>759</v>
      </c>
      <c r="D695" s="120" t="s">
        <v>760</v>
      </c>
      <c r="E695" s="120" t="s">
        <v>761</v>
      </c>
      <c r="F695" s="121">
        <v>8</v>
      </c>
      <c r="G695" s="121">
        <v>1</v>
      </c>
      <c r="H695" s="121">
        <v>12</v>
      </c>
      <c r="I695" s="121">
        <v>11</v>
      </c>
      <c r="J695" s="121">
        <v>1103</v>
      </c>
      <c r="K695" s="122" t="s">
        <v>762</v>
      </c>
      <c r="L695" s="127">
        <v>88.2</v>
      </c>
      <c r="M695" s="120">
        <v>73.28</v>
      </c>
      <c r="N695" s="128" t="s">
        <v>773</v>
      </c>
      <c r="O695" s="120" t="s">
        <v>774</v>
      </c>
      <c r="P695" s="120" t="s">
        <v>781</v>
      </c>
      <c r="Q695" s="120" t="s">
        <v>766</v>
      </c>
      <c r="R695" s="120" t="s">
        <v>3888</v>
      </c>
      <c r="S695" s="123">
        <v>43730</v>
      </c>
      <c r="T695" s="120" t="s">
        <v>3889</v>
      </c>
      <c r="U695" s="124" t="s">
        <v>769</v>
      </c>
      <c r="V695" s="124" t="s">
        <v>3890</v>
      </c>
      <c r="W695" s="120" t="s">
        <v>3891</v>
      </c>
      <c r="X695" s="124" t="s">
        <v>769</v>
      </c>
      <c r="Y695" s="124" t="s">
        <v>3892</v>
      </c>
      <c r="Z695" s="126">
        <v>44348</v>
      </c>
    </row>
    <row r="696" spans="1:26" ht="17.25" customHeight="1">
      <c r="A696" s="120">
        <v>692</v>
      </c>
      <c r="B696" s="120" t="s">
        <v>758</v>
      </c>
      <c r="C696" s="120" t="s">
        <v>759</v>
      </c>
      <c r="D696" s="120" t="s">
        <v>760</v>
      </c>
      <c r="E696" s="120" t="s">
        <v>761</v>
      </c>
      <c r="F696" s="121">
        <v>8</v>
      </c>
      <c r="G696" s="121">
        <v>1</v>
      </c>
      <c r="H696" s="121">
        <v>12</v>
      </c>
      <c r="I696" s="121">
        <v>11</v>
      </c>
      <c r="J696" s="121">
        <v>1104</v>
      </c>
      <c r="K696" s="122" t="s">
        <v>762</v>
      </c>
      <c r="L696" s="127">
        <v>88.55</v>
      </c>
      <c r="M696" s="120">
        <v>73.569999999999993</v>
      </c>
      <c r="N696" s="128" t="s">
        <v>773</v>
      </c>
      <c r="O696" s="120" t="s">
        <v>787</v>
      </c>
      <c r="P696" s="120" t="s">
        <v>788</v>
      </c>
      <c r="Q696" s="120" t="s">
        <v>766</v>
      </c>
      <c r="R696" s="120" t="s">
        <v>3893</v>
      </c>
      <c r="S696" s="123">
        <v>43622</v>
      </c>
      <c r="T696" s="120" t="s">
        <v>3894</v>
      </c>
      <c r="U696" s="124" t="s">
        <v>769</v>
      </c>
      <c r="V696" s="124" t="s">
        <v>3895</v>
      </c>
      <c r="W696" s="120" t="s">
        <v>3896</v>
      </c>
      <c r="X696" s="124" t="s">
        <v>769</v>
      </c>
      <c r="Y696" s="124" t="s">
        <v>3897</v>
      </c>
      <c r="Z696" s="126">
        <v>44348</v>
      </c>
    </row>
    <row r="697" spans="1:26" ht="17.25" hidden="1" customHeight="1">
      <c r="A697" s="120">
        <v>693</v>
      </c>
      <c r="B697" s="120" t="s">
        <v>758</v>
      </c>
      <c r="C697" s="120" t="s">
        <v>759</v>
      </c>
      <c r="D697" s="120" t="s">
        <v>760</v>
      </c>
      <c r="E697" s="120" t="s">
        <v>761</v>
      </c>
      <c r="F697" s="121">
        <v>8</v>
      </c>
      <c r="G697" s="121">
        <v>1</v>
      </c>
      <c r="H697" s="121">
        <v>12</v>
      </c>
      <c r="I697" s="121">
        <v>12</v>
      </c>
      <c r="J697" s="121">
        <v>1201</v>
      </c>
      <c r="K697" s="122" t="s">
        <v>762</v>
      </c>
      <c r="L697" s="127">
        <v>139.06</v>
      </c>
      <c r="M697" s="120">
        <v>115.53</v>
      </c>
      <c r="N697" s="117" t="s">
        <v>763</v>
      </c>
      <c r="O697" s="120" t="s">
        <v>764</v>
      </c>
      <c r="P697" s="120" t="s">
        <v>765</v>
      </c>
      <c r="Q697" s="120" t="s">
        <v>766</v>
      </c>
      <c r="R697" s="120" t="s">
        <v>3898</v>
      </c>
      <c r="S697" s="123">
        <v>43730</v>
      </c>
      <c r="T697" s="120" t="s">
        <v>3899</v>
      </c>
      <c r="U697" s="124" t="s">
        <v>769</v>
      </c>
      <c r="V697" s="124" t="s">
        <v>3900</v>
      </c>
      <c r="W697" s="120" t="s">
        <v>3901</v>
      </c>
      <c r="X697" s="124" t="s">
        <v>769</v>
      </c>
      <c r="Y697" s="124" t="s">
        <v>3902</v>
      </c>
      <c r="Z697" s="126">
        <v>44348</v>
      </c>
    </row>
    <row r="698" spans="1:26" ht="17.25" hidden="1" customHeight="1">
      <c r="A698" s="120">
        <v>694</v>
      </c>
      <c r="B698" s="120" t="s">
        <v>758</v>
      </c>
      <c r="C698" s="120" t="s">
        <v>759</v>
      </c>
      <c r="D698" s="120" t="s">
        <v>760</v>
      </c>
      <c r="E698" s="120" t="s">
        <v>761</v>
      </c>
      <c r="F698" s="121">
        <v>8</v>
      </c>
      <c r="G698" s="121">
        <v>1</v>
      </c>
      <c r="H698" s="121">
        <v>12</v>
      </c>
      <c r="I698" s="121">
        <v>12</v>
      </c>
      <c r="J698" s="121">
        <v>1202</v>
      </c>
      <c r="K698" s="122" t="s">
        <v>762</v>
      </c>
      <c r="L698" s="127">
        <v>88.08</v>
      </c>
      <c r="M698" s="120">
        <v>73.180000000000007</v>
      </c>
      <c r="N698" s="128" t="s">
        <v>773</v>
      </c>
      <c r="O698" s="120" t="s">
        <v>774</v>
      </c>
      <c r="P698" s="120" t="s">
        <v>775</v>
      </c>
      <c r="Q698" s="120" t="s">
        <v>766</v>
      </c>
      <c r="R698" s="120" t="s">
        <v>3903</v>
      </c>
      <c r="S698" s="123">
        <v>43620</v>
      </c>
      <c r="T698" s="120" t="s">
        <v>3904</v>
      </c>
      <c r="U698" s="124" t="s">
        <v>769</v>
      </c>
      <c r="V698" s="124" t="s">
        <v>3905</v>
      </c>
      <c r="W698" s="120" t="s">
        <v>3906</v>
      </c>
      <c r="X698" s="124" t="s">
        <v>769</v>
      </c>
      <c r="Y698" s="124" t="s">
        <v>3907</v>
      </c>
      <c r="Z698" s="126">
        <v>44348</v>
      </c>
    </row>
    <row r="699" spans="1:26" ht="17.25" hidden="1" customHeight="1">
      <c r="A699" s="120">
        <v>695</v>
      </c>
      <c r="B699" s="120" t="s">
        <v>758</v>
      </c>
      <c r="C699" s="120" t="s">
        <v>759</v>
      </c>
      <c r="D699" s="120" t="s">
        <v>760</v>
      </c>
      <c r="E699" s="120" t="s">
        <v>761</v>
      </c>
      <c r="F699" s="121">
        <v>8</v>
      </c>
      <c r="G699" s="121">
        <v>1</v>
      </c>
      <c r="H699" s="121">
        <v>12</v>
      </c>
      <c r="I699" s="121">
        <v>12</v>
      </c>
      <c r="J699" s="121">
        <v>1203</v>
      </c>
      <c r="K699" s="122" t="s">
        <v>762</v>
      </c>
      <c r="L699" s="127">
        <v>88.2</v>
      </c>
      <c r="M699" s="120">
        <v>73.28</v>
      </c>
      <c r="N699" s="128" t="s">
        <v>773</v>
      </c>
      <c r="O699" s="120" t="s">
        <v>774</v>
      </c>
      <c r="P699" s="120" t="s">
        <v>781</v>
      </c>
      <c r="Q699" s="120" t="s">
        <v>766</v>
      </c>
      <c r="R699" s="120" t="s">
        <v>3908</v>
      </c>
      <c r="S699" s="123">
        <v>43830</v>
      </c>
      <c r="T699" s="120" t="s">
        <v>3909</v>
      </c>
      <c r="U699" s="124" t="s">
        <v>769</v>
      </c>
      <c r="V699" s="124" t="s">
        <v>3910</v>
      </c>
      <c r="W699" s="120"/>
      <c r="X699" s="124"/>
      <c r="Y699" s="124"/>
      <c r="Z699" s="126">
        <v>44348</v>
      </c>
    </row>
    <row r="700" spans="1:26" ht="17.25" customHeight="1">
      <c r="A700" s="120">
        <v>696</v>
      </c>
      <c r="B700" s="120" t="s">
        <v>758</v>
      </c>
      <c r="C700" s="120" t="s">
        <v>759</v>
      </c>
      <c r="D700" s="120" t="s">
        <v>760</v>
      </c>
      <c r="E700" s="120" t="s">
        <v>761</v>
      </c>
      <c r="F700" s="121">
        <v>8</v>
      </c>
      <c r="G700" s="121">
        <v>1</v>
      </c>
      <c r="H700" s="121">
        <v>12</v>
      </c>
      <c r="I700" s="121">
        <v>12</v>
      </c>
      <c r="J700" s="121">
        <v>1204</v>
      </c>
      <c r="K700" s="122" t="s">
        <v>762</v>
      </c>
      <c r="L700" s="127">
        <v>88.55</v>
      </c>
      <c r="M700" s="120">
        <v>73.569999999999993</v>
      </c>
      <c r="N700" s="128" t="s">
        <v>773</v>
      </c>
      <c r="O700" s="120" t="s">
        <v>787</v>
      </c>
      <c r="P700" s="120" t="s">
        <v>788</v>
      </c>
      <c r="Q700" s="120" t="s">
        <v>766</v>
      </c>
      <c r="R700" s="120" t="s">
        <v>3911</v>
      </c>
      <c r="S700" s="123">
        <v>43715</v>
      </c>
      <c r="T700" s="120" t="s">
        <v>3912</v>
      </c>
      <c r="U700" s="124" t="s">
        <v>769</v>
      </c>
      <c r="V700" s="124" t="s">
        <v>3913</v>
      </c>
      <c r="W700" s="120" t="s">
        <v>3914</v>
      </c>
      <c r="X700" s="124" t="s">
        <v>769</v>
      </c>
      <c r="Y700" s="124" t="s">
        <v>3915</v>
      </c>
      <c r="Z700" s="126">
        <v>44348</v>
      </c>
    </row>
    <row r="701" spans="1:26" ht="17.25" hidden="1" customHeight="1">
      <c r="A701" s="120">
        <v>697</v>
      </c>
      <c r="B701" s="120" t="s">
        <v>758</v>
      </c>
      <c r="C701" s="120" t="s">
        <v>759</v>
      </c>
      <c r="D701" s="120" t="s">
        <v>760</v>
      </c>
      <c r="E701" s="120" t="s">
        <v>761</v>
      </c>
      <c r="F701" s="121">
        <v>8</v>
      </c>
      <c r="G701" s="121">
        <v>2</v>
      </c>
      <c r="H701" s="121">
        <v>12</v>
      </c>
      <c r="I701" s="121">
        <v>1</v>
      </c>
      <c r="J701" s="121">
        <v>101</v>
      </c>
      <c r="K701" s="122" t="s">
        <v>762</v>
      </c>
      <c r="L701" s="127">
        <v>88.53</v>
      </c>
      <c r="M701" s="120">
        <v>73.55</v>
      </c>
      <c r="N701" s="128" t="s">
        <v>773</v>
      </c>
      <c r="O701" s="120" t="s">
        <v>787</v>
      </c>
      <c r="P701" s="120" t="s">
        <v>1089</v>
      </c>
      <c r="Q701" s="120" t="s">
        <v>766</v>
      </c>
      <c r="R701" s="120" t="s">
        <v>3916</v>
      </c>
      <c r="S701" s="123">
        <v>43732</v>
      </c>
      <c r="T701" s="120" t="s">
        <v>3917</v>
      </c>
      <c r="U701" s="124" t="s">
        <v>769</v>
      </c>
      <c r="V701" s="124" t="s">
        <v>3918</v>
      </c>
      <c r="W701" s="120" t="s">
        <v>3919</v>
      </c>
      <c r="X701" s="124" t="s">
        <v>769</v>
      </c>
      <c r="Y701" s="124" t="s">
        <v>3920</v>
      </c>
      <c r="Z701" s="126">
        <v>44348</v>
      </c>
    </row>
    <row r="702" spans="1:26" ht="17.25" hidden="1" customHeight="1">
      <c r="A702" s="120">
        <v>698</v>
      </c>
      <c r="B702" s="120" t="s">
        <v>758</v>
      </c>
      <c r="C702" s="120" t="s">
        <v>759</v>
      </c>
      <c r="D702" s="120" t="s">
        <v>760</v>
      </c>
      <c r="E702" s="120" t="s">
        <v>761</v>
      </c>
      <c r="F702" s="121">
        <v>8</v>
      </c>
      <c r="G702" s="121">
        <v>2</v>
      </c>
      <c r="H702" s="121">
        <v>12</v>
      </c>
      <c r="I702" s="121">
        <v>1</v>
      </c>
      <c r="J702" s="121">
        <v>102</v>
      </c>
      <c r="K702" s="122" t="s">
        <v>762</v>
      </c>
      <c r="L702" s="127">
        <v>88.2</v>
      </c>
      <c r="M702" s="120">
        <v>73.28</v>
      </c>
      <c r="N702" s="128" t="s">
        <v>773</v>
      </c>
      <c r="O702" s="120" t="s">
        <v>774</v>
      </c>
      <c r="P702" s="120" t="s">
        <v>1095</v>
      </c>
      <c r="Q702" s="120" t="s">
        <v>766</v>
      </c>
      <c r="R702" s="120" t="s">
        <v>3921</v>
      </c>
      <c r="S702" s="123">
        <v>43626</v>
      </c>
      <c r="T702" s="120" t="s">
        <v>3922</v>
      </c>
      <c r="U702" s="124" t="s">
        <v>769</v>
      </c>
      <c r="V702" s="124" t="s">
        <v>3923</v>
      </c>
      <c r="W702" s="120" t="s">
        <v>3924</v>
      </c>
      <c r="X702" s="124" t="s">
        <v>769</v>
      </c>
      <c r="Y702" s="124" t="s">
        <v>3925</v>
      </c>
      <c r="Z702" s="126">
        <v>44348</v>
      </c>
    </row>
    <row r="703" spans="1:26" ht="17.25" hidden="1" customHeight="1">
      <c r="A703" s="120">
        <v>699</v>
      </c>
      <c r="B703" s="120" t="s">
        <v>758</v>
      </c>
      <c r="C703" s="120" t="s">
        <v>759</v>
      </c>
      <c r="D703" s="120" t="s">
        <v>760</v>
      </c>
      <c r="E703" s="120" t="s">
        <v>761</v>
      </c>
      <c r="F703" s="121">
        <v>8</v>
      </c>
      <c r="G703" s="121">
        <v>2</v>
      </c>
      <c r="H703" s="121">
        <v>12</v>
      </c>
      <c r="I703" s="121">
        <v>1</v>
      </c>
      <c r="J703" s="121">
        <v>103</v>
      </c>
      <c r="K703" s="122" t="s">
        <v>762</v>
      </c>
      <c r="L703" s="127">
        <v>88.08</v>
      </c>
      <c r="M703" s="120">
        <v>73.180000000000007</v>
      </c>
      <c r="N703" s="128" t="s">
        <v>773</v>
      </c>
      <c r="O703" s="120" t="s">
        <v>774</v>
      </c>
      <c r="P703" s="120" t="s">
        <v>1101</v>
      </c>
      <c r="Q703" s="120" t="s">
        <v>766</v>
      </c>
      <c r="R703" s="120" t="s">
        <v>3926</v>
      </c>
      <c r="S703" s="123">
        <v>43729</v>
      </c>
      <c r="T703" s="120" t="s">
        <v>3927</v>
      </c>
      <c r="U703" s="124" t="s">
        <v>769</v>
      </c>
      <c r="V703" s="124" t="s">
        <v>3928</v>
      </c>
      <c r="W703" s="120" t="s">
        <v>3929</v>
      </c>
      <c r="X703" s="124" t="s">
        <v>769</v>
      </c>
      <c r="Y703" s="124" t="s">
        <v>3930</v>
      </c>
      <c r="Z703" s="126">
        <v>44348</v>
      </c>
    </row>
    <row r="704" spans="1:26" ht="17.25" hidden="1" customHeight="1">
      <c r="A704" s="120">
        <v>700</v>
      </c>
      <c r="B704" s="120" t="s">
        <v>758</v>
      </c>
      <c r="C704" s="120" t="s">
        <v>759</v>
      </c>
      <c r="D704" s="120" t="s">
        <v>760</v>
      </c>
      <c r="E704" s="120" t="s">
        <v>761</v>
      </c>
      <c r="F704" s="121">
        <v>8</v>
      </c>
      <c r="G704" s="121">
        <v>2</v>
      </c>
      <c r="H704" s="121">
        <v>12</v>
      </c>
      <c r="I704" s="121">
        <v>1</v>
      </c>
      <c r="J704" s="121">
        <v>104</v>
      </c>
      <c r="K704" s="122" t="s">
        <v>762</v>
      </c>
      <c r="L704" s="127">
        <v>139.02000000000001</v>
      </c>
      <c r="M704" s="120">
        <v>115.5</v>
      </c>
      <c r="N704" s="117" t="s">
        <v>763</v>
      </c>
      <c r="O704" s="120" t="s">
        <v>1736</v>
      </c>
      <c r="P704" s="120" t="s">
        <v>1737</v>
      </c>
      <c r="Q704" s="120" t="s">
        <v>766</v>
      </c>
      <c r="R704" s="120" t="s">
        <v>3931</v>
      </c>
      <c r="S704" s="123" t="s">
        <v>3932</v>
      </c>
      <c r="T704" s="120" t="s">
        <v>3933</v>
      </c>
      <c r="U704" s="124" t="s">
        <v>769</v>
      </c>
      <c r="V704" s="129" t="s">
        <v>3934</v>
      </c>
      <c r="W704" s="120"/>
      <c r="X704" s="130"/>
      <c r="Y704" s="129"/>
      <c r="Z704" s="126">
        <v>44348</v>
      </c>
    </row>
    <row r="705" spans="1:26" ht="17.25" hidden="1" customHeight="1">
      <c r="A705" s="120">
        <v>701</v>
      </c>
      <c r="B705" s="120" t="s">
        <v>758</v>
      </c>
      <c r="C705" s="120" t="s">
        <v>759</v>
      </c>
      <c r="D705" s="120" t="s">
        <v>760</v>
      </c>
      <c r="E705" s="120" t="s">
        <v>761</v>
      </c>
      <c r="F705" s="121">
        <v>8</v>
      </c>
      <c r="G705" s="121">
        <v>2</v>
      </c>
      <c r="H705" s="121">
        <v>12</v>
      </c>
      <c r="I705" s="121">
        <v>2</v>
      </c>
      <c r="J705" s="121">
        <v>201</v>
      </c>
      <c r="K705" s="122" t="s">
        <v>762</v>
      </c>
      <c r="L705" s="127">
        <v>88.55</v>
      </c>
      <c r="M705" s="120">
        <v>73.569999999999993</v>
      </c>
      <c r="N705" s="128" t="s">
        <v>773</v>
      </c>
      <c r="O705" s="120" t="s">
        <v>787</v>
      </c>
      <c r="P705" s="120" t="s">
        <v>1089</v>
      </c>
      <c r="Q705" s="120" t="s">
        <v>766</v>
      </c>
      <c r="R705" s="120" t="s">
        <v>3935</v>
      </c>
      <c r="S705" s="123">
        <v>43649</v>
      </c>
      <c r="T705" s="120" t="s">
        <v>3936</v>
      </c>
      <c r="U705" s="124" t="s">
        <v>769</v>
      </c>
      <c r="V705" s="124" t="s">
        <v>3937</v>
      </c>
      <c r="W705" s="120"/>
      <c r="X705" s="124"/>
      <c r="Y705" s="124"/>
      <c r="Z705" s="126">
        <v>44348</v>
      </c>
    </row>
    <row r="706" spans="1:26" ht="17.25" hidden="1" customHeight="1">
      <c r="A706" s="120">
        <v>702</v>
      </c>
      <c r="B706" s="120" t="s">
        <v>758</v>
      </c>
      <c r="C706" s="120" t="s">
        <v>759</v>
      </c>
      <c r="D706" s="120" t="s">
        <v>760</v>
      </c>
      <c r="E706" s="120" t="s">
        <v>761</v>
      </c>
      <c r="F706" s="121">
        <v>8</v>
      </c>
      <c r="G706" s="121">
        <v>2</v>
      </c>
      <c r="H706" s="121">
        <v>12</v>
      </c>
      <c r="I706" s="121">
        <v>2</v>
      </c>
      <c r="J706" s="121">
        <v>202</v>
      </c>
      <c r="K706" s="122" t="s">
        <v>762</v>
      </c>
      <c r="L706" s="127">
        <v>88.2</v>
      </c>
      <c r="M706" s="120">
        <v>73.28</v>
      </c>
      <c r="N706" s="128" t="s">
        <v>773</v>
      </c>
      <c r="O706" s="120" t="s">
        <v>774</v>
      </c>
      <c r="P706" s="120" t="s">
        <v>1095</v>
      </c>
      <c r="Q706" s="120" t="s">
        <v>766</v>
      </c>
      <c r="R706" s="120" t="s">
        <v>3938</v>
      </c>
      <c r="S706" s="123">
        <v>43728</v>
      </c>
      <c r="T706" s="120" t="s">
        <v>3939</v>
      </c>
      <c r="U706" s="124" t="s">
        <v>769</v>
      </c>
      <c r="V706" s="124" t="s">
        <v>3940</v>
      </c>
      <c r="W706" s="120" t="s">
        <v>3941</v>
      </c>
      <c r="X706" s="124" t="s">
        <v>769</v>
      </c>
      <c r="Y706" s="124" t="s">
        <v>3942</v>
      </c>
      <c r="Z706" s="126">
        <v>44348</v>
      </c>
    </row>
    <row r="707" spans="1:26" ht="17.25" hidden="1" customHeight="1">
      <c r="A707" s="120">
        <v>703</v>
      </c>
      <c r="B707" s="120" t="s">
        <v>758</v>
      </c>
      <c r="C707" s="120" t="s">
        <v>759</v>
      </c>
      <c r="D707" s="120" t="s">
        <v>760</v>
      </c>
      <c r="E707" s="120" t="s">
        <v>761</v>
      </c>
      <c r="F707" s="121">
        <v>8</v>
      </c>
      <c r="G707" s="121">
        <v>2</v>
      </c>
      <c r="H707" s="121">
        <v>12</v>
      </c>
      <c r="I707" s="121">
        <v>2</v>
      </c>
      <c r="J707" s="121">
        <v>203</v>
      </c>
      <c r="K707" s="122" t="s">
        <v>762</v>
      </c>
      <c r="L707" s="127">
        <v>88.08</v>
      </c>
      <c r="M707" s="120">
        <v>73.180000000000007</v>
      </c>
      <c r="N707" s="128" t="s">
        <v>773</v>
      </c>
      <c r="O707" s="120" t="s">
        <v>774</v>
      </c>
      <c r="P707" s="120" t="s">
        <v>1101</v>
      </c>
      <c r="Q707" s="120" t="s">
        <v>766</v>
      </c>
      <c r="R707" s="120" t="s">
        <v>3943</v>
      </c>
      <c r="S707" s="123">
        <v>43675</v>
      </c>
      <c r="T707" s="120" t="s">
        <v>3944</v>
      </c>
      <c r="U707" s="124" t="s">
        <v>769</v>
      </c>
      <c r="V707" s="124" t="s">
        <v>3945</v>
      </c>
      <c r="W707" s="120" t="s">
        <v>3946</v>
      </c>
      <c r="X707" s="124" t="s">
        <v>769</v>
      </c>
      <c r="Y707" s="124" t="s">
        <v>3947</v>
      </c>
      <c r="Z707" s="126">
        <v>44348</v>
      </c>
    </row>
    <row r="708" spans="1:26" ht="17.25" hidden="1" customHeight="1">
      <c r="A708" s="120">
        <v>704</v>
      </c>
      <c r="B708" s="120" t="s">
        <v>758</v>
      </c>
      <c r="C708" s="120" t="s">
        <v>759</v>
      </c>
      <c r="D708" s="120" t="s">
        <v>760</v>
      </c>
      <c r="E708" s="120" t="s">
        <v>761</v>
      </c>
      <c r="F708" s="121">
        <v>8</v>
      </c>
      <c r="G708" s="121">
        <v>2</v>
      </c>
      <c r="H708" s="121">
        <v>12</v>
      </c>
      <c r="I708" s="121">
        <v>2</v>
      </c>
      <c r="J708" s="121">
        <v>204</v>
      </c>
      <c r="K708" s="122" t="s">
        <v>762</v>
      </c>
      <c r="L708" s="127">
        <v>139.06</v>
      </c>
      <c r="M708" s="120">
        <v>115.53</v>
      </c>
      <c r="N708" s="117" t="s">
        <v>763</v>
      </c>
      <c r="O708" s="120" t="s">
        <v>1736</v>
      </c>
      <c r="P708" s="120" t="s">
        <v>1737</v>
      </c>
      <c r="Q708" s="120" t="s">
        <v>766</v>
      </c>
      <c r="R708" s="120" t="s">
        <v>3948</v>
      </c>
      <c r="S708" s="123">
        <v>43695</v>
      </c>
      <c r="T708" s="120" t="s">
        <v>3949</v>
      </c>
      <c r="U708" s="124" t="s">
        <v>769</v>
      </c>
      <c r="V708" s="124" t="s">
        <v>3950</v>
      </c>
      <c r="W708" s="120" t="s">
        <v>3951</v>
      </c>
      <c r="X708" s="124" t="s">
        <v>769</v>
      </c>
      <c r="Y708" s="124" t="s">
        <v>3952</v>
      </c>
      <c r="Z708" s="126">
        <v>44348</v>
      </c>
    </row>
    <row r="709" spans="1:26" ht="17.25" hidden="1" customHeight="1">
      <c r="A709" s="120">
        <v>705</v>
      </c>
      <c r="B709" s="120" t="s">
        <v>758</v>
      </c>
      <c r="C709" s="120" t="s">
        <v>759</v>
      </c>
      <c r="D709" s="120" t="s">
        <v>760</v>
      </c>
      <c r="E709" s="120" t="s">
        <v>761</v>
      </c>
      <c r="F709" s="121">
        <v>8</v>
      </c>
      <c r="G709" s="121">
        <v>2</v>
      </c>
      <c r="H709" s="121">
        <v>12</v>
      </c>
      <c r="I709" s="121">
        <v>3</v>
      </c>
      <c r="J709" s="121">
        <v>301</v>
      </c>
      <c r="K709" s="122" t="s">
        <v>762</v>
      </c>
      <c r="L709" s="127">
        <v>88.55</v>
      </c>
      <c r="M709" s="120">
        <v>73.569999999999993</v>
      </c>
      <c r="N709" s="128" t="s">
        <v>773</v>
      </c>
      <c r="O709" s="120" t="s">
        <v>787</v>
      </c>
      <c r="P709" s="120" t="s">
        <v>1089</v>
      </c>
      <c r="Q709" s="120" t="s">
        <v>766</v>
      </c>
      <c r="R709" s="120" t="s">
        <v>3953</v>
      </c>
      <c r="S709" s="123">
        <v>43728</v>
      </c>
      <c r="T709" s="120" t="s">
        <v>3954</v>
      </c>
      <c r="U709" s="124" t="s">
        <v>769</v>
      </c>
      <c r="V709" s="124" t="s">
        <v>3955</v>
      </c>
      <c r="W709" s="120" t="s">
        <v>3956</v>
      </c>
      <c r="X709" s="124" t="s">
        <v>769</v>
      </c>
      <c r="Y709" s="124" t="s">
        <v>3957</v>
      </c>
      <c r="Z709" s="126">
        <v>44348</v>
      </c>
    </row>
    <row r="710" spans="1:26" ht="17.25" hidden="1" customHeight="1">
      <c r="A710" s="120">
        <v>706</v>
      </c>
      <c r="B710" s="120" t="s">
        <v>758</v>
      </c>
      <c r="C710" s="120" t="s">
        <v>759</v>
      </c>
      <c r="D710" s="120" t="s">
        <v>760</v>
      </c>
      <c r="E710" s="120" t="s">
        <v>761</v>
      </c>
      <c r="F710" s="121">
        <v>8</v>
      </c>
      <c r="G710" s="121">
        <v>2</v>
      </c>
      <c r="H710" s="121">
        <v>12</v>
      </c>
      <c r="I710" s="121">
        <v>3</v>
      </c>
      <c r="J710" s="121">
        <v>302</v>
      </c>
      <c r="K710" s="122" t="s">
        <v>762</v>
      </c>
      <c r="L710" s="127">
        <v>88.2</v>
      </c>
      <c r="M710" s="120">
        <v>73.28</v>
      </c>
      <c r="N710" s="128" t="s">
        <v>773</v>
      </c>
      <c r="O710" s="120" t="s">
        <v>774</v>
      </c>
      <c r="P710" s="120" t="s">
        <v>1095</v>
      </c>
      <c r="Q710" s="120" t="s">
        <v>766</v>
      </c>
      <c r="R710" s="120" t="s">
        <v>3958</v>
      </c>
      <c r="S710" s="123">
        <v>43675</v>
      </c>
      <c r="T710" s="120" t="s">
        <v>3959</v>
      </c>
      <c r="U710" s="124" t="s">
        <v>769</v>
      </c>
      <c r="V710" s="124" t="s">
        <v>3960</v>
      </c>
      <c r="W710" s="120" t="s">
        <v>3961</v>
      </c>
      <c r="X710" s="124" t="s">
        <v>769</v>
      </c>
      <c r="Y710" s="124" t="s">
        <v>3962</v>
      </c>
      <c r="Z710" s="126">
        <v>44348</v>
      </c>
    </row>
    <row r="711" spans="1:26" ht="17.25" hidden="1" customHeight="1">
      <c r="A711" s="120">
        <v>707</v>
      </c>
      <c r="B711" s="120" t="s">
        <v>758</v>
      </c>
      <c r="C711" s="120" t="s">
        <v>759</v>
      </c>
      <c r="D711" s="120" t="s">
        <v>760</v>
      </c>
      <c r="E711" s="120" t="s">
        <v>761</v>
      </c>
      <c r="F711" s="121">
        <v>8</v>
      </c>
      <c r="G711" s="121">
        <v>2</v>
      </c>
      <c r="H711" s="121">
        <v>12</v>
      </c>
      <c r="I711" s="121">
        <v>3</v>
      </c>
      <c r="J711" s="121">
        <v>303</v>
      </c>
      <c r="K711" s="122" t="s">
        <v>762</v>
      </c>
      <c r="L711" s="127">
        <v>88.08</v>
      </c>
      <c r="M711" s="120">
        <v>73.180000000000007</v>
      </c>
      <c r="N711" s="128" t="s">
        <v>773</v>
      </c>
      <c r="O711" s="120" t="s">
        <v>774</v>
      </c>
      <c r="P711" s="120" t="s">
        <v>1101</v>
      </c>
      <c r="Q711" s="120" t="s">
        <v>766</v>
      </c>
      <c r="R711" s="120" t="s">
        <v>3963</v>
      </c>
      <c r="S711" s="123">
        <v>43648</v>
      </c>
      <c r="T711" s="120" t="s">
        <v>3964</v>
      </c>
      <c r="U711" s="124" t="s">
        <v>769</v>
      </c>
      <c r="V711" s="124" t="s">
        <v>3965</v>
      </c>
      <c r="W711" s="120"/>
      <c r="X711" s="124"/>
      <c r="Y711" s="124"/>
      <c r="Z711" s="126">
        <v>44348</v>
      </c>
    </row>
    <row r="712" spans="1:26" ht="17.25" hidden="1" customHeight="1">
      <c r="A712" s="120">
        <v>708</v>
      </c>
      <c r="B712" s="120" t="s">
        <v>758</v>
      </c>
      <c r="C712" s="120" t="s">
        <v>759</v>
      </c>
      <c r="D712" s="120" t="s">
        <v>760</v>
      </c>
      <c r="E712" s="120" t="s">
        <v>761</v>
      </c>
      <c r="F712" s="121">
        <v>8</v>
      </c>
      <c r="G712" s="121">
        <v>2</v>
      </c>
      <c r="H712" s="121">
        <v>12</v>
      </c>
      <c r="I712" s="121">
        <v>3</v>
      </c>
      <c r="J712" s="121">
        <v>304</v>
      </c>
      <c r="K712" s="122" t="s">
        <v>762</v>
      </c>
      <c r="L712" s="127">
        <v>139.06</v>
      </c>
      <c r="M712" s="120">
        <v>115.53</v>
      </c>
      <c r="N712" s="117" t="s">
        <v>763</v>
      </c>
      <c r="O712" s="120" t="s">
        <v>1736</v>
      </c>
      <c r="P712" s="120" t="s">
        <v>1737</v>
      </c>
      <c r="Q712" s="120" t="s">
        <v>766</v>
      </c>
      <c r="R712" s="120" t="s">
        <v>3966</v>
      </c>
      <c r="S712" s="123">
        <v>43649</v>
      </c>
      <c r="T712" s="120" t="s">
        <v>3967</v>
      </c>
      <c r="U712" s="124" t="s">
        <v>769</v>
      </c>
      <c r="V712" s="124" t="s">
        <v>3968</v>
      </c>
      <c r="W712" s="120" t="s">
        <v>3969</v>
      </c>
      <c r="X712" s="124" t="s">
        <v>769</v>
      </c>
      <c r="Y712" s="124" t="s">
        <v>3970</v>
      </c>
      <c r="Z712" s="126">
        <v>44348</v>
      </c>
    </row>
    <row r="713" spans="1:26" ht="17.25" hidden="1" customHeight="1">
      <c r="A713" s="120">
        <v>709</v>
      </c>
      <c r="B713" s="120" t="s">
        <v>758</v>
      </c>
      <c r="C713" s="120" t="s">
        <v>759</v>
      </c>
      <c r="D713" s="120" t="s">
        <v>760</v>
      </c>
      <c r="E713" s="120" t="s">
        <v>761</v>
      </c>
      <c r="F713" s="121">
        <v>8</v>
      </c>
      <c r="G713" s="121">
        <v>2</v>
      </c>
      <c r="H713" s="121">
        <v>12</v>
      </c>
      <c r="I713" s="121">
        <v>4</v>
      </c>
      <c r="J713" s="121">
        <v>401</v>
      </c>
      <c r="K713" s="122" t="s">
        <v>762</v>
      </c>
      <c r="L713" s="127">
        <v>88.55</v>
      </c>
      <c r="M713" s="120">
        <v>73.569999999999993</v>
      </c>
      <c r="N713" s="128" t="s">
        <v>773</v>
      </c>
      <c r="O713" s="120" t="s">
        <v>787</v>
      </c>
      <c r="P713" s="120" t="s">
        <v>1089</v>
      </c>
      <c r="Q713" s="120" t="s">
        <v>766</v>
      </c>
      <c r="R713" s="120" t="s">
        <v>3971</v>
      </c>
      <c r="S713" s="123">
        <v>43648</v>
      </c>
      <c r="T713" s="120" t="s">
        <v>989</v>
      </c>
      <c r="U713" s="124" t="s">
        <v>769</v>
      </c>
      <c r="V713" s="124" t="s">
        <v>3972</v>
      </c>
      <c r="W713" s="120" t="s">
        <v>1012</v>
      </c>
      <c r="X713" s="124" t="s">
        <v>769</v>
      </c>
      <c r="Y713" s="124" t="s">
        <v>3973</v>
      </c>
      <c r="Z713" s="126">
        <v>44348</v>
      </c>
    </row>
    <row r="714" spans="1:26" ht="17.25" hidden="1" customHeight="1">
      <c r="A714" s="120">
        <v>710</v>
      </c>
      <c r="B714" s="120" t="s">
        <v>758</v>
      </c>
      <c r="C714" s="120" t="s">
        <v>759</v>
      </c>
      <c r="D714" s="120" t="s">
        <v>760</v>
      </c>
      <c r="E714" s="120" t="s">
        <v>761</v>
      </c>
      <c r="F714" s="121">
        <v>8</v>
      </c>
      <c r="G714" s="121">
        <v>2</v>
      </c>
      <c r="H714" s="121">
        <v>12</v>
      </c>
      <c r="I714" s="121">
        <v>4</v>
      </c>
      <c r="J714" s="121">
        <v>402</v>
      </c>
      <c r="K714" s="122" t="s">
        <v>762</v>
      </c>
      <c r="L714" s="127">
        <v>88.2</v>
      </c>
      <c r="M714" s="120">
        <v>73.28</v>
      </c>
      <c r="N714" s="128" t="s">
        <v>773</v>
      </c>
      <c r="O714" s="120" t="s">
        <v>774</v>
      </c>
      <c r="P714" s="120" t="s">
        <v>1095</v>
      </c>
      <c r="Q714" s="120" t="s">
        <v>766</v>
      </c>
      <c r="R714" s="120" t="s">
        <v>3974</v>
      </c>
      <c r="S714" s="123">
        <v>44166</v>
      </c>
      <c r="T714" s="120" t="s">
        <v>3975</v>
      </c>
      <c r="U714" s="124" t="s">
        <v>769</v>
      </c>
      <c r="V714" s="124" t="s">
        <v>3976</v>
      </c>
      <c r="W714" s="120" t="s">
        <v>3977</v>
      </c>
      <c r="X714" s="124" t="s">
        <v>769</v>
      </c>
      <c r="Y714" s="124" t="s">
        <v>3978</v>
      </c>
      <c r="Z714" s="126">
        <v>44348</v>
      </c>
    </row>
    <row r="715" spans="1:26" ht="17.25" hidden="1" customHeight="1">
      <c r="A715" s="120">
        <v>711</v>
      </c>
      <c r="B715" s="120" t="s">
        <v>758</v>
      </c>
      <c r="C715" s="120" t="s">
        <v>759</v>
      </c>
      <c r="D715" s="120" t="s">
        <v>760</v>
      </c>
      <c r="E715" s="120" t="s">
        <v>761</v>
      </c>
      <c r="F715" s="121">
        <v>8</v>
      </c>
      <c r="G715" s="121">
        <v>2</v>
      </c>
      <c r="H715" s="121">
        <v>12</v>
      </c>
      <c r="I715" s="121">
        <v>4</v>
      </c>
      <c r="J715" s="121">
        <v>403</v>
      </c>
      <c r="K715" s="122" t="s">
        <v>762</v>
      </c>
      <c r="L715" s="127">
        <v>88.08</v>
      </c>
      <c r="M715" s="120">
        <v>73.180000000000007</v>
      </c>
      <c r="N715" s="128" t="s">
        <v>773</v>
      </c>
      <c r="O715" s="120" t="s">
        <v>774</v>
      </c>
      <c r="P715" s="120" t="s">
        <v>1101</v>
      </c>
      <c r="Q715" s="120" t="s">
        <v>766</v>
      </c>
      <c r="R715" s="120" t="s">
        <v>3979</v>
      </c>
      <c r="S715" s="123">
        <v>43726</v>
      </c>
      <c r="T715" s="120" t="s">
        <v>3980</v>
      </c>
      <c r="U715" s="124" t="s">
        <v>769</v>
      </c>
      <c r="V715" s="124" t="s">
        <v>3981</v>
      </c>
      <c r="W715" s="120" t="s">
        <v>3982</v>
      </c>
      <c r="X715" s="124" t="s">
        <v>769</v>
      </c>
      <c r="Y715" s="124" t="s">
        <v>3983</v>
      </c>
      <c r="Z715" s="126">
        <v>44348</v>
      </c>
    </row>
    <row r="716" spans="1:26" ht="17.25" hidden="1" customHeight="1">
      <c r="A716" s="120">
        <v>712</v>
      </c>
      <c r="B716" s="120" t="s">
        <v>758</v>
      </c>
      <c r="C716" s="120" t="s">
        <v>759</v>
      </c>
      <c r="D716" s="120" t="s">
        <v>760</v>
      </c>
      <c r="E716" s="120" t="s">
        <v>761</v>
      </c>
      <c r="F716" s="121">
        <v>8</v>
      </c>
      <c r="G716" s="121">
        <v>2</v>
      </c>
      <c r="H716" s="121">
        <v>12</v>
      </c>
      <c r="I716" s="121">
        <v>4</v>
      </c>
      <c r="J716" s="121">
        <v>404</v>
      </c>
      <c r="K716" s="122" t="s">
        <v>762</v>
      </c>
      <c r="L716" s="127">
        <v>139.06</v>
      </c>
      <c r="M716" s="120">
        <v>115.53</v>
      </c>
      <c r="N716" s="117" t="s">
        <v>763</v>
      </c>
      <c r="O716" s="120" t="s">
        <v>1736</v>
      </c>
      <c r="P716" s="120" t="s">
        <v>1737</v>
      </c>
      <c r="Q716" s="120" t="s">
        <v>766</v>
      </c>
      <c r="R716" s="120" t="s">
        <v>3984</v>
      </c>
      <c r="S716" s="123">
        <v>43676</v>
      </c>
      <c r="T716" s="120" t="s">
        <v>3985</v>
      </c>
      <c r="U716" s="124" t="s">
        <v>769</v>
      </c>
      <c r="V716" s="124" t="s">
        <v>3986</v>
      </c>
      <c r="W716" s="120" t="s">
        <v>3987</v>
      </c>
      <c r="X716" s="124" t="s">
        <v>769</v>
      </c>
      <c r="Y716" s="124" t="s">
        <v>3988</v>
      </c>
      <c r="Z716" s="126">
        <v>44348</v>
      </c>
    </row>
    <row r="717" spans="1:26" ht="17.25" hidden="1" customHeight="1">
      <c r="A717" s="120">
        <v>713</v>
      </c>
      <c r="B717" s="120" t="s">
        <v>758</v>
      </c>
      <c r="C717" s="120" t="s">
        <v>759</v>
      </c>
      <c r="D717" s="120" t="s">
        <v>760</v>
      </c>
      <c r="E717" s="120" t="s">
        <v>761</v>
      </c>
      <c r="F717" s="121">
        <v>8</v>
      </c>
      <c r="G717" s="121">
        <v>2</v>
      </c>
      <c r="H717" s="121">
        <v>12</v>
      </c>
      <c r="I717" s="121">
        <v>5</v>
      </c>
      <c r="J717" s="121">
        <v>501</v>
      </c>
      <c r="K717" s="122" t="s">
        <v>762</v>
      </c>
      <c r="L717" s="127">
        <v>88.55</v>
      </c>
      <c r="M717" s="120">
        <v>73.569999999999993</v>
      </c>
      <c r="N717" s="128" t="s">
        <v>773</v>
      </c>
      <c r="O717" s="120" t="s">
        <v>787</v>
      </c>
      <c r="P717" s="120" t="s">
        <v>1089</v>
      </c>
      <c r="Q717" s="120" t="s">
        <v>766</v>
      </c>
      <c r="R717" s="120" t="s">
        <v>3989</v>
      </c>
      <c r="S717" s="123">
        <v>43727</v>
      </c>
      <c r="T717" s="120" t="s">
        <v>3990</v>
      </c>
      <c r="U717" s="124" t="s">
        <v>769</v>
      </c>
      <c r="V717" s="124" t="s">
        <v>3991</v>
      </c>
      <c r="W717" s="120" t="s">
        <v>3992</v>
      </c>
      <c r="X717" s="124" t="s">
        <v>769</v>
      </c>
      <c r="Y717" s="124" t="s">
        <v>3993</v>
      </c>
      <c r="Z717" s="126">
        <v>44348</v>
      </c>
    </row>
    <row r="718" spans="1:26" ht="17.25" hidden="1" customHeight="1">
      <c r="A718" s="120">
        <v>714</v>
      </c>
      <c r="B718" s="120" t="s">
        <v>758</v>
      </c>
      <c r="C718" s="120" t="s">
        <v>759</v>
      </c>
      <c r="D718" s="120" t="s">
        <v>760</v>
      </c>
      <c r="E718" s="120" t="s">
        <v>761</v>
      </c>
      <c r="F718" s="121">
        <v>8</v>
      </c>
      <c r="G718" s="121">
        <v>2</v>
      </c>
      <c r="H718" s="121">
        <v>12</v>
      </c>
      <c r="I718" s="121">
        <v>5</v>
      </c>
      <c r="J718" s="121">
        <v>502</v>
      </c>
      <c r="K718" s="122" t="s">
        <v>762</v>
      </c>
      <c r="L718" s="127">
        <v>88.2</v>
      </c>
      <c r="M718" s="120">
        <v>73.28</v>
      </c>
      <c r="N718" s="128" t="s">
        <v>773</v>
      </c>
      <c r="O718" s="120" t="s">
        <v>774</v>
      </c>
      <c r="P718" s="120" t="s">
        <v>1095</v>
      </c>
      <c r="Q718" s="120" t="s">
        <v>766</v>
      </c>
      <c r="R718" s="120" t="s">
        <v>3994</v>
      </c>
      <c r="S718" s="123">
        <v>43731</v>
      </c>
      <c r="T718" s="120" t="s">
        <v>3995</v>
      </c>
      <c r="U718" s="124" t="s">
        <v>769</v>
      </c>
      <c r="V718" s="124" t="s">
        <v>3996</v>
      </c>
      <c r="W718" s="120"/>
      <c r="X718" s="124"/>
      <c r="Y718" s="124"/>
      <c r="Z718" s="126">
        <v>44348</v>
      </c>
    </row>
    <row r="719" spans="1:26" ht="17.25" hidden="1" customHeight="1">
      <c r="A719" s="120">
        <v>715</v>
      </c>
      <c r="B719" s="120" t="s">
        <v>758</v>
      </c>
      <c r="C719" s="120" t="s">
        <v>759</v>
      </c>
      <c r="D719" s="120" t="s">
        <v>760</v>
      </c>
      <c r="E719" s="120" t="s">
        <v>761</v>
      </c>
      <c r="F719" s="121">
        <v>8</v>
      </c>
      <c r="G719" s="121">
        <v>2</v>
      </c>
      <c r="H719" s="121">
        <v>12</v>
      </c>
      <c r="I719" s="121">
        <v>5</v>
      </c>
      <c r="J719" s="121">
        <v>503</v>
      </c>
      <c r="K719" s="122" t="s">
        <v>762</v>
      </c>
      <c r="L719" s="127">
        <v>88.08</v>
      </c>
      <c r="M719" s="120">
        <v>73.180000000000007</v>
      </c>
      <c r="N719" s="128" t="s">
        <v>773</v>
      </c>
      <c r="O719" s="120" t="s">
        <v>774</v>
      </c>
      <c r="P719" s="120" t="s">
        <v>1101</v>
      </c>
      <c r="Q719" s="120" t="s">
        <v>766</v>
      </c>
      <c r="R719" s="120" t="s">
        <v>3997</v>
      </c>
      <c r="S719" s="123">
        <v>43676</v>
      </c>
      <c r="T719" s="120" t="s">
        <v>3998</v>
      </c>
      <c r="U719" s="124" t="s">
        <v>769</v>
      </c>
      <c r="V719" s="124" t="s">
        <v>3999</v>
      </c>
      <c r="W719" s="120"/>
      <c r="X719" s="124"/>
      <c r="Y719" s="124"/>
      <c r="Z719" s="126">
        <v>44348</v>
      </c>
    </row>
    <row r="720" spans="1:26" ht="17.25" hidden="1" customHeight="1">
      <c r="A720" s="120">
        <v>716</v>
      </c>
      <c r="B720" s="120" t="s">
        <v>758</v>
      </c>
      <c r="C720" s="120" t="s">
        <v>759</v>
      </c>
      <c r="D720" s="120" t="s">
        <v>760</v>
      </c>
      <c r="E720" s="120" t="s">
        <v>761</v>
      </c>
      <c r="F720" s="121">
        <v>8</v>
      </c>
      <c r="G720" s="121">
        <v>2</v>
      </c>
      <c r="H720" s="121">
        <v>12</v>
      </c>
      <c r="I720" s="121">
        <v>5</v>
      </c>
      <c r="J720" s="121">
        <v>504</v>
      </c>
      <c r="K720" s="122" t="s">
        <v>762</v>
      </c>
      <c r="L720" s="127">
        <v>139.06</v>
      </c>
      <c r="M720" s="120">
        <v>115.53</v>
      </c>
      <c r="N720" s="117" t="s">
        <v>763</v>
      </c>
      <c r="O720" s="120" t="s">
        <v>1736</v>
      </c>
      <c r="P720" s="120" t="s">
        <v>1737</v>
      </c>
      <c r="Q720" s="120" t="s">
        <v>766</v>
      </c>
      <c r="R720" s="120" t="s">
        <v>4000</v>
      </c>
      <c r="S720" s="123">
        <v>43698</v>
      </c>
      <c r="T720" s="120" t="s">
        <v>4001</v>
      </c>
      <c r="U720" s="124" t="s">
        <v>769</v>
      </c>
      <c r="V720" s="124" t="s">
        <v>4002</v>
      </c>
      <c r="W720" s="120" t="s">
        <v>4003</v>
      </c>
      <c r="X720" s="124" t="s">
        <v>769</v>
      </c>
      <c r="Y720" s="124" t="s">
        <v>4004</v>
      </c>
      <c r="Z720" s="126">
        <v>44348</v>
      </c>
    </row>
    <row r="721" spans="1:26" ht="17.25" hidden="1" customHeight="1">
      <c r="A721" s="120">
        <v>717</v>
      </c>
      <c r="B721" s="120" t="s">
        <v>758</v>
      </c>
      <c r="C721" s="120" t="s">
        <v>759</v>
      </c>
      <c r="D721" s="120" t="s">
        <v>760</v>
      </c>
      <c r="E721" s="120" t="s">
        <v>761</v>
      </c>
      <c r="F721" s="121">
        <v>8</v>
      </c>
      <c r="G721" s="121">
        <v>2</v>
      </c>
      <c r="H721" s="121">
        <v>12</v>
      </c>
      <c r="I721" s="121">
        <v>6</v>
      </c>
      <c r="J721" s="121">
        <v>601</v>
      </c>
      <c r="K721" s="122" t="s">
        <v>762</v>
      </c>
      <c r="L721" s="127">
        <v>88.55</v>
      </c>
      <c r="M721" s="120">
        <v>73.569999999999993</v>
      </c>
      <c r="N721" s="128" t="s">
        <v>773</v>
      </c>
      <c r="O721" s="120" t="s">
        <v>787</v>
      </c>
      <c r="P721" s="120" t="s">
        <v>1089</v>
      </c>
      <c r="Q721" s="120" t="s">
        <v>766</v>
      </c>
      <c r="R721" s="120" t="s">
        <v>4005</v>
      </c>
      <c r="S721" s="123">
        <v>43727</v>
      </c>
      <c r="T721" s="120" t="s">
        <v>4006</v>
      </c>
      <c r="U721" s="124" t="s">
        <v>769</v>
      </c>
      <c r="V721" s="124" t="s">
        <v>4007</v>
      </c>
      <c r="W721" s="120" t="s">
        <v>4008</v>
      </c>
      <c r="X721" s="124" t="s">
        <v>769</v>
      </c>
      <c r="Y721" s="124" t="s">
        <v>4009</v>
      </c>
      <c r="Z721" s="126">
        <v>44348</v>
      </c>
    </row>
    <row r="722" spans="1:26" ht="17.25" hidden="1" customHeight="1">
      <c r="A722" s="120">
        <v>718</v>
      </c>
      <c r="B722" s="120" t="s">
        <v>758</v>
      </c>
      <c r="C722" s="120" t="s">
        <v>759</v>
      </c>
      <c r="D722" s="120" t="s">
        <v>760</v>
      </c>
      <c r="E722" s="120" t="s">
        <v>761</v>
      </c>
      <c r="F722" s="121">
        <v>8</v>
      </c>
      <c r="G722" s="121">
        <v>2</v>
      </c>
      <c r="H722" s="121">
        <v>12</v>
      </c>
      <c r="I722" s="121">
        <v>6</v>
      </c>
      <c r="J722" s="121">
        <v>602</v>
      </c>
      <c r="K722" s="122" t="s">
        <v>762</v>
      </c>
      <c r="L722" s="127">
        <v>88.2</v>
      </c>
      <c r="M722" s="120">
        <v>73.28</v>
      </c>
      <c r="N722" s="128" t="s">
        <v>773</v>
      </c>
      <c r="O722" s="120" t="s">
        <v>774</v>
      </c>
      <c r="P722" s="120" t="s">
        <v>1095</v>
      </c>
      <c r="Q722" s="120" t="s">
        <v>766</v>
      </c>
      <c r="R722" s="120" t="s">
        <v>4010</v>
      </c>
      <c r="S722" s="123">
        <v>43620</v>
      </c>
      <c r="T722" s="120" t="s">
        <v>4011</v>
      </c>
      <c r="U722" s="124" t="s">
        <v>769</v>
      </c>
      <c r="V722" s="124" t="s">
        <v>4012</v>
      </c>
      <c r="W722" s="120" t="s">
        <v>4013</v>
      </c>
      <c r="X722" s="124" t="s">
        <v>769</v>
      </c>
      <c r="Y722" s="124" t="s">
        <v>4014</v>
      </c>
      <c r="Z722" s="126">
        <v>44348</v>
      </c>
    </row>
    <row r="723" spans="1:26" ht="17.25" hidden="1" customHeight="1">
      <c r="A723" s="120">
        <v>719</v>
      </c>
      <c r="B723" s="120" t="s">
        <v>758</v>
      </c>
      <c r="C723" s="120" t="s">
        <v>759</v>
      </c>
      <c r="D723" s="120" t="s">
        <v>760</v>
      </c>
      <c r="E723" s="120" t="s">
        <v>761</v>
      </c>
      <c r="F723" s="121">
        <v>8</v>
      </c>
      <c r="G723" s="121">
        <v>2</v>
      </c>
      <c r="H723" s="121">
        <v>12</v>
      </c>
      <c r="I723" s="121">
        <v>6</v>
      </c>
      <c r="J723" s="121">
        <v>603</v>
      </c>
      <c r="K723" s="122" t="s">
        <v>762</v>
      </c>
      <c r="L723" s="127">
        <v>88.08</v>
      </c>
      <c r="M723" s="120">
        <v>73.180000000000007</v>
      </c>
      <c r="N723" s="128" t="s">
        <v>773</v>
      </c>
      <c r="O723" s="120" t="s">
        <v>774</v>
      </c>
      <c r="P723" s="120" t="s">
        <v>1101</v>
      </c>
      <c r="Q723" s="120" t="s">
        <v>766</v>
      </c>
      <c r="R723" s="120" t="s">
        <v>4015</v>
      </c>
      <c r="S723" s="123">
        <v>43654</v>
      </c>
      <c r="T723" s="120" t="s">
        <v>4016</v>
      </c>
      <c r="U723" s="124" t="s">
        <v>769</v>
      </c>
      <c r="V723" s="124" t="s">
        <v>4017</v>
      </c>
      <c r="W723" s="120" t="s">
        <v>4018</v>
      </c>
      <c r="X723" s="124" t="s">
        <v>769</v>
      </c>
      <c r="Y723" s="124" t="s">
        <v>4019</v>
      </c>
      <c r="Z723" s="126">
        <v>44348</v>
      </c>
    </row>
    <row r="724" spans="1:26" ht="17.25" hidden="1" customHeight="1">
      <c r="A724" s="120">
        <v>720</v>
      </c>
      <c r="B724" s="120" t="s">
        <v>758</v>
      </c>
      <c r="C724" s="120" t="s">
        <v>759</v>
      </c>
      <c r="D724" s="120" t="s">
        <v>760</v>
      </c>
      <c r="E724" s="120" t="s">
        <v>761</v>
      </c>
      <c r="F724" s="121">
        <v>8</v>
      </c>
      <c r="G724" s="121">
        <v>2</v>
      </c>
      <c r="H724" s="121">
        <v>12</v>
      </c>
      <c r="I724" s="121">
        <v>6</v>
      </c>
      <c r="J724" s="121">
        <v>604</v>
      </c>
      <c r="K724" s="122" t="s">
        <v>762</v>
      </c>
      <c r="L724" s="127">
        <v>139.06</v>
      </c>
      <c r="M724" s="120">
        <v>115.53</v>
      </c>
      <c r="N724" s="117" t="s">
        <v>763</v>
      </c>
      <c r="O724" s="120" t="s">
        <v>1736</v>
      </c>
      <c r="P724" s="120" t="s">
        <v>1737</v>
      </c>
      <c r="Q724" s="120" t="s">
        <v>766</v>
      </c>
      <c r="R724" s="120" t="s">
        <v>4020</v>
      </c>
      <c r="S724" s="123">
        <v>43727</v>
      </c>
      <c r="T724" s="120" t="s">
        <v>4021</v>
      </c>
      <c r="U724" s="124" t="s">
        <v>769</v>
      </c>
      <c r="V724" s="132" t="s">
        <v>4022</v>
      </c>
      <c r="W724" s="120" t="s">
        <v>4023</v>
      </c>
      <c r="X724" s="132" t="s">
        <v>769</v>
      </c>
      <c r="Y724" s="132" t="s">
        <v>4024</v>
      </c>
      <c r="Z724" s="126">
        <v>44348</v>
      </c>
    </row>
    <row r="725" spans="1:26" ht="17.25" hidden="1" customHeight="1">
      <c r="A725" s="120">
        <v>721</v>
      </c>
      <c r="B725" s="120" t="s">
        <v>758</v>
      </c>
      <c r="C725" s="120" t="s">
        <v>759</v>
      </c>
      <c r="D725" s="120" t="s">
        <v>760</v>
      </c>
      <c r="E725" s="120" t="s">
        <v>761</v>
      </c>
      <c r="F725" s="121">
        <v>8</v>
      </c>
      <c r="G725" s="121">
        <v>2</v>
      </c>
      <c r="H725" s="121">
        <v>12</v>
      </c>
      <c r="I725" s="121">
        <v>7</v>
      </c>
      <c r="J725" s="121">
        <v>701</v>
      </c>
      <c r="K725" s="122" t="s">
        <v>762</v>
      </c>
      <c r="L725" s="127">
        <v>88.55</v>
      </c>
      <c r="M725" s="120">
        <v>73.569999999999993</v>
      </c>
      <c r="N725" s="128" t="s">
        <v>773</v>
      </c>
      <c r="O725" s="120" t="s">
        <v>787</v>
      </c>
      <c r="P725" s="120" t="s">
        <v>1089</v>
      </c>
      <c r="Q725" s="120" t="s">
        <v>766</v>
      </c>
      <c r="R725" s="120" t="s">
        <v>4025</v>
      </c>
      <c r="S725" s="123">
        <v>43627</v>
      </c>
      <c r="T725" s="120" t="s">
        <v>4026</v>
      </c>
      <c r="U725" s="124" t="s">
        <v>769</v>
      </c>
      <c r="V725" s="124" t="s">
        <v>4027</v>
      </c>
      <c r="W725" s="120" t="s">
        <v>4028</v>
      </c>
      <c r="X725" s="124" t="s">
        <v>769</v>
      </c>
      <c r="Y725" s="124" t="s">
        <v>4029</v>
      </c>
      <c r="Z725" s="126">
        <v>44348</v>
      </c>
    </row>
    <row r="726" spans="1:26" ht="17.25" hidden="1" customHeight="1">
      <c r="A726" s="120">
        <v>722</v>
      </c>
      <c r="B726" s="120" t="s">
        <v>758</v>
      </c>
      <c r="C726" s="120" t="s">
        <v>759</v>
      </c>
      <c r="D726" s="120" t="s">
        <v>760</v>
      </c>
      <c r="E726" s="120" t="s">
        <v>761</v>
      </c>
      <c r="F726" s="121">
        <v>8</v>
      </c>
      <c r="G726" s="121">
        <v>2</v>
      </c>
      <c r="H726" s="121">
        <v>12</v>
      </c>
      <c r="I726" s="121">
        <v>7</v>
      </c>
      <c r="J726" s="121">
        <v>702</v>
      </c>
      <c r="K726" s="122" t="s">
        <v>762</v>
      </c>
      <c r="L726" s="127">
        <v>88.2</v>
      </c>
      <c r="M726" s="120">
        <v>73.28</v>
      </c>
      <c r="N726" s="128" t="s">
        <v>773</v>
      </c>
      <c r="O726" s="120" t="s">
        <v>774</v>
      </c>
      <c r="P726" s="120" t="s">
        <v>1095</v>
      </c>
      <c r="Q726" s="120" t="s">
        <v>766</v>
      </c>
      <c r="R726" s="120" t="s">
        <v>4030</v>
      </c>
      <c r="S726" s="123">
        <v>43676</v>
      </c>
      <c r="T726" s="120" t="s">
        <v>4031</v>
      </c>
      <c r="U726" s="124" t="s">
        <v>769</v>
      </c>
      <c r="V726" s="124" t="s">
        <v>4032</v>
      </c>
      <c r="W726" s="120" t="s">
        <v>4033</v>
      </c>
      <c r="X726" s="124" t="s">
        <v>769</v>
      </c>
      <c r="Y726" s="124" t="s">
        <v>4034</v>
      </c>
      <c r="Z726" s="126">
        <v>44348</v>
      </c>
    </row>
    <row r="727" spans="1:26" ht="17.25" hidden="1" customHeight="1">
      <c r="A727" s="120">
        <v>723</v>
      </c>
      <c r="B727" s="120" t="s">
        <v>758</v>
      </c>
      <c r="C727" s="120" t="s">
        <v>759</v>
      </c>
      <c r="D727" s="120" t="s">
        <v>760</v>
      </c>
      <c r="E727" s="120" t="s">
        <v>761</v>
      </c>
      <c r="F727" s="121">
        <v>8</v>
      </c>
      <c r="G727" s="121">
        <v>2</v>
      </c>
      <c r="H727" s="121">
        <v>12</v>
      </c>
      <c r="I727" s="121">
        <v>7</v>
      </c>
      <c r="J727" s="121">
        <v>703</v>
      </c>
      <c r="K727" s="122" t="s">
        <v>762</v>
      </c>
      <c r="L727" s="127">
        <v>88.08</v>
      </c>
      <c r="M727" s="120">
        <v>73.180000000000007</v>
      </c>
      <c r="N727" s="128" t="s">
        <v>773</v>
      </c>
      <c r="O727" s="120" t="s">
        <v>774</v>
      </c>
      <c r="P727" s="120" t="s">
        <v>1101</v>
      </c>
      <c r="Q727" s="120" t="s">
        <v>766</v>
      </c>
      <c r="R727" s="120" t="s">
        <v>4035</v>
      </c>
      <c r="S727" s="123">
        <v>43620</v>
      </c>
      <c r="T727" s="120" t="s">
        <v>4036</v>
      </c>
      <c r="U727" s="124" t="s">
        <v>769</v>
      </c>
      <c r="V727" s="124" t="s">
        <v>4037</v>
      </c>
      <c r="W727" s="120" t="s">
        <v>4038</v>
      </c>
      <c r="X727" s="124" t="s">
        <v>769</v>
      </c>
      <c r="Y727" s="124" t="s">
        <v>4039</v>
      </c>
      <c r="Z727" s="126">
        <v>44348</v>
      </c>
    </row>
    <row r="728" spans="1:26" ht="17.25" hidden="1" customHeight="1">
      <c r="A728" s="120">
        <v>724</v>
      </c>
      <c r="B728" s="120" t="s">
        <v>758</v>
      </c>
      <c r="C728" s="120" t="s">
        <v>759</v>
      </c>
      <c r="D728" s="120" t="s">
        <v>760</v>
      </c>
      <c r="E728" s="120" t="s">
        <v>761</v>
      </c>
      <c r="F728" s="121">
        <v>8</v>
      </c>
      <c r="G728" s="121">
        <v>2</v>
      </c>
      <c r="H728" s="121">
        <v>12</v>
      </c>
      <c r="I728" s="121">
        <v>7</v>
      </c>
      <c r="J728" s="121">
        <v>704</v>
      </c>
      <c r="K728" s="122" t="s">
        <v>762</v>
      </c>
      <c r="L728" s="127">
        <v>139.06</v>
      </c>
      <c r="M728" s="120">
        <v>115.53</v>
      </c>
      <c r="N728" s="117" t="s">
        <v>763</v>
      </c>
      <c r="O728" s="120" t="s">
        <v>1736</v>
      </c>
      <c r="P728" s="120" t="s">
        <v>1737</v>
      </c>
      <c r="Q728" s="120" t="s">
        <v>766</v>
      </c>
      <c r="R728" s="120" t="s">
        <v>4040</v>
      </c>
      <c r="S728" s="123">
        <v>43829</v>
      </c>
      <c r="T728" s="120" t="s">
        <v>4041</v>
      </c>
      <c r="U728" s="124" t="s">
        <v>769</v>
      </c>
      <c r="V728" s="124" t="s">
        <v>4042</v>
      </c>
      <c r="W728" s="120" t="s">
        <v>4043</v>
      </c>
      <c r="X728" s="124" t="s">
        <v>769</v>
      </c>
      <c r="Y728" s="124" t="s">
        <v>4044</v>
      </c>
      <c r="Z728" s="126">
        <v>44348</v>
      </c>
    </row>
    <row r="729" spans="1:26" ht="17.25" hidden="1" customHeight="1">
      <c r="A729" s="120">
        <v>725</v>
      </c>
      <c r="B729" s="120" t="s">
        <v>758</v>
      </c>
      <c r="C729" s="120" t="s">
        <v>759</v>
      </c>
      <c r="D729" s="120" t="s">
        <v>760</v>
      </c>
      <c r="E729" s="120" t="s">
        <v>761</v>
      </c>
      <c r="F729" s="121">
        <v>8</v>
      </c>
      <c r="G729" s="121">
        <v>2</v>
      </c>
      <c r="H729" s="121">
        <v>12</v>
      </c>
      <c r="I729" s="121">
        <v>8</v>
      </c>
      <c r="J729" s="121">
        <v>801</v>
      </c>
      <c r="K729" s="122" t="s">
        <v>762</v>
      </c>
      <c r="L729" s="127">
        <v>88.55</v>
      </c>
      <c r="M729" s="120">
        <v>73.569999999999993</v>
      </c>
      <c r="N729" s="128" t="s">
        <v>773</v>
      </c>
      <c r="O729" s="120" t="s">
        <v>787</v>
      </c>
      <c r="P729" s="120" t="s">
        <v>1089</v>
      </c>
      <c r="Q729" s="120" t="s">
        <v>766</v>
      </c>
      <c r="R729" s="120" t="s">
        <v>4045</v>
      </c>
      <c r="S729" s="123">
        <v>43834</v>
      </c>
      <c r="T729" s="120" t="s">
        <v>4046</v>
      </c>
      <c r="U729" s="124" t="s">
        <v>769</v>
      </c>
      <c r="V729" s="124" t="s">
        <v>4047</v>
      </c>
      <c r="W729" s="120" t="s">
        <v>4048</v>
      </c>
      <c r="X729" s="124" t="s">
        <v>769</v>
      </c>
      <c r="Y729" s="124" t="s">
        <v>4049</v>
      </c>
      <c r="Z729" s="126">
        <v>44348</v>
      </c>
    </row>
    <row r="730" spans="1:26" ht="17.25" hidden="1" customHeight="1">
      <c r="A730" s="120">
        <v>726</v>
      </c>
      <c r="B730" s="120" t="s">
        <v>758</v>
      </c>
      <c r="C730" s="120" t="s">
        <v>759</v>
      </c>
      <c r="D730" s="120" t="s">
        <v>760</v>
      </c>
      <c r="E730" s="120" t="s">
        <v>761</v>
      </c>
      <c r="F730" s="121">
        <v>8</v>
      </c>
      <c r="G730" s="121">
        <v>2</v>
      </c>
      <c r="H730" s="121">
        <v>12</v>
      </c>
      <c r="I730" s="121">
        <v>8</v>
      </c>
      <c r="J730" s="121">
        <v>802</v>
      </c>
      <c r="K730" s="122" t="s">
        <v>762</v>
      </c>
      <c r="L730" s="127">
        <v>88.2</v>
      </c>
      <c r="M730" s="120">
        <v>73.28</v>
      </c>
      <c r="N730" s="128" t="s">
        <v>773</v>
      </c>
      <c r="O730" s="120" t="s">
        <v>774</v>
      </c>
      <c r="P730" s="120" t="s">
        <v>1095</v>
      </c>
      <c r="Q730" s="120" t="s">
        <v>766</v>
      </c>
      <c r="R730" s="120" t="s">
        <v>4050</v>
      </c>
      <c r="S730" s="123">
        <v>43831</v>
      </c>
      <c r="T730" s="120" t="s">
        <v>4051</v>
      </c>
      <c r="U730" s="124" t="s">
        <v>769</v>
      </c>
      <c r="V730" s="124" t="s">
        <v>4052</v>
      </c>
      <c r="W730" s="120" t="s">
        <v>4053</v>
      </c>
      <c r="X730" s="124" t="s">
        <v>769</v>
      </c>
      <c r="Y730" s="124" t="s">
        <v>4054</v>
      </c>
      <c r="Z730" s="126">
        <v>44348</v>
      </c>
    </row>
    <row r="731" spans="1:26" ht="17.25" hidden="1" customHeight="1">
      <c r="A731" s="120">
        <v>727</v>
      </c>
      <c r="B731" s="120" t="s">
        <v>758</v>
      </c>
      <c r="C731" s="120" t="s">
        <v>759</v>
      </c>
      <c r="D731" s="120" t="s">
        <v>760</v>
      </c>
      <c r="E731" s="120" t="s">
        <v>761</v>
      </c>
      <c r="F731" s="121">
        <v>8</v>
      </c>
      <c r="G731" s="121">
        <v>2</v>
      </c>
      <c r="H731" s="121">
        <v>12</v>
      </c>
      <c r="I731" s="121">
        <v>8</v>
      </c>
      <c r="J731" s="121">
        <v>803</v>
      </c>
      <c r="K731" s="122" t="s">
        <v>762</v>
      </c>
      <c r="L731" s="127">
        <v>88.08</v>
      </c>
      <c r="M731" s="120">
        <v>73.180000000000007</v>
      </c>
      <c r="N731" s="128" t="s">
        <v>773</v>
      </c>
      <c r="O731" s="120" t="s">
        <v>774</v>
      </c>
      <c r="P731" s="120" t="s">
        <v>1101</v>
      </c>
      <c r="Q731" s="120" t="s">
        <v>766</v>
      </c>
      <c r="R731" s="120" t="s">
        <v>4055</v>
      </c>
      <c r="S731" s="123">
        <v>43698</v>
      </c>
      <c r="T731" s="120" t="s">
        <v>4056</v>
      </c>
      <c r="U731" s="124" t="s">
        <v>769</v>
      </c>
      <c r="V731" s="124" t="s">
        <v>4057</v>
      </c>
      <c r="W731" s="120" t="s">
        <v>4058</v>
      </c>
      <c r="X731" s="124" t="s">
        <v>769</v>
      </c>
      <c r="Y731" s="124" t="s">
        <v>4059</v>
      </c>
      <c r="Z731" s="126">
        <v>44348</v>
      </c>
    </row>
    <row r="732" spans="1:26" ht="17.25" hidden="1" customHeight="1">
      <c r="A732" s="120">
        <v>728</v>
      </c>
      <c r="B732" s="120" t="s">
        <v>758</v>
      </c>
      <c r="C732" s="120" t="s">
        <v>759</v>
      </c>
      <c r="D732" s="120" t="s">
        <v>760</v>
      </c>
      <c r="E732" s="120" t="s">
        <v>761</v>
      </c>
      <c r="F732" s="121">
        <v>8</v>
      </c>
      <c r="G732" s="121">
        <v>2</v>
      </c>
      <c r="H732" s="121">
        <v>12</v>
      </c>
      <c r="I732" s="121">
        <v>8</v>
      </c>
      <c r="J732" s="121">
        <v>804</v>
      </c>
      <c r="K732" s="122" t="s">
        <v>762</v>
      </c>
      <c r="L732" s="127">
        <v>139.06</v>
      </c>
      <c r="M732" s="120">
        <v>115.53</v>
      </c>
      <c r="N732" s="117" t="s">
        <v>763</v>
      </c>
      <c r="O732" s="120" t="s">
        <v>1736</v>
      </c>
      <c r="P732" s="120" t="s">
        <v>1737</v>
      </c>
      <c r="Q732" s="120" t="s">
        <v>766</v>
      </c>
      <c r="R732" s="120" t="s">
        <v>4060</v>
      </c>
      <c r="S732" s="123">
        <v>43648</v>
      </c>
      <c r="T732" s="120" t="s">
        <v>4061</v>
      </c>
      <c r="U732" s="124" t="s">
        <v>769</v>
      </c>
      <c r="V732" s="124" t="s">
        <v>4062</v>
      </c>
      <c r="W732" s="120" t="s">
        <v>4063</v>
      </c>
      <c r="X732" s="124" t="s">
        <v>769</v>
      </c>
      <c r="Y732" s="124" t="s">
        <v>4064</v>
      </c>
      <c r="Z732" s="126">
        <v>44348</v>
      </c>
    </row>
    <row r="733" spans="1:26" ht="17.25" hidden="1" customHeight="1">
      <c r="A733" s="120">
        <v>729</v>
      </c>
      <c r="B733" s="120" t="s">
        <v>758</v>
      </c>
      <c r="C733" s="120" t="s">
        <v>759</v>
      </c>
      <c r="D733" s="120" t="s">
        <v>760</v>
      </c>
      <c r="E733" s="120" t="s">
        <v>761</v>
      </c>
      <c r="F733" s="121">
        <v>8</v>
      </c>
      <c r="G733" s="121">
        <v>2</v>
      </c>
      <c r="H733" s="121">
        <v>12</v>
      </c>
      <c r="I733" s="121">
        <v>9</v>
      </c>
      <c r="J733" s="121">
        <v>901</v>
      </c>
      <c r="K733" s="122" t="s">
        <v>762</v>
      </c>
      <c r="L733" s="127">
        <v>88.55</v>
      </c>
      <c r="M733" s="120">
        <v>73.569999999999993</v>
      </c>
      <c r="N733" s="128" t="s">
        <v>773</v>
      </c>
      <c r="O733" s="120" t="s">
        <v>787</v>
      </c>
      <c r="P733" s="120" t="s">
        <v>1089</v>
      </c>
      <c r="Q733" s="120" t="s">
        <v>766</v>
      </c>
      <c r="R733" s="120" t="s">
        <v>4065</v>
      </c>
      <c r="S733" s="123">
        <v>43716</v>
      </c>
      <c r="T733" s="120" t="s">
        <v>4066</v>
      </c>
      <c r="U733" s="124" t="s">
        <v>769</v>
      </c>
      <c r="V733" s="124" t="s">
        <v>4067</v>
      </c>
      <c r="W733" s="120" t="s">
        <v>4068</v>
      </c>
      <c r="X733" s="124" t="s">
        <v>769</v>
      </c>
      <c r="Y733" s="124" t="s">
        <v>4069</v>
      </c>
      <c r="Z733" s="126">
        <v>44348</v>
      </c>
    </row>
    <row r="734" spans="1:26" ht="17.25" hidden="1" customHeight="1">
      <c r="A734" s="120">
        <v>730</v>
      </c>
      <c r="B734" s="120" t="s">
        <v>758</v>
      </c>
      <c r="C734" s="120" t="s">
        <v>759</v>
      </c>
      <c r="D734" s="120" t="s">
        <v>760</v>
      </c>
      <c r="E734" s="120" t="s">
        <v>761</v>
      </c>
      <c r="F734" s="121">
        <v>8</v>
      </c>
      <c r="G734" s="121">
        <v>2</v>
      </c>
      <c r="H734" s="121">
        <v>12</v>
      </c>
      <c r="I734" s="121">
        <v>9</v>
      </c>
      <c r="J734" s="121">
        <v>902</v>
      </c>
      <c r="K734" s="122" t="s">
        <v>762</v>
      </c>
      <c r="L734" s="127">
        <v>88.2</v>
      </c>
      <c r="M734" s="120">
        <v>73.28</v>
      </c>
      <c r="N734" s="128" t="s">
        <v>773</v>
      </c>
      <c r="O734" s="120" t="s">
        <v>774</v>
      </c>
      <c r="P734" s="120" t="s">
        <v>1095</v>
      </c>
      <c r="Q734" s="120" t="s">
        <v>766</v>
      </c>
      <c r="R734" s="120" t="s">
        <v>4070</v>
      </c>
      <c r="S734" s="123">
        <v>43620</v>
      </c>
      <c r="T734" s="120" t="s">
        <v>4071</v>
      </c>
      <c r="U734" s="124" t="s">
        <v>769</v>
      </c>
      <c r="V734" s="124" t="s">
        <v>4072</v>
      </c>
      <c r="W734" s="120" t="s">
        <v>4073</v>
      </c>
      <c r="X734" s="124" t="s">
        <v>769</v>
      </c>
      <c r="Y734" s="124" t="s">
        <v>4074</v>
      </c>
      <c r="Z734" s="126">
        <v>44348</v>
      </c>
    </row>
    <row r="735" spans="1:26" ht="17.25" hidden="1" customHeight="1">
      <c r="A735" s="120">
        <v>731</v>
      </c>
      <c r="B735" s="120" t="s">
        <v>758</v>
      </c>
      <c r="C735" s="120" t="s">
        <v>759</v>
      </c>
      <c r="D735" s="120" t="s">
        <v>760</v>
      </c>
      <c r="E735" s="120" t="s">
        <v>761</v>
      </c>
      <c r="F735" s="121">
        <v>8</v>
      </c>
      <c r="G735" s="121">
        <v>2</v>
      </c>
      <c r="H735" s="121">
        <v>12</v>
      </c>
      <c r="I735" s="121">
        <v>9</v>
      </c>
      <c r="J735" s="121">
        <v>903</v>
      </c>
      <c r="K735" s="122" t="s">
        <v>762</v>
      </c>
      <c r="L735" s="127">
        <v>88.08</v>
      </c>
      <c r="M735" s="120">
        <v>73.180000000000007</v>
      </c>
      <c r="N735" s="128" t="s">
        <v>773</v>
      </c>
      <c r="O735" s="120" t="s">
        <v>774</v>
      </c>
      <c r="P735" s="120" t="s">
        <v>1101</v>
      </c>
      <c r="Q735" s="120" t="s">
        <v>766</v>
      </c>
      <c r="R735" s="120" t="s">
        <v>4075</v>
      </c>
      <c r="S735" s="123">
        <v>43627</v>
      </c>
      <c r="T735" s="120" t="s">
        <v>4076</v>
      </c>
      <c r="U735" s="124" t="s">
        <v>769</v>
      </c>
      <c r="V735" s="124" t="s">
        <v>4077</v>
      </c>
      <c r="W735" s="120" t="s">
        <v>4078</v>
      </c>
      <c r="X735" s="124" t="s">
        <v>769</v>
      </c>
      <c r="Y735" s="124" t="s">
        <v>4079</v>
      </c>
      <c r="Z735" s="126">
        <v>44348</v>
      </c>
    </row>
    <row r="736" spans="1:26" ht="17.25" hidden="1" customHeight="1">
      <c r="A736" s="120">
        <v>732</v>
      </c>
      <c r="B736" s="120" t="s">
        <v>758</v>
      </c>
      <c r="C736" s="120" t="s">
        <v>759</v>
      </c>
      <c r="D736" s="120" t="s">
        <v>760</v>
      </c>
      <c r="E736" s="120" t="s">
        <v>761</v>
      </c>
      <c r="F736" s="121">
        <v>8</v>
      </c>
      <c r="G736" s="121">
        <v>2</v>
      </c>
      <c r="H736" s="121">
        <v>12</v>
      </c>
      <c r="I736" s="121">
        <v>9</v>
      </c>
      <c r="J736" s="121">
        <v>904</v>
      </c>
      <c r="K736" s="122" t="s">
        <v>762</v>
      </c>
      <c r="L736" s="127">
        <v>139.06</v>
      </c>
      <c r="M736" s="120">
        <v>115.53</v>
      </c>
      <c r="N736" s="117" t="s">
        <v>763</v>
      </c>
      <c r="O736" s="120" t="s">
        <v>1736</v>
      </c>
      <c r="P736" s="120" t="s">
        <v>1737</v>
      </c>
      <c r="Q736" s="120" t="s">
        <v>766</v>
      </c>
      <c r="R736" s="120" t="s">
        <v>4080</v>
      </c>
      <c r="S736" s="123">
        <v>43702</v>
      </c>
      <c r="T736" s="120" t="s">
        <v>2113</v>
      </c>
      <c r="U736" s="124" t="s">
        <v>769</v>
      </c>
      <c r="V736" s="124" t="s">
        <v>4081</v>
      </c>
      <c r="W736" s="120" t="s">
        <v>4082</v>
      </c>
      <c r="X736" s="124" t="s">
        <v>769</v>
      </c>
      <c r="Y736" s="124" t="s">
        <v>4083</v>
      </c>
      <c r="Z736" s="126">
        <v>44348</v>
      </c>
    </row>
    <row r="737" spans="1:26" ht="17.25" hidden="1" customHeight="1">
      <c r="A737" s="120">
        <v>733</v>
      </c>
      <c r="B737" s="120" t="s">
        <v>758</v>
      </c>
      <c r="C737" s="120" t="s">
        <v>759</v>
      </c>
      <c r="D737" s="120" t="s">
        <v>760</v>
      </c>
      <c r="E737" s="120" t="s">
        <v>761</v>
      </c>
      <c r="F737" s="121">
        <v>8</v>
      </c>
      <c r="G737" s="121">
        <v>2</v>
      </c>
      <c r="H737" s="121">
        <v>12</v>
      </c>
      <c r="I737" s="121">
        <v>10</v>
      </c>
      <c r="J737" s="121">
        <v>1001</v>
      </c>
      <c r="K737" s="122" t="s">
        <v>762</v>
      </c>
      <c r="L737" s="127">
        <v>88.55</v>
      </c>
      <c r="M737" s="120">
        <v>73.569999999999993</v>
      </c>
      <c r="N737" s="128" t="s">
        <v>773</v>
      </c>
      <c r="O737" s="120" t="s">
        <v>787</v>
      </c>
      <c r="P737" s="120" t="s">
        <v>1089</v>
      </c>
      <c r="Q737" s="120" t="s">
        <v>766</v>
      </c>
      <c r="R737" s="120" t="s">
        <v>4084</v>
      </c>
      <c r="S737" s="123">
        <v>43729</v>
      </c>
      <c r="T737" s="120" t="s">
        <v>2911</v>
      </c>
      <c r="U737" s="124" t="s">
        <v>769</v>
      </c>
      <c r="V737" s="124" t="s">
        <v>4085</v>
      </c>
      <c r="W737" s="120" t="s">
        <v>4086</v>
      </c>
      <c r="X737" s="124" t="s">
        <v>769</v>
      </c>
      <c r="Y737" s="124" t="s">
        <v>4087</v>
      </c>
      <c r="Z737" s="126">
        <v>44348</v>
      </c>
    </row>
    <row r="738" spans="1:26" ht="17.25" hidden="1" customHeight="1">
      <c r="A738" s="120">
        <v>734</v>
      </c>
      <c r="B738" s="120" t="s">
        <v>758</v>
      </c>
      <c r="C738" s="120" t="s">
        <v>759</v>
      </c>
      <c r="D738" s="120" t="s">
        <v>760</v>
      </c>
      <c r="E738" s="120" t="s">
        <v>761</v>
      </c>
      <c r="F738" s="121">
        <v>8</v>
      </c>
      <c r="G738" s="121">
        <v>2</v>
      </c>
      <c r="H738" s="121">
        <v>12</v>
      </c>
      <c r="I738" s="121">
        <v>10</v>
      </c>
      <c r="J738" s="121">
        <v>1002</v>
      </c>
      <c r="K738" s="122" t="s">
        <v>762</v>
      </c>
      <c r="L738" s="127">
        <v>88.2</v>
      </c>
      <c r="M738" s="120">
        <v>73.28</v>
      </c>
      <c r="N738" s="128" t="s">
        <v>773</v>
      </c>
      <c r="O738" s="120" t="s">
        <v>774</v>
      </c>
      <c r="P738" s="120" t="s">
        <v>1095</v>
      </c>
      <c r="Q738" s="120" t="s">
        <v>766</v>
      </c>
      <c r="R738" s="120" t="s">
        <v>4088</v>
      </c>
      <c r="S738" s="123">
        <v>43622</v>
      </c>
      <c r="T738" s="120" t="s">
        <v>4089</v>
      </c>
      <c r="U738" s="124" t="s">
        <v>769</v>
      </c>
      <c r="V738" s="124" t="s">
        <v>4090</v>
      </c>
      <c r="W738" s="120" t="s">
        <v>4091</v>
      </c>
      <c r="X738" s="124" t="s">
        <v>769</v>
      </c>
      <c r="Y738" s="124" t="s">
        <v>4092</v>
      </c>
      <c r="Z738" s="126">
        <v>44348</v>
      </c>
    </row>
    <row r="739" spans="1:26" ht="17.25" hidden="1" customHeight="1">
      <c r="A739" s="120">
        <v>735</v>
      </c>
      <c r="B739" s="120" t="s">
        <v>758</v>
      </c>
      <c r="C739" s="120" t="s">
        <v>759</v>
      </c>
      <c r="D739" s="120" t="s">
        <v>760</v>
      </c>
      <c r="E739" s="120" t="s">
        <v>761</v>
      </c>
      <c r="F739" s="121">
        <v>8</v>
      </c>
      <c r="G739" s="121">
        <v>2</v>
      </c>
      <c r="H739" s="121">
        <v>12</v>
      </c>
      <c r="I739" s="121">
        <v>10</v>
      </c>
      <c r="J739" s="121">
        <v>1003</v>
      </c>
      <c r="K739" s="122" t="s">
        <v>762</v>
      </c>
      <c r="L739" s="127">
        <v>88.08</v>
      </c>
      <c r="M739" s="120">
        <v>73.180000000000007</v>
      </c>
      <c r="N739" s="128" t="s">
        <v>773</v>
      </c>
      <c r="O739" s="120" t="s">
        <v>774</v>
      </c>
      <c r="P739" s="120" t="s">
        <v>1101</v>
      </c>
      <c r="Q739" s="120" t="s">
        <v>766</v>
      </c>
      <c r="R739" s="120" t="s">
        <v>4093</v>
      </c>
      <c r="S739" s="123">
        <v>43726</v>
      </c>
      <c r="T739" s="120" t="s">
        <v>4094</v>
      </c>
      <c r="U739" s="124" t="s">
        <v>769</v>
      </c>
      <c r="V739" s="124" t="s">
        <v>4095</v>
      </c>
      <c r="W739" s="120" t="s">
        <v>4096</v>
      </c>
      <c r="X739" s="124" t="s">
        <v>896</v>
      </c>
      <c r="Y739" s="124" t="s">
        <v>4097</v>
      </c>
      <c r="Z739" s="126">
        <v>44348</v>
      </c>
    </row>
    <row r="740" spans="1:26" ht="17.25" hidden="1" customHeight="1">
      <c r="A740" s="120">
        <v>736</v>
      </c>
      <c r="B740" s="120" t="s">
        <v>758</v>
      </c>
      <c r="C740" s="120" t="s">
        <v>759</v>
      </c>
      <c r="D740" s="120" t="s">
        <v>760</v>
      </c>
      <c r="E740" s="120" t="s">
        <v>761</v>
      </c>
      <c r="F740" s="121">
        <v>8</v>
      </c>
      <c r="G740" s="121">
        <v>2</v>
      </c>
      <c r="H740" s="121">
        <v>12</v>
      </c>
      <c r="I740" s="121">
        <v>10</v>
      </c>
      <c r="J740" s="121">
        <v>1004</v>
      </c>
      <c r="K740" s="122" t="s">
        <v>762</v>
      </c>
      <c r="L740" s="127">
        <v>139.06</v>
      </c>
      <c r="M740" s="120">
        <v>115.53</v>
      </c>
      <c r="N740" s="117" t="s">
        <v>763</v>
      </c>
      <c r="O740" s="120" t="s">
        <v>1736</v>
      </c>
      <c r="P740" s="120" t="s">
        <v>1737</v>
      </c>
      <c r="Q740" s="120" t="s">
        <v>766</v>
      </c>
      <c r="R740" s="120" t="s">
        <v>4098</v>
      </c>
      <c r="S740" s="123">
        <v>43729</v>
      </c>
      <c r="T740" s="120" t="s">
        <v>4099</v>
      </c>
      <c r="U740" s="124" t="s">
        <v>769</v>
      </c>
      <c r="V740" s="124" t="s">
        <v>4100</v>
      </c>
      <c r="W740" s="120" t="s">
        <v>1155</v>
      </c>
      <c r="X740" s="124" t="s">
        <v>769</v>
      </c>
      <c r="Y740" s="124" t="s">
        <v>4101</v>
      </c>
      <c r="Z740" s="126">
        <v>44348</v>
      </c>
    </row>
    <row r="741" spans="1:26" ht="17.25" hidden="1" customHeight="1">
      <c r="A741" s="120">
        <v>737</v>
      </c>
      <c r="B741" s="120" t="s">
        <v>758</v>
      </c>
      <c r="C741" s="120" t="s">
        <v>759</v>
      </c>
      <c r="D741" s="120" t="s">
        <v>760</v>
      </c>
      <c r="E741" s="120" t="s">
        <v>761</v>
      </c>
      <c r="F741" s="121">
        <v>8</v>
      </c>
      <c r="G741" s="121">
        <v>2</v>
      </c>
      <c r="H741" s="121">
        <v>12</v>
      </c>
      <c r="I741" s="121">
        <v>11</v>
      </c>
      <c r="J741" s="121">
        <v>1101</v>
      </c>
      <c r="K741" s="122" t="s">
        <v>762</v>
      </c>
      <c r="L741" s="127">
        <v>88.55</v>
      </c>
      <c r="M741" s="120">
        <v>73.569999999999993</v>
      </c>
      <c r="N741" s="128" t="s">
        <v>773</v>
      </c>
      <c r="O741" s="120" t="s">
        <v>787</v>
      </c>
      <c r="P741" s="120" t="s">
        <v>1089</v>
      </c>
      <c r="Q741" s="120" t="s">
        <v>766</v>
      </c>
      <c r="R741" s="120" t="s">
        <v>4102</v>
      </c>
      <c r="S741" s="123">
        <v>43622</v>
      </c>
      <c r="T741" s="120" t="s">
        <v>4103</v>
      </c>
      <c r="U741" s="124" t="s">
        <v>769</v>
      </c>
      <c r="V741" s="124" t="s">
        <v>4104</v>
      </c>
      <c r="W741" s="120" t="s">
        <v>4105</v>
      </c>
      <c r="X741" s="124" t="s">
        <v>769</v>
      </c>
      <c r="Y741" s="124" t="s">
        <v>4106</v>
      </c>
      <c r="Z741" s="126">
        <v>44348</v>
      </c>
    </row>
    <row r="742" spans="1:26" ht="17.25" hidden="1" customHeight="1">
      <c r="A742" s="120">
        <v>738</v>
      </c>
      <c r="B742" s="120" t="s">
        <v>758</v>
      </c>
      <c r="C742" s="120" t="s">
        <v>759</v>
      </c>
      <c r="D742" s="120" t="s">
        <v>760</v>
      </c>
      <c r="E742" s="120" t="s">
        <v>761</v>
      </c>
      <c r="F742" s="121">
        <v>8</v>
      </c>
      <c r="G742" s="121">
        <v>2</v>
      </c>
      <c r="H742" s="121">
        <v>12</v>
      </c>
      <c r="I742" s="121">
        <v>11</v>
      </c>
      <c r="J742" s="121">
        <v>1102</v>
      </c>
      <c r="K742" s="122" t="s">
        <v>762</v>
      </c>
      <c r="L742" s="127">
        <v>88.2</v>
      </c>
      <c r="M742" s="120">
        <v>73.28</v>
      </c>
      <c r="N742" s="128" t="s">
        <v>773</v>
      </c>
      <c r="O742" s="120" t="s">
        <v>774</v>
      </c>
      <c r="P742" s="120" t="s">
        <v>1095</v>
      </c>
      <c r="Q742" s="120" t="s">
        <v>766</v>
      </c>
      <c r="R742" s="120" t="s">
        <v>4107</v>
      </c>
      <c r="S742" s="123">
        <v>43727</v>
      </c>
      <c r="T742" s="120" t="s">
        <v>4108</v>
      </c>
      <c r="U742" s="124" t="s">
        <v>769</v>
      </c>
      <c r="V742" s="124" t="s">
        <v>4109</v>
      </c>
      <c r="W742" s="120" t="s">
        <v>4110</v>
      </c>
      <c r="X742" s="124" t="s">
        <v>769</v>
      </c>
      <c r="Y742" s="124" t="s">
        <v>4111</v>
      </c>
      <c r="Z742" s="126">
        <v>44348</v>
      </c>
    </row>
    <row r="743" spans="1:26" ht="17.25" hidden="1" customHeight="1">
      <c r="A743" s="120">
        <v>739</v>
      </c>
      <c r="B743" s="120" t="s">
        <v>758</v>
      </c>
      <c r="C743" s="120" t="s">
        <v>759</v>
      </c>
      <c r="D743" s="120" t="s">
        <v>760</v>
      </c>
      <c r="E743" s="120" t="s">
        <v>761</v>
      </c>
      <c r="F743" s="121">
        <v>8</v>
      </c>
      <c r="G743" s="121">
        <v>2</v>
      </c>
      <c r="H743" s="121">
        <v>12</v>
      </c>
      <c r="I743" s="121">
        <v>11</v>
      </c>
      <c r="J743" s="121">
        <v>1103</v>
      </c>
      <c r="K743" s="122" t="s">
        <v>762</v>
      </c>
      <c r="L743" s="127">
        <v>88.08</v>
      </c>
      <c r="M743" s="120">
        <v>73.180000000000007</v>
      </c>
      <c r="N743" s="128" t="s">
        <v>773</v>
      </c>
      <c r="O743" s="120" t="s">
        <v>774</v>
      </c>
      <c r="P743" s="120" t="s">
        <v>1101</v>
      </c>
      <c r="Q743" s="120" t="s">
        <v>766</v>
      </c>
      <c r="R743" s="120" t="s">
        <v>4112</v>
      </c>
      <c r="S743" s="123">
        <v>43622</v>
      </c>
      <c r="T743" s="120" t="s">
        <v>854</v>
      </c>
      <c r="U743" s="124" t="s">
        <v>769</v>
      </c>
      <c r="V743" s="124" t="s">
        <v>4113</v>
      </c>
      <c r="W743" s="120" t="s">
        <v>4114</v>
      </c>
      <c r="X743" s="124" t="s">
        <v>769</v>
      </c>
      <c r="Y743" s="124" t="s">
        <v>4115</v>
      </c>
      <c r="Z743" s="126">
        <v>44348</v>
      </c>
    </row>
    <row r="744" spans="1:26" ht="17.25" hidden="1" customHeight="1">
      <c r="A744" s="120">
        <v>740</v>
      </c>
      <c r="B744" s="120" t="s">
        <v>758</v>
      </c>
      <c r="C744" s="120" t="s">
        <v>759</v>
      </c>
      <c r="D744" s="120" t="s">
        <v>760</v>
      </c>
      <c r="E744" s="120" t="s">
        <v>761</v>
      </c>
      <c r="F744" s="121">
        <v>8</v>
      </c>
      <c r="G744" s="121">
        <v>2</v>
      </c>
      <c r="H744" s="121">
        <v>12</v>
      </c>
      <c r="I744" s="121">
        <v>11</v>
      </c>
      <c r="J744" s="121">
        <v>1104</v>
      </c>
      <c r="K744" s="122" t="s">
        <v>762</v>
      </c>
      <c r="L744" s="127">
        <v>139.06</v>
      </c>
      <c r="M744" s="120">
        <v>115.53</v>
      </c>
      <c r="N744" s="117" t="s">
        <v>763</v>
      </c>
      <c r="O744" s="120" t="s">
        <v>1736</v>
      </c>
      <c r="P744" s="120" t="s">
        <v>1737</v>
      </c>
      <c r="Q744" s="120" t="s">
        <v>766</v>
      </c>
      <c r="R744" s="120" t="s">
        <v>4116</v>
      </c>
      <c r="S744" s="123">
        <v>43728</v>
      </c>
      <c r="T744" s="120" t="s">
        <v>4117</v>
      </c>
      <c r="U744" s="124" t="s">
        <v>769</v>
      </c>
      <c r="V744" s="124" t="s">
        <v>4118</v>
      </c>
      <c r="W744" s="120" t="s">
        <v>1020</v>
      </c>
      <c r="X744" s="124" t="s">
        <v>769</v>
      </c>
      <c r="Y744" s="124" t="s">
        <v>4119</v>
      </c>
      <c r="Z744" s="126">
        <v>44348</v>
      </c>
    </row>
    <row r="745" spans="1:26" ht="17.25" hidden="1" customHeight="1">
      <c r="A745" s="120">
        <v>741</v>
      </c>
      <c r="B745" s="120" t="s">
        <v>758</v>
      </c>
      <c r="C745" s="120" t="s">
        <v>759</v>
      </c>
      <c r="D745" s="120" t="s">
        <v>760</v>
      </c>
      <c r="E745" s="120" t="s">
        <v>761</v>
      </c>
      <c r="F745" s="121">
        <v>8</v>
      </c>
      <c r="G745" s="121">
        <v>2</v>
      </c>
      <c r="H745" s="121">
        <v>12</v>
      </c>
      <c r="I745" s="121">
        <v>12</v>
      </c>
      <c r="J745" s="121">
        <v>1201</v>
      </c>
      <c r="K745" s="122" t="s">
        <v>762</v>
      </c>
      <c r="L745" s="127">
        <v>88.55</v>
      </c>
      <c r="M745" s="120">
        <v>73.569999999999993</v>
      </c>
      <c r="N745" s="128" t="s">
        <v>773</v>
      </c>
      <c r="O745" s="120" t="s">
        <v>787</v>
      </c>
      <c r="P745" s="120" t="s">
        <v>1089</v>
      </c>
      <c r="Q745" s="120" t="s">
        <v>766</v>
      </c>
      <c r="R745" s="120" t="s">
        <v>4120</v>
      </c>
      <c r="S745" s="123">
        <v>43649</v>
      </c>
      <c r="T745" s="120" t="s">
        <v>4121</v>
      </c>
      <c r="U745" s="124" t="s">
        <v>769</v>
      </c>
      <c r="V745" s="124" t="s">
        <v>4122</v>
      </c>
      <c r="W745" s="120" t="s">
        <v>4123</v>
      </c>
      <c r="X745" s="124" t="s">
        <v>769</v>
      </c>
      <c r="Y745" s="124" t="s">
        <v>4124</v>
      </c>
      <c r="Z745" s="126">
        <v>44348</v>
      </c>
    </row>
    <row r="746" spans="1:26" ht="17.25" hidden="1" customHeight="1">
      <c r="A746" s="120">
        <v>742</v>
      </c>
      <c r="B746" s="120" t="s">
        <v>758</v>
      </c>
      <c r="C746" s="120" t="s">
        <v>759</v>
      </c>
      <c r="D746" s="120" t="s">
        <v>760</v>
      </c>
      <c r="E746" s="120" t="s">
        <v>761</v>
      </c>
      <c r="F746" s="121">
        <v>8</v>
      </c>
      <c r="G746" s="121">
        <v>2</v>
      </c>
      <c r="H746" s="121">
        <v>12</v>
      </c>
      <c r="I746" s="121">
        <v>12</v>
      </c>
      <c r="J746" s="121">
        <v>1202</v>
      </c>
      <c r="K746" s="122" t="s">
        <v>762</v>
      </c>
      <c r="L746" s="127">
        <v>88.2</v>
      </c>
      <c r="M746" s="120">
        <v>73.28</v>
      </c>
      <c r="N746" s="128" t="s">
        <v>773</v>
      </c>
      <c r="O746" s="120" t="s">
        <v>774</v>
      </c>
      <c r="P746" s="120" t="s">
        <v>1095</v>
      </c>
      <c r="Q746" s="120" t="s">
        <v>766</v>
      </c>
      <c r="R746" s="120" t="s">
        <v>4125</v>
      </c>
      <c r="S746" s="123">
        <v>43620</v>
      </c>
      <c r="T746" s="120" t="s">
        <v>4126</v>
      </c>
      <c r="U746" s="124" t="s">
        <v>769</v>
      </c>
      <c r="V746" s="124" t="s">
        <v>4127</v>
      </c>
      <c r="W746" s="120" t="s">
        <v>4128</v>
      </c>
      <c r="X746" s="124" t="s">
        <v>769</v>
      </c>
      <c r="Y746" s="124" t="s">
        <v>4129</v>
      </c>
      <c r="Z746" s="126">
        <v>44348</v>
      </c>
    </row>
    <row r="747" spans="1:26" ht="17.25" hidden="1" customHeight="1">
      <c r="A747" s="120">
        <v>743</v>
      </c>
      <c r="B747" s="120" t="s">
        <v>758</v>
      </c>
      <c r="C747" s="120" t="s">
        <v>759</v>
      </c>
      <c r="D747" s="120" t="s">
        <v>760</v>
      </c>
      <c r="E747" s="120" t="s">
        <v>761</v>
      </c>
      <c r="F747" s="121">
        <v>8</v>
      </c>
      <c r="G747" s="121">
        <v>2</v>
      </c>
      <c r="H747" s="121">
        <v>12</v>
      </c>
      <c r="I747" s="121">
        <v>12</v>
      </c>
      <c r="J747" s="121">
        <v>1203</v>
      </c>
      <c r="K747" s="122" t="s">
        <v>762</v>
      </c>
      <c r="L747" s="127">
        <v>88.08</v>
      </c>
      <c r="M747" s="120">
        <v>73.180000000000007</v>
      </c>
      <c r="N747" s="128" t="s">
        <v>773</v>
      </c>
      <c r="O747" s="120" t="s">
        <v>774</v>
      </c>
      <c r="P747" s="120" t="s">
        <v>1101</v>
      </c>
      <c r="Q747" s="120" t="s">
        <v>766</v>
      </c>
      <c r="R747" s="120" t="s">
        <v>4130</v>
      </c>
      <c r="S747" s="123">
        <v>43707</v>
      </c>
      <c r="T747" s="120" t="s">
        <v>4131</v>
      </c>
      <c r="U747" s="124" t="s">
        <v>769</v>
      </c>
      <c r="V747" s="124" t="s">
        <v>4132</v>
      </c>
      <c r="W747" s="120" t="s">
        <v>4133</v>
      </c>
      <c r="X747" s="124" t="s">
        <v>769</v>
      </c>
      <c r="Y747" s="124" t="s">
        <v>4134</v>
      </c>
      <c r="Z747" s="126">
        <v>44348</v>
      </c>
    </row>
    <row r="748" spans="1:26" ht="17.25" hidden="1" customHeight="1">
      <c r="A748" s="120">
        <v>744</v>
      </c>
      <c r="B748" s="120" t="s">
        <v>758</v>
      </c>
      <c r="C748" s="120" t="s">
        <v>759</v>
      </c>
      <c r="D748" s="120" t="s">
        <v>760</v>
      </c>
      <c r="E748" s="120" t="s">
        <v>761</v>
      </c>
      <c r="F748" s="121">
        <v>8</v>
      </c>
      <c r="G748" s="121">
        <v>2</v>
      </c>
      <c r="H748" s="121">
        <v>12</v>
      </c>
      <c r="I748" s="121">
        <v>12</v>
      </c>
      <c r="J748" s="121">
        <v>1204</v>
      </c>
      <c r="K748" s="122" t="s">
        <v>762</v>
      </c>
      <c r="L748" s="127">
        <v>139.06</v>
      </c>
      <c r="M748" s="120">
        <v>115.53</v>
      </c>
      <c r="N748" s="117" t="s">
        <v>763</v>
      </c>
      <c r="O748" s="120" t="s">
        <v>1736</v>
      </c>
      <c r="P748" s="120" t="s">
        <v>1737</v>
      </c>
      <c r="Q748" s="120" t="s">
        <v>766</v>
      </c>
      <c r="R748" s="120" t="s">
        <v>4135</v>
      </c>
      <c r="S748" s="123">
        <v>43727</v>
      </c>
      <c r="T748" s="120" t="s">
        <v>4136</v>
      </c>
      <c r="U748" s="124" t="s">
        <v>769</v>
      </c>
      <c r="V748" s="124" t="s">
        <v>4137</v>
      </c>
      <c r="W748" s="120" t="s">
        <v>4138</v>
      </c>
      <c r="X748" s="124" t="s">
        <v>769</v>
      </c>
      <c r="Y748" s="124" t="s">
        <v>4139</v>
      </c>
      <c r="Z748" s="126">
        <v>44348</v>
      </c>
    </row>
    <row r="749" spans="1:26" ht="17.25" hidden="1" customHeight="1">
      <c r="A749" s="120">
        <v>745</v>
      </c>
      <c r="B749" s="120" t="s">
        <v>758</v>
      </c>
      <c r="C749" s="120" t="s">
        <v>759</v>
      </c>
      <c r="D749" s="120" t="s">
        <v>760</v>
      </c>
      <c r="E749" s="120" t="s">
        <v>761</v>
      </c>
      <c r="F749" s="121">
        <v>10</v>
      </c>
      <c r="G749" s="121">
        <v>1</v>
      </c>
      <c r="H749" s="121">
        <v>17</v>
      </c>
      <c r="I749" s="121">
        <v>3</v>
      </c>
      <c r="J749" s="121">
        <v>301</v>
      </c>
      <c r="K749" s="122" t="s">
        <v>762</v>
      </c>
      <c r="L749" s="127">
        <v>138.36000000000001</v>
      </c>
      <c r="M749" s="120">
        <v>115.53</v>
      </c>
      <c r="N749" s="117" t="s">
        <v>763</v>
      </c>
      <c r="O749" s="120" t="s">
        <v>764</v>
      </c>
      <c r="P749" s="120" t="s">
        <v>765</v>
      </c>
      <c r="Q749" s="120" t="s">
        <v>766</v>
      </c>
      <c r="R749" s="120" t="s">
        <v>4140</v>
      </c>
      <c r="S749" s="123">
        <v>43906</v>
      </c>
      <c r="T749" s="120" t="s">
        <v>4141</v>
      </c>
      <c r="U749" s="124" t="s">
        <v>769</v>
      </c>
      <c r="V749" s="124" t="s">
        <v>4142</v>
      </c>
      <c r="W749" s="120"/>
      <c r="X749" s="124"/>
      <c r="Y749" s="124"/>
      <c r="Z749" s="126">
        <v>44348</v>
      </c>
    </row>
    <row r="750" spans="1:26" ht="17.25" hidden="1" customHeight="1">
      <c r="A750" s="120">
        <v>746</v>
      </c>
      <c r="B750" s="120" t="s">
        <v>758</v>
      </c>
      <c r="C750" s="120" t="s">
        <v>759</v>
      </c>
      <c r="D750" s="120" t="s">
        <v>760</v>
      </c>
      <c r="E750" s="120" t="s">
        <v>761</v>
      </c>
      <c r="F750" s="121">
        <v>10</v>
      </c>
      <c r="G750" s="121">
        <v>1</v>
      </c>
      <c r="H750" s="121">
        <v>17</v>
      </c>
      <c r="I750" s="121">
        <v>3</v>
      </c>
      <c r="J750" s="121">
        <v>302</v>
      </c>
      <c r="K750" s="122" t="s">
        <v>762</v>
      </c>
      <c r="L750" s="127">
        <v>87.7</v>
      </c>
      <c r="M750" s="120">
        <v>73.23</v>
      </c>
      <c r="N750" s="128" t="s">
        <v>773</v>
      </c>
      <c r="O750" s="120" t="s">
        <v>774</v>
      </c>
      <c r="P750" s="120" t="s">
        <v>775</v>
      </c>
      <c r="Q750" s="120" t="s">
        <v>766</v>
      </c>
      <c r="R750" s="120" t="s">
        <v>4143</v>
      </c>
      <c r="S750" s="123">
        <v>43828</v>
      </c>
      <c r="T750" s="120" t="s">
        <v>1630</v>
      </c>
      <c r="U750" s="124" t="s">
        <v>769</v>
      </c>
      <c r="V750" s="124" t="s">
        <v>4144</v>
      </c>
      <c r="W750" s="120"/>
      <c r="X750" s="124"/>
      <c r="Y750" s="124"/>
      <c r="Z750" s="126">
        <v>44348</v>
      </c>
    </row>
    <row r="751" spans="1:26" ht="17.25" hidden="1" customHeight="1">
      <c r="A751" s="120">
        <v>747</v>
      </c>
      <c r="B751" s="120" t="s">
        <v>758</v>
      </c>
      <c r="C751" s="120" t="s">
        <v>759</v>
      </c>
      <c r="D751" s="120" t="s">
        <v>760</v>
      </c>
      <c r="E751" s="120" t="s">
        <v>761</v>
      </c>
      <c r="F751" s="121">
        <v>10</v>
      </c>
      <c r="G751" s="121">
        <v>1</v>
      </c>
      <c r="H751" s="121">
        <v>17</v>
      </c>
      <c r="I751" s="121">
        <v>3</v>
      </c>
      <c r="J751" s="121">
        <v>303</v>
      </c>
      <c r="K751" s="122" t="s">
        <v>762</v>
      </c>
      <c r="L751" s="127">
        <v>87.8</v>
      </c>
      <c r="M751" s="120">
        <v>73.31</v>
      </c>
      <c r="N751" s="128" t="s">
        <v>773</v>
      </c>
      <c r="O751" s="120" t="s">
        <v>774</v>
      </c>
      <c r="P751" s="120" t="s">
        <v>781</v>
      </c>
      <c r="Q751" s="120" t="s">
        <v>766</v>
      </c>
      <c r="R751" s="120" t="s">
        <v>4145</v>
      </c>
      <c r="S751" s="123">
        <v>43829</v>
      </c>
      <c r="T751" s="120" t="s">
        <v>4146</v>
      </c>
      <c r="U751" s="124" t="s">
        <v>769</v>
      </c>
      <c r="V751" s="124" t="s">
        <v>4147</v>
      </c>
      <c r="W751" s="120" t="s">
        <v>4148</v>
      </c>
      <c r="X751" s="124" t="s">
        <v>769</v>
      </c>
      <c r="Y751" s="124" t="s">
        <v>4149</v>
      </c>
      <c r="Z751" s="126">
        <v>44348</v>
      </c>
    </row>
    <row r="752" spans="1:26" ht="17.25" customHeight="1">
      <c r="A752" s="120">
        <v>748</v>
      </c>
      <c r="B752" s="120" t="s">
        <v>758</v>
      </c>
      <c r="C752" s="120" t="s">
        <v>759</v>
      </c>
      <c r="D752" s="120" t="s">
        <v>760</v>
      </c>
      <c r="E752" s="120" t="s">
        <v>761</v>
      </c>
      <c r="F752" s="121">
        <v>10</v>
      </c>
      <c r="G752" s="121">
        <v>1</v>
      </c>
      <c r="H752" s="121">
        <v>17</v>
      </c>
      <c r="I752" s="121">
        <v>3</v>
      </c>
      <c r="J752" s="121">
        <v>304</v>
      </c>
      <c r="K752" s="122" t="s">
        <v>762</v>
      </c>
      <c r="L752" s="127">
        <v>88.11</v>
      </c>
      <c r="M752" s="120">
        <v>73.569999999999993</v>
      </c>
      <c r="N752" s="128" t="s">
        <v>773</v>
      </c>
      <c r="O752" s="120" t="s">
        <v>787</v>
      </c>
      <c r="P752" s="120" t="s">
        <v>788</v>
      </c>
      <c r="Q752" s="120" t="s">
        <v>766</v>
      </c>
      <c r="R752" s="120" t="s">
        <v>4150</v>
      </c>
      <c r="S752" s="123">
        <v>43827</v>
      </c>
      <c r="T752" s="120" t="s">
        <v>4151</v>
      </c>
      <c r="U752" s="124" t="s">
        <v>769</v>
      </c>
      <c r="V752" s="124" t="s">
        <v>4152</v>
      </c>
      <c r="W752" s="120" t="s">
        <v>4153</v>
      </c>
      <c r="X752" s="124" t="s">
        <v>769</v>
      </c>
      <c r="Y752" s="124" t="s">
        <v>4154</v>
      </c>
      <c r="Z752" s="126">
        <v>44348</v>
      </c>
    </row>
    <row r="753" spans="1:26" ht="17.25" hidden="1" customHeight="1">
      <c r="A753" s="120">
        <v>749</v>
      </c>
      <c r="B753" s="120" t="s">
        <v>758</v>
      </c>
      <c r="C753" s="120" t="s">
        <v>759</v>
      </c>
      <c r="D753" s="120" t="s">
        <v>760</v>
      </c>
      <c r="E753" s="120" t="s">
        <v>761</v>
      </c>
      <c r="F753" s="121">
        <v>10</v>
      </c>
      <c r="G753" s="121">
        <v>1</v>
      </c>
      <c r="H753" s="121">
        <v>17</v>
      </c>
      <c r="I753" s="121">
        <v>4</v>
      </c>
      <c r="J753" s="121">
        <v>401</v>
      </c>
      <c r="K753" s="122" t="s">
        <v>762</v>
      </c>
      <c r="L753" s="127">
        <v>138.36000000000001</v>
      </c>
      <c r="M753" s="120">
        <v>115.53</v>
      </c>
      <c r="N753" s="117" t="s">
        <v>763</v>
      </c>
      <c r="O753" s="120" t="s">
        <v>764</v>
      </c>
      <c r="P753" s="120" t="s">
        <v>765</v>
      </c>
      <c r="Q753" s="120" t="s">
        <v>766</v>
      </c>
      <c r="R753" s="120" t="s">
        <v>4155</v>
      </c>
      <c r="S753" s="123">
        <v>43834</v>
      </c>
      <c r="T753" s="120" t="s">
        <v>4156</v>
      </c>
      <c r="U753" s="124" t="s">
        <v>769</v>
      </c>
      <c r="V753" s="124" t="s">
        <v>4157</v>
      </c>
      <c r="W753" s="120" t="s">
        <v>4158</v>
      </c>
      <c r="X753" s="124" t="s">
        <v>769</v>
      </c>
      <c r="Y753" s="124" t="s">
        <v>4159</v>
      </c>
      <c r="Z753" s="126">
        <v>44348</v>
      </c>
    </row>
    <row r="754" spans="1:26" ht="17.25" hidden="1" customHeight="1">
      <c r="A754" s="120">
        <v>750</v>
      </c>
      <c r="B754" s="120" t="s">
        <v>758</v>
      </c>
      <c r="C754" s="120" t="s">
        <v>759</v>
      </c>
      <c r="D754" s="120" t="s">
        <v>760</v>
      </c>
      <c r="E754" s="120" t="s">
        <v>761</v>
      </c>
      <c r="F754" s="121">
        <v>10</v>
      </c>
      <c r="G754" s="121">
        <v>1</v>
      </c>
      <c r="H754" s="121">
        <v>17</v>
      </c>
      <c r="I754" s="121">
        <v>4</v>
      </c>
      <c r="J754" s="121">
        <v>402</v>
      </c>
      <c r="K754" s="122" t="s">
        <v>762</v>
      </c>
      <c r="L754" s="127">
        <v>87.7</v>
      </c>
      <c r="M754" s="120">
        <v>73.23</v>
      </c>
      <c r="N754" s="128" t="s">
        <v>773</v>
      </c>
      <c r="O754" s="120" t="s">
        <v>774</v>
      </c>
      <c r="P754" s="120" t="s">
        <v>775</v>
      </c>
      <c r="Q754" s="120" t="s">
        <v>766</v>
      </c>
      <c r="R754" s="120" t="s">
        <v>4160</v>
      </c>
      <c r="S754" s="123">
        <v>44323</v>
      </c>
      <c r="T754" s="120" t="s">
        <v>4161</v>
      </c>
      <c r="U754" s="124" t="s">
        <v>769</v>
      </c>
      <c r="V754" s="131" t="s">
        <v>4162</v>
      </c>
      <c r="W754" s="120"/>
      <c r="X754" s="124"/>
      <c r="Y754" s="124"/>
      <c r="Z754" s="126">
        <v>44348</v>
      </c>
    </row>
    <row r="755" spans="1:26" ht="17.25" hidden="1" customHeight="1">
      <c r="A755" s="120">
        <v>751</v>
      </c>
      <c r="B755" s="120" t="s">
        <v>758</v>
      </c>
      <c r="C755" s="120" t="s">
        <v>759</v>
      </c>
      <c r="D755" s="120" t="s">
        <v>760</v>
      </c>
      <c r="E755" s="120" t="s">
        <v>761</v>
      </c>
      <c r="F755" s="121">
        <v>10</v>
      </c>
      <c r="G755" s="121">
        <v>1</v>
      </c>
      <c r="H755" s="121">
        <v>17</v>
      </c>
      <c r="I755" s="121">
        <v>4</v>
      </c>
      <c r="J755" s="121">
        <v>403</v>
      </c>
      <c r="K755" s="122" t="s">
        <v>762</v>
      </c>
      <c r="L755" s="127">
        <v>87.8</v>
      </c>
      <c r="M755" s="120">
        <v>73.31</v>
      </c>
      <c r="N755" s="128" t="s">
        <v>773</v>
      </c>
      <c r="O755" s="120" t="s">
        <v>774</v>
      </c>
      <c r="P755" s="120" t="s">
        <v>781</v>
      </c>
      <c r="Q755" s="120" t="s">
        <v>766</v>
      </c>
      <c r="R755" s="120" t="s">
        <v>4163</v>
      </c>
      <c r="S755" s="123">
        <v>43827</v>
      </c>
      <c r="T755" s="120" t="s">
        <v>4164</v>
      </c>
      <c r="U755" s="124" t="s">
        <v>769</v>
      </c>
      <c r="V755" s="124" t="s">
        <v>4165</v>
      </c>
      <c r="W755" s="120"/>
      <c r="X755" s="124"/>
      <c r="Y755" s="124"/>
      <c r="Z755" s="126">
        <v>44348</v>
      </c>
    </row>
    <row r="756" spans="1:26" ht="17.25" customHeight="1">
      <c r="A756" s="120">
        <v>752</v>
      </c>
      <c r="B756" s="120" t="s">
        <v>758</v>
      </c>
      <c r="C756" s="120" t="s">
        <v>759</v>
      </c>
      <c r="D756" s="120" t="s">
        <v>760</v>
      </c>
      <c r="E756" s="120" t="s">
        <v>761</v>
      </c>
      <c r="F756" s="121">
        <v>10</v>
      </c>
      <c r="G756" s="121">
        <v>1</v>
      </c>
      <c r="H756" s="121">
        <v>17</v>
      </c>
      <c r="I756" s="121">
        <v>4</v>
      </c>
      <c r="J756" s="121">
        <v>404</v>
      </c>
      <c r="K756" s="122" t="s">
        <v>762</v>
      </c>
      <c r="L756" s="127">
        <v>88.11</v>
      </c>
      <c r="M756" s="120">
        <v>73.569999999999993</v>
      </c>
      <c r="N756" s="128" t="s">
        <v>773</v>
      </c>
      <c r="O756" s="120" t="s">
        <v>787</v>
      </c>
      <c r="P756" s="120" t="s">
        <v>788</v>
      </c>
      <c r="Q756" s="120" t="s">
        <v>766</v>
      </c>
      <c r="R756" s="120" t="s">
        <v>4166</v>
      </c>
      <c r="S756" s="123">
        <v>43827</v>
      </c>
      <c r="T756" s="120" t="s">
        <v>4167</v>
      </c>
      <c r="U756" s="124" t="s">
        <v>769</v>
      </c>
      <c r="V756" s="124" t="s">
        <v>4168</v>
      </c>
      <c r="W756" s="120" t="s">
        <v>4169</v>
      </c>
      <c r="X756" s="124" t="s">
        <v>769</v>
      </c>
      <c r="Y756" s="124" t="s">
        <v>4170</v>
      </c>
      <c r="Z756" s="126">
        <v>44348</v>
      </c>
    </row>
    <row r="757" spans="1:26" ht="17.25" hidden="1" customHeight="1">
      <c r="A757" s="120">
        <v>753</v>
      </c>
      <c r="B757" s="120" t="s">
        <v>758</v>
      </c>
      <c r="C757" s="120" t="s">
        <v>759</v>
      </c>
      <c r="D757" s="120" t="s">
        <v>760</v>
      </c>
      <c r="E757" s="120" t="s">
        <v>761</v>
      </c>
      <c r="F757" s="121">
        <v>10</v>
      </c>
      <c r="G757" s="121">
        <v>1</v>
      </c>
      <c r="H757" s="121">
        <v>17</v>
      </c>
      <c r="I757" s="121">
        <v>5</v>
      </c>
      <c r="J757" s="121">
        <v>501</v>
      </c>
      <c r="K757" s="122" t="s">
        <v>762</v>
      </c>
      <c r="L757" s="127">
        <v>138.36000000000001</v>
      </c>
      <c r="M757" s="120">
        <v>115.53</v>
      </c>
      <c r="N757" s="117" t="s">
        <v>763</v>
      </c>
      <c r="O757" s="120" t="s">
        <v>764</v>
      </c>
      <c r="P757" s="120" t="s">
        <v>765</v>
      </c>
      <c r="Q757" s="120" t="s">
        <v>766</v>
      </c>
      <c r="R757" s="120" t="s">
        <v>4171</v>
      </c>
      <c r="S757" s="123">
        <v>43827</v>
      </c>
      <c r="T757" s="120" t="s">
        <v>4172</v>
      </c>
      <c r="U757" s="124" t="s">
        <v>769</v>
      </c>
      <c r="V757" s="124" t="s">
        <v>4173</v>
      </c>
      <c r="W757" s="120" t="s">
        <v>4174</v>
      </c>
      <c r="X757" s="124" t="s">
        <v>769</v>
      </c>
      <c r="Y757" s="124" t="s">
        <v>4175</v>
      </c>
      <c r="Z757" s="126">
        <v>44348</v>
      </c>
    </row>
    <row r="758" spans="1:26" ht="17.25" hidden="1" customHeight="1">
      <c r="A758" s="120">
        <v>754</v>
      </c>
      <c r="B758" s="120" t="s">
        <v>758</v>
      </c>
      <c r="C758" s="120" t="s">
        <v>759</v>
      </c>
      <c r="D758" s="120" t="s">
        <v>760</v>
      </c>
      <c r="E758" s="120" t="s">
        <v>761</v>
      </c>
      <c r="F758" s="121">
        <v>10</v>
      </c>
      <c r="G758" s="121">
        <v>1</v>
      </c>
      <c r="H758" s="121">
        <v>17</v>
      </c>
      <c r="I758" s="121">
        <v>5</v>
      </c>
      <c r="J758" s="121">
        <v>502</v>
      </c>
      <c r="K758" s="122" t="s">
        <v>762</v>
      </c>
      <c r="L758" s="127">
        <v>87.7</v>
      </c>
      <c r="M758" s="120">
        <v>73.23</v>
      </c>
      <c r="N758" s="128" t="s">
        <v>773</v>
      </c>
      <c r="O758" s="120" t="s">
        <v>774</v>
      </c>
      <c r="P758" s="120" t="s">
        <v>775</v>
      </c>
      <c r="Q758" s="120" t="s">
        <v>766</v>
      </c>
      <c r="R758" s="120" t="s">
        <v>4176</v>
      </c>
      <c r="S758" s="123">
        <v>43828</v>
      </c>
      <c r="T758" s="120" t="s">
        <v>4177</v>
      </c>
      <c r="U758" s="124" t="s">
        <v>769</v>
      </c>
      <c r="V758" s="124" t="s">
        <v>4178</v>
      </c>
      <c r="W758" s="120" t="s">
        <v>4179</v>
      </c>
      <c r="X758" s="124" t="s">
        <v>769</v>
      </c>
      <c r="Y758" s="124" t="s">
        <v>4180</v>
      </c>
      <c r="Z758" s="126">
        <v>44348</v>
      </c>
    </row>
    <row r="759" spans="1:26" ht="17.25" hidden="1" customHeight="1">
      <c r="A759" s="120">
        <v>755</v>
      </c>
      <c r="B759" s="120" t="s">
        <v>758</v>
      </c>
      <c r="C759" s="120" t="s">
        <v>759</v>
      </c>
      <c r="D759" s="120" t="s">
        <v>760</v>
      </c>
      <c r="E759" s="120" t="s">
        <v>761</v>
      </c>
      <c r="F759" s="121">
        <v>10</v>
      </c>
      <c r="G759" s="121">
        <v>1</v>
      </c>
      <c r="H759" s="121">
        <v>17</v>
      </c>
      <c r="I759" s="121">
        <v>5</v>
      </c>
      <c r="J759" s="121">
        <v>503</v>
      </c>
      <c r="K759" s="122" t="s">
        <v>762</v>
      </c>
      <c r="L759" s="127">
        <v>87.8</v>
      </c>
      <c r="M759" s="120">
        <v>73.31</v>
      </c>
      <c r="N759" s="128" t="s">
        <v>773</v>
      </c>
      <c r="O759" s="120" t="s">
        <v>774</v>
      </c>
      <c r="P759" s="120" t="s">
        <v>781</v>
      </c>
      <c r="Q759" s="120" t="s">
        <v>766</v>
      </c>
      <c r="R759" s="120" t="s">
        <v>4181</v>
      </c>
      <c r="S759" s="123">
        <v>43827</v>
      </c>
      <c r="T759" s="120" t="s">
        <v>4182</v>
      </c>
      <c r="U759" s="124" t="s">
        <v>769</v>
      </c>
      <c r="V759" s="124" t="s">
        <v>4183</v>
      </c>
      <c r="W759" s="120"/>
      <c r="X759" s="124"/>
      <c r="Y759" s="124"/>
      <c r="Z759" s="126">
        <v>44348</v>
      </c>
    </row>
    <row r="760" spans="1:26" ht="17.25" customHeight="1">
      <c r="A760" s="120">
        <v>756</v>
      </c>
      <c r="B760" s="120" t="s">
        <v>758</v>
      </c>
      <c r="C760" s="120" t="s">
        <v>759</v>
      </c>
      <c r="D760" s="120" t="s">
        <v>760</v>
      </c>
      <c r="E760" s="120" t="s">
        <v>761</v>
      </c>
      <c r="F760" s="121">
        <v>10</v>
      </c>
      <c r="G760" s="121">
        <v>1</v>
      </c>
      <c r="H760" s="121">
        <v>17</v>
      </c>
      <c r="I760" s="121">
        <v>5</v>
      </c>
      <c r="J760" s="121">
        <v>504</v>
      </c>
      <c r="K760" s="122" t="s">
        <v>762</v>
      </c>
      <c r="L760" s="127">
        <v>88.11</v>
      </c>
      <c r="M760" s="120">
        <v>73.569999999999993</v>
      </c>
      <c r="N760" s="128" t="s">
        <v>773</v>
      </c>
      <c r="O760" s="120" t="s">
        <v>787</v>
      </c>
      <c r="P760" s="120" t="s">
        <v>788</v>
      </c>
      <c r="Q760" s="120" t="s">
        <v>766</v>
      </c>
      <c r="R760" s="120" t="s">
        <v>4184</v>
      </c>
      <c r="S760" s="123">
        <v>43830</v>
      </c>
      <c r="T760" s="120" t="s">
        <v>4185</v>
      </c>
      <c r="U760" s="124" t="s">
        <v>769</v>
      </c>
      <c r="V760" s="124" t="s">
        <v>4186</v>
      </c>
      <c r="W760" s="120" t="s">
        <v>4187</v>
      </c>
      <c r="X760" s="124" t="s">
        <v>769</v>
      </c>
      <c r="Y760" s="124" t="s">
        <v>4188</v>
      </c>
      <c r="Z760" s="126">
        <v>44348</v>
      </c>
    </row>
    <row r="761" spans="1:26" ht="17.25" hidden="1" customHeight="1">
      <c r="A761" s="120">
        <v>757</v>
      </c>
      <c r="B761" s="120" t="s">
        <v>758</v>
      </c>
      <c r="C761" s="120" t="s">
        <v>759</v>
      </c>
      <c r="D761" s="120" t="s">
        <v>760</v>
      </c>
      <c r="E761" s="120" t="s">
        <v>761</v>
      </c>
      <c r="F761" s="121">
        <v>10</v>
      </c>
      <c r="G761" s="121">
        <v>1</v>
      </c>
      <c r="H761" s="121">
        <v>17</v>
      </c>
      <c r="I761" s="121">
        <v>6</v>
      </c>
      <c r="J761" s="121">
        <v>601</v>
      </c>
      <c r="K761" s="122" t="s">
        <v>762</v>
      </c>
      <c r="L761" s="127">
        <v>138.36000000000001</v>
      </c>
      <c r="M761" s="120">
        <v>115.53</v>
      </c>
      <c r="N761" s="117" t="s">
        <v>763</v>
      </c>
      <c r="O761" s="120" t="s">
        <v>764</v>
      </c>
      <c r="P761" s="120" t="s">
        <v>765</v>
      </c>
      <c r="Q761" s="120" t="s">
        <v>766</v>
      </c>
      <c r="R761" s="120" t="s">
        <v>4189</v>
      </c>
      <c r="S761" s="123">
        <v>43826</v>
      </c>
      <c r="T761" s="120" t="s">
        <v>4190</v>
      </c>
      <c r="U761" s="124" t="s">
        <v>769</v>
      </c>
      <c r="V761" s="124" t="s">
        <v>4191</v>
      </c>
      <c r="W761" s="120" t="s">
        <v>4192</v>
      </c>
      <c r="X761" s="124" t="s">
        <v>769</v>
      </c>
      <c r="Y761" s="124" t="s">
        <v>4193</v>
      </c>
      <c r="Z761" s="126">
        <v>44348</v>
      </c>
    </row>
    <row r="762" spans="1:26" ht="17.25" hidden="1" customHeight="1">
      <c r="A762" s="120">
        <v>758</v>
      </c>
      <c r="B762" s="120" t="s">
        <v>758</v>
      </c>
      <c r="C762" s="120" t="s">
        <v>759</v>
      </c>
      <c r="D762" s="120" t="s">
        <v>760</v>
      </c>
      <c r="E762" s="120" t="s">
        <v>761</v>
      </c>
      <c r="F762" s="121">
        <v>10</v>
      </c>
      <c r="G762" s="121">
        <v>1</v>
      </c>
      <c r="H762" s="121">
        <v>17</v>
      </c>
      <c r="I762" s="121">
        <v>6</v>
      </c>
      <c r="J762" s="121">
        <v>602</v>
      </c>
      <c r="K762" s="122" t="s">
        <v>762</v>
      </c>
      <c r="L762" s="127">
        <v>87.7</v>
      </c>
      <c r="M762" s="120">
        <v>73.23</v>
      </c>
      <c r="N762" s="128" t="s">
        <v>773</v>
      </c>
      <c r="O762" s="120" t="s">
        <v>774</v>
      </c>
      <c r="P762" s="120" t="s">
        <v>775</v>
      </c>
      <c r="Q762" s="120" t="s">
        <v>766</v>
      </c>
      <c r="R762" s="120" t="s">
        <v>4194</v>
      </c>
      <c r="S762" s="123">
        <v>43828</v>
      </c>
      <c r="T762" s="120" t="s">
        <v>4195</v>
      </c>
      <c r="U762" s="124" t="s">
        <v>769</v>
      </c>
      <c r="V762" s="124" t="s">
        <v>4196</v>
      </c>
      <c r="W762" s="120" t="s">
        <v>4197</v>
      </c>
      <c r="X762" s="124" t="s">
        <v>769</v>
      </c>
      <c r="Y762" s="124" t="s">
        <v>4198</v>
      </c>
      <c r="Z762" s="126">
        <v>44348</v>
      </c>
    </row>
    <row r="763" spans="1:26" ht="17.25" hidden="1" customHeight="1">
      <c r="A763" s="120">
        <v>759</v>
      </c>
      <c r="B763" s="120" t="s">
        <v>758</v>
      </c>
      <c r="C763" s="120" t="s">
        <v>759</v>
      </c>
      <c r="D763" s="120" t="s">
        <v>760</v>
      </c>
      <c r="E763" s="120" t="s">
        <v>761</v>
      </c>
      <c r="F763" s="121">
        <v>10</v>
      </c>
      <c r="G763" s="121">
        <v>1</v>
      </c>
      <c r="H763" s="121">
        <v>17</v>
      </c>
      <c r="I763" s="121">
        <v>6</v>
      </c>
      <c r="J763" s="121">
        <v>603</v>
      </c>
      <c r="K763" s="122" t="s">
        <v>762</v>
      </c>
      <c r="L763" s="127">
        <v>87.8</v>
      </c>
      <c r="M763" s="120">
        <v>73.31</v>
      </c>
      <c r="N763" s="128" t="s">
        <v>773</v>
      </c>
      <c r="O763" s="120" t="s">
        <v>774</v>
      </c>
      <c r="P763" s="120" t="s">
        <v>781</v>
      </c>
      <c r="Q763" s="120" t="s">
        <v>766</v>
      </c>
      <c r="R763" s="120" t="s">
        <v>4199</v>
      </c>
      <c r="S763" s="123">
        <v>43835</v>
      </c>
      <c r="T763" s="120" t="s">
        <v>4200</v>
      </c>
      <c r="U763" s="124" t="s">
        <v>769</v>
      </c>
      <c r="V763" s="124" t="s">
        <v>4201</v>
      </c>
      <c r="W763" s="120" t="s">
        <v>4202</v>
      </c>
      <c r="X763" s="124" t="s">
        <v>769</v>
      </c>
      <c r="Y763" s="124" t="s">
        <v>4203</v>
      </c>
      <c r="Z763" s="126">
        <v>44348</v>
      </c>
    </row>
    <row r="764" spans="1:26" ht="17.25" customHeight="1">
      <c r="A764" s="120">
        <v>760</v>
      </c>
      <c r="B764" s="120" t="s">
        <v>758</v>
      </c>
      <c r="C764" s="120" t="s">
        <v>759</v>
      </c>
      <c r="D764" s="120" t="s">
        <v>760</v>
      </c>
      <c r="E764" s="120" t="s">
        <v>761</v>
      </c>
      <c r="F764" s="121">
        <v>10</v>
      </c>
      <c r="G764" s="121">
        <v>1</v>
      </c>
      <c r="H764" s="121">
        <v>17</v>
      </c>
      <c r="I764" s="121">
        <v>6</v>
      </c>
      <c r="J764" s="121">
        <v>604</v>
      </c>
      <c r="K764" s="122" t="s">
        <v>762</v>
      </c>
      <c r="L764" s="127">
        <v>88.11</v>
      </c>
      <c r="M764" s="120">
        <v>73.569999999999993</v>
      </c>
      <c r="N764" s="128" t="s">
        <v>773</v>
      </c>
      <c r="O764" s="120" t="s">
        <v>787</v>
      </c>
      <c r="P764" s="120" t="s">
        <v>788</v>
      </c>
      <c r="Q764" s="120" t="s">
        <v>766</v>
      </c>
      <c r="R764" s="120" t="s">
        <v>4204</v>
      </c>
      <c r="S764" s="123">
        <v>43825</v>
      </c>
      <c r="T764" s="120" t="s">
        <v>4205</v>
      </c>
      <c r="U764" s="124" t="s">
        <v>769</v>
      </c>
      <c r="V764" s="124" t="s">
        <v>4206</v>
      </c>
      <c r="W764" s="120" t="s">
        <v>4207</v>
      </c>
      <c r="X764" s="124" t="s">
        <v>769</v>
      </c>
      <c r="Y764" s="124" t="s">
        <v>4208</v>
      </c>
      <c r="Z764" s="126">
        <v>44348</v>
      </c>
    </row>
    <row r="765" spans="1:26" ht="17.25" hidden="1" customHeight="1">
      <c r="A765" s="120">
        <v>761</v>
      </c>
      <c r="B765" s="120" t="s">
        <v>758</v>
      </c>
      <c r="C765" s="120" t="s">
        <v>759</v>
      </c>
      <c r="D765" s="120" t="s">
        <v>760</v>
      </c>
      <c r="E765" s="120" t="s">
        <v>761</v>
      </c>
      <c r="F765" s="121">
        <v>10</v>
      </c>
      <c r="G765" s="121">
        <v>1</v>
      </c>
      <c r="H765" s="121">
        <v>17</v>
      </c>
      <c r="I765" s="121">
        <v>7</v>
      </c>
      <c r="J765" s="121">
        <v>701</v>
      </c>
      <c r="K765" s="122" t="s">
        <v>762</v>
      </c>
      <c r="L765" s="127">
        <v>138.36000000000001</v>
      </c>
      <c r="M765" s="120">
        <v>115.53</v>
      </c>
      <c r="N765" s="117" t="s">
        <v>763</v>
      </c>
      <c r="O765" s="120" t="s">
        <v>764</v>
      </c>
      <c r="P765" s="120" t="s">
        <v>765</v>
      </c>
      <c r="Q765" s="120" t="s">
        <v>766</v>
      </c>
      <c r="R765" s="120" t="s">
        <v>4209</v>
      </c>
      <c r="S765" s="123">
        <v>43828</v>
      </c>
      <c r="T765" s="120" t="s">
        <v>4210</v>
      </c>
      <c r="U765" s="124" t="s">
        <v>769</v>
      </c>
      <c r="V765" s="132" t="s">
        <v>4211</v>
      </c>
      <c r="W765" s="120" t="s">
        <v>4212</v>
      </c>
      <c r="X765" s="132" t="s">
        <v>769</v>
      </c>
      <c r="Y765" s="132" t="s">
        <v>4213</v>
      </c>
      <c r="Z765" s="126">
        <v>44348</v>
      </c>
    </row>
    <row r="766" spans="1:26" ht="17.25" hidden="1" customHeight="1">
      <c r="A766" s="120">
        <v>762</v>
      </c>
      <c r="B766" s="120" t="s">
        <v>758</v>
      </c>
      <c r="C766" s="120" t="s">
        <v>759</v>
      </c>
      <c r="D766" s="120" t="s">
        <v>760</v>
      </c>
      <c r="E766" s="120" t="s">
        <v>761</v>
      </c>
      <c r="F766" s="121">
        <v>10</v>
      </c>
      <c r="G766" s="121">
        <v>1</v>
      </c>
      <c r="H766" s="121">
        <v>17</v>
      </c>
      <c r="I766" s="121">
        <v>7</v>
      </c>
      <c r="J766" s="121">
        <v>702</v>
      </c>
      <c r="K766" s="122" t="s">
        <v>762</v>
      </c>
      <c r="L766" s="127">
        <v>87.7</v>
      </c>
      <c r="M766" s="120">
        <v>73.23</v>
      </c>
      <c r="N766" s="128" t="s">
        <v>773</v>
      </c>
      <c r="O766" s="120" t="s">
        <v>774</v>
      </c>
      <c r="P766" s="120" t="s">
        <v>775</v>
      </c>
      <c r="Q766" s="120" t="s">
        <v>766</v>
      </c>
      <c r="R766" s="120" t="s">
        <v>4214</v>
      </c>
      <c r="S766" s="123">
        <v>43834</v>
      </c>
      <c r="T766" s="120" t="s">
        <v>4215</v>
      </c>
      <c r="U766" s="124" t="s">
        <v>769</v>
      </c>
      <c r="V766" s="124" t="s">
        <v>4216</v>
      </c>
      <c r="W766" s="120"/>
      <c r="X766" s="124"/>
      <c r="Y766" s="124"/>
      <c r="Z766" s="126">
        <v>44348</v>
      </c>
    </row>
    <row r="767" spans="1:26" ht="17.25" hidden="1" customHeight="1">
      <c r="A767" s="120">
        <v>763</v>
      </c>
      <c r="B767" s="120" t="s">
        <v>758</v>
      </c>
      <c r="C767" s="120" t="s">
        <v>759</v>
      </c>
      <c r="D767" s="120" t="s">
        <v>760</v>
      </c>
      <c r="E767" s="120" t="s">
        <v>761</v>
      </c>
      <c r="F767" s="121">
        <v>10</v>
      </c>
      <c r="G767" s="121">
        <v>1</v>
      </c>
      <c r="H767" s="121">
        <v>17</v>
      </c>
      <c r="I767" s="121">
        <v>7</v>
      </c>
      <c r="J767" s="121">
        <v>703</v>
      </c>
      <c r="K767" s="122" t="s">
        <v>762</v>
      </c>
      <c r="L767" s="127">
        <v>87.8</v>
      </c>
      <c r="M767" s="120">
        <v>73.31</v>
      </c>
      <c r="N767" s="128" t="s">
        <v>773</v>
      </c>
      <c r="O767" s="120" t="s">
        <v>774</v>
      </c>
      <c r="P767" s="120" t="s">
        <v>781</v>
      </c>
      <c r="Q767" s="120" t="s">
        <v>766</v>
      </c>
      <c r="R767" s="120" t="s">
        <v>4217</v>
      </c>
      <c r="S767" s="123">
        <v>43827</v>
      </c>
      <c r="T767" s="120" t="s">
        <v>4218</v>
      </c>
      <c r="U767" s="124" t="s">
        <v>769</v>
      </c>
      <c r="V767" s="124" t="s">
        <v>4219</v>
      </c>
      <c r="W767" s="120" t="s">
        <v>4220</v>
      </c>
      <c r="X767" s="124" t="s">
        <v>769</v>
      </c>
      <c r="Y767" s="124" t="s">
        <v>4221</v>
      </c>
      <c r="Z767" s="126">
        <v>44348</v>
      </c>
    </row>
    <row r="768" spans="1:26" ht="17.25" customHeight="1">
      <c r="A768" s="120">
        <v>764</v>
      </c>
      <c r="B768" s="120" t="s">
        <v>758</v>
      </c>
      <c r="C768" s="120" t="s">
        <v>759</v>
      </c>
      <c r="D768" s="120" t="s">
        <v>760</v>
      </c>
      <c r="E768" s="120" t="s">
        <v>761</v>
      </c>
      <c r="F768" s="121">
        <v>10</v>
      </c>
      <c r="G768" s="121">
        <v>1</v>
      </c>
      <c r="H768" s="121">
        <v>17</v>
      </c>
      <c r="I768" s="121">
        <v>7</v>
      </c>
      <c r="J768" s="121">
        <v>704</v>
      </c>
      <c r="K768" s="122" t="s">
        <v>762</v>
      </c>
      <c r="L768" s="127">
        <v>88.11</v>
      </c>
      <c r="M768" s="120">
        <v>73.569999999999993</v>
      </c>
      <c r="N768" s="128" t="s">
        <v>773</v>
      </c>
      <c r="O768" s="120" t="s">
        <v>787</v>
      </c>
      <c r="P768" s="120" t="s">
        <v>788</v>
      </c>
      <c r="Q768" s="120" t="s">
        <v>766</v>
      </c>
      <c r="R768" s="120" t="s">
        <v>4222</v>
      </c>
      <c r="S768" s="123">
        <v>43827</v>
      </c>
      <c r="T768" s="120" t="s">
        <v>4223</v>
      </c>
      <c r="U768" s="124" t="s">
        <v>769</v>
      </c>
      <c r="V768" s="124" t="s">
        <v>4224</v>
      </c>
      <c r="W768" s="120" t="s">
        <v>4225</v>
      </c>
      <c r="X768" s="124" t="s">
        <v>769</v>
      </c>
      <c r="Y768" s="124" t="s">
        <v>4226</v>
      </c>
      <c r="Z768" s="126">
        <v>44348</v>
      </c>
    </row>
    <row r="769" spans="1:26" ht="17.25" hidden="1" customHeight="1">
      <c r="A769" s="120">
        <v>765</v>
      </c>
      <c r="B769" s="120" t="s">
        <v>758</v>
      </c>
      <c r="C769" s="120" t="s">
        <v>759</v>
      </c>
      <c r="D769" s="120" t="s">
        <v>760</v>
      </c>
      <c r="E769" s="120" t="s">
        <v>761</v>
      </c>
      <c r="F769" s="121">
        <v>10</v>
      </c>
      <c r="G769" s="121">
        <v>1</v>
      </c>
      <c r="H769" s="121">
        <v>17</v>
      </c>
      <c r="I769" s="121">
        <v>8</v>
      </c>
      <c r="J769" s="121">
        <v>801</v>
      </c>
      <c r="K769" s="122" t="s">
        <v>762</v>
      </c>
      <c r="L769" s="127">
        <v>138.36000000000001</v>
      </c>
      <c r="M769" s="120">
        <v>115.53</v>
      </c>
      <c r="N769" s="117" t="s">
        <v>763</v>
      </c>
      <c r="O769" s="120" t="s">
        <v>764</v>
      </c>
      <c r="P769" s="120" t="s">
        <v>765</v>
      </c>
      <c r="Q769" s="120" t="s">
        <v>766</v>
      </c>
      <c r="R769" s="120" t="s">
        <v>4227</v>
      </c>
      <c r="S769" s="123">
        <v>43835</v>
      </c>
      <c r="T769" s="120" t="s">
        <v>4228</v>
      </c>
      <c r="U769" s="124" t="s">
        <v>769</v>
      </c>
      <c r="V769" s="124" t="s">
        <v>4229</v>
      </c>
      <c r="W769" s="120" t="s">
        <v>4230</v>
      </c>
      <c r="X769" s="124" t="s">
        <v>769</v>
      </c>
      <c r="Y769" s="124" t="s">
        <v>4231</v>
      </c>
      <c r="Z769" s="126">
        <v>44348</v>
      </c>
    </row>
    <row r="770" spans="1:26" ht="17.25" hidden="1" customHeight="1">
      <c r="A770" s="120">
        <v>766</v>
      </c>
      <c r="B770" s="120" t="s">
        <v>758</v>
      </c>
      <c r="C770" s="120" t="s">
        <v>759</v>
      </c>
      <c r="D770" s="120" t="s">
        <v>760</v>
      </c>
      <c r="E770" s="120" t="s">
        <v>761</v>
      </c>
      <c r="F770" s="121">
        <v>10</v>
      </c>
      <c r="G770" s="121">
        <v>1</v>
      </c>
      <c r="H770" s="121">
        <v>17</v>
      </c>
      <c r="I770" s="121">
        <v>8</v>
      </c>
      <c r="J770" s="121">
        <v>802</v>
      </c>
      <c r="K770" s="122" t="s">
        <v>762</v>
      </c>
      <c r="L770" s="127">
        <v>87.7</v>
      </c>
      <c r="M770" s="120">
        <v>73.23</v>
      </c>
      <c r="N770" s="128" t="s">
        <v>773</v>
      </c>
      <c r="O770" s="120" t="s">
        <v>774</v>
      </c>
      <c r="P770" s="120" t="s">
        <v>775</v>
      </c>
      <c r="Q770" s="120" t="s">
        <v>766</v>
      </c>
      <c r="R770" s="120" t="s">
        <v>4232</v>
      </c>
      <c r="S770" s="123">
        <v>43828</v>
      </c>
      <c r="T770" s="120" t="s">
        <v>4233</v>
      </c>
      <c r="U770" s="124" t="s">
        <v>769</v>
      </c>
      <c r="V770" s="124" t="s">
        <v>4234</v>
      </c>
      <c r="W770" s="120"/>
      <c r="X770" s="124"/>
      <c r="Y770" s="124"/>
      <c r="Z770" s="126">
        <v>44348</v>
      </c>
    </row>
    <row r="771" spans="1:26" ht="17.25" hidden="1" customHeight="1">
      <c r="A771" s="120">
        <v>767</v>
      </c>
      <c r="B771" s="120" t="s">
        <v>758</v>
      </c>
      <c r="C771" s="120" t="s">
        <v>759</v>
      </c>
      <c r="D771" s="120" t="s">
        <v>760</v>
      </c>
      <c r="E771" s="120" t="s">
        <v>761</v>
      </c>
      <c r="F771" s="121">
        <v>10</v>
      </c>
      <c r="G771" s="121">
        <v>1</v>
      </c>
      <c r="H771" s="121">
        <v>17</v>
      </c>
      <c r="I771" s="121">
        <v>8</v>
      </c>
      <c r="J771" s="121">
        <v>803</v>
      </c>
      <c r="K771" s="122" t="s">
        <v>762</v>
      </c>
      <c r="L771" s="127">
        <v>87.8</v>
      </c>
      <c r="M771" s="120">
        <v>73.31</v>
      </c>
      <c r="N771" s="128" t="s">
        <v>773</v>
      </c>
      <c r="O771" s="120" t="s">
        <v>774</v>
      </c>
      <c r="P771" s="120" t="s">
        <v>781</v>
      </c>
      <c r="Q771" s="120" t="s">
        <v>766</v>
      </c>
      <c r="R771" s="120" t="s">
        <v>4235</v>
      </c>
      <c r="S771" s="123">
        <v>43827</v>
      </c>
      <c r="T771" s="120" t="s">
        <v>4236</v>
      </c>
      <c r="U771" s="124" t="s">
        <v>769</v>
      </c>
      <c r="V771" s="124" t="s">
        <v>4237</v>
      </c>
      <c r="W771" s="120" t="s">
        <v>4238</v>
      </c>
      <c r="X771" s="124" t="s">
        <v>769</v>
      </c>
      <c r="Y771" s="124" t="s">
        <v>4239</v>
      </c>
      <c r="Z771" s="126">
        <v>44348</v>
      </c>
    </row>
    <row r="772" spans="1:26" ht="17.25" customHeight="1">
      <c r="A772" s="120">
        <v>768</v>
      </c>
      <c r="B772" s="120" t="s">
        <v>758</v>
      </c>
      <c r="C772" s="120" t="s">
        <v>759</v>
      </c>
      <c r="D772" s="120" t="s">
        <v>760</v>
      </c>
      <c r="E772" s="120" t="s">
        <v>761</v>
      </c>
      <c r="F772" s="121">
        <v>10</v>
      </c>
      <c r="G772" s="121">
        <v>1</v>
      </c>
      <c r="H772" s="121">
        <v>17</v>
      </c>
      <c r="I772" s="121">
        <v>8</v>
      </c>
      <c r="J772" s="121">
        <v>804</v>
      </c>
      <c r="K772" s="122" t="s">
        <v>762</v>
      </c>
      <c r="L772" s="127">
        <v>88.11</v>
      </c>
      <c r="M772" s="120">
        <v>73.569999999999993</v>
      </c>
      <c r="N772" s="128" t="s">
        <v>773</v>
      </c>
      <c r="O772" s="120" t="s">
        <v>787</v>
      </c>
      <c r="P772" s="120" t="s">
        <v>788</v>
      </c>
      <c r="Q772" s="120" t="s">
        <v>766</v>
      </c>
      <c r="R772" s="120" t="s">
        <v>4240</v>
      </c>
      <c r="S772" s="123">
        <v>43830</v>
      </c>
      <c r="T772" s="120" t="s">
        <v>4241</v>
      </c>
      <c r="U772" s="124" t="s">
        <v>769</v>
      </c>
      <c r="V772" s="124" t="s">
        <v>4242</v>
      </c>
      <c r="W772" s="120"/>
      <c r="X772" s="124"/>
      <c r="Y772" s="124"/>
      <c r="Z772" s="126">
        <v>44348</v>
      </c>
    </row>
    <row r="773" spans="1:26" ht="17.25" hidden="1" customHeight="1">
      <c r="A773" s="120">
        <v>769</v>
      </c>
      <c r="B773" s="120" t="s">
        <v>758</v>
      </c>
      <c r="C773" s="120" t="s">
        <v>759</v>
      </c>
      <c r="D773" s="120" t="s">
        <v>760</v>
      </c>
      <c r="E773" s="120" t="s">
        <v>761</v>
      </c>
      <c r="F773" s="121">
        <v>10</v>
      </c>
      <c r="G773" s="121">
        <v>1</v>
      </c>
      <c r="H773" s="121">
        <v>17</v>
      </c>
      <c r="I773" s="121">
        <v>9</v>
      </c>
      <c r="J773" s="121">
        <v>901</v>
      </c>
      <c r="K773" s="122" t="s">
        <v>762</v>
      </c>
      <c r="L773" s="127">
        <v>138.36000000000001</v>
      </c>
      <c r="M773" s="120">
        <v>115.53</v>
      </c>
      <c r="N773" s="117" t="s">
        <v>763</v>
      </c>
      <c r="O773" s="120" t="s">
        <v>764</v>
      </c>
      <c r="P773" s="120" t="s">
        <v>765</v>
      </c>
      <c r="Q773" s="120" t="s">
        <v>766</v>
      </c>
      <c r="R773" s="120" t="s">
        <v>4243</v>
      </c>
      <c r="S773" s="123">
        <v>43829</v>
      </c>
      <c r="T773" s="120" t="s">
        <v>4244</v>
      </c>
      <c r="U773" s="124" t="s">
        <v>769</v>
      </c>
      <c r="V773" s="124" t="s">
        <v>4245</v>
      </c>
      <c r="W773" s="120"/>
      <c r="X773" s="124"/>
      <c r="Y773" s="124"/>
      <c r="Z773" s="126">
        <v>44348</v>
      </c>
    </row>
    <row r="774" spans="1:26" ht="17.25" hidden="1" customHeight="1">
      <c r="A774" s="120">
        <v>770</v>
      </c>
      <c r="B774" s="120" t="s">
        <v>758</v>
      </c>
      <c r="C774" s="120" t="s">
        <v>759</v>
      </c>
      <c r="D774" s="120" t="s">
        <v>760</v>
      </c>
      <c r="E774" s="120" t="s">
        <v>761</v>
      </c>
      <c r="F774" s="121">
        <v>10</v>
      </c>
      <c r="G774" s="121">
        <v>1</v>
      </c>
      <c r="H774" s="121">
        <v>17</v>
      </c>
      <c r="I774" s="121">
        <v>9</v>
      </c>
      <c r="J774" s="121">
        <v>902</v>
      </c>
      <c r="K774" s="122" t="s">
        <v>762</v>
      </c>
      <c r="L774" s="127">
        <v>87.7</v>
      </c>
      <c r="M774" s="120">
        <v>73.23</v>
      </c>
      <c r="N774" s="128" t="s">
        <v>773</v>
      </c>
      <c r="O774" s="120" t="s">
        <v>774</v>
      </c>
      <c r="P774" s="120" t="s">
        <v>775</v>
      </c>
      <c r="Q774" s="120" t="s">
        <v>766</v>
      </c>
      <c r="R774" s="120" t="s">
        <v>4246</v>
      </c>
      <c r="S774" s="123">
        <v>43829</v>
      </c>
      <c r="T774" s="120" t="s">
        <v>4247</v>
      </c>
      <c r="U774" s="124" t="s">
        <v>769</v>
      </c>
      <c r="V774" s="124" t="s">
        <v>4248</v>
      </c>
      <c r="W774" s="120" t="s">
        <v>4249</v>
      </c>
      <c r="X774" s="124" t="s">
        <v>769</v>
      </c>
      <c r="Y774" s="124" t="s">
        <v>4250</v>
      </c>
      <c r="Z774" s="126">
        <v>44348</v>
      </c>
    </row>
    <row r="775" spans="1:26" ht="17.25" hidden="1" customHeight="1">
      <c r="A775" s="120">
        <v>771</v>
      </c>
      <c r="B775" s="120" t="s">
        <v>758</v>
      </c>
      <c r="C775" s="120" t="s">
        <v>759</v>
      </c>
      <c r="D775" s="120" t="s">
        <v>760</v>
      </c>
      <c r="E775" s="120" t="s">
        <v>761</v>
      </c>
      <c r="F775" s="121">
        <v>10</v>
      </c>
      <c r="G775" s="121">
        <v>1</v>
      </c>
      <c r="H775" s="121">
        <v>17</v>
      </c>
      <c r="I775" s="121">
        <v>9</v>
      </c>
      <c r="J775" s="121">
        <v>903</v>
      </c>
      <c r="K775" s="122" t="s">
        <v>762</v>
      </c>
      <c r="L775" s="127">
        <v>87.8</v>
      </c>
      <c r="M775" s="120">
        <v>73.31</v>
      </c>
      <c r="N775" s="128" t="s">
        <v>773</v>
      </c>
      <c r="O775" s="120" t="s">
        <v>774</v>
      </c>
      <c r="P775" s="120" t="s">
        <v>781</v>
      </c>
      <c r="Q775" s="120" t="s">
        <v>766</v>
      </c>
      <c r="R775" s="120" t="s">
        <v>4251</v>
      </c>
      <c r="S775" s="123">
        <v>43840</v>
      </c>
      <c r="T775" s="120" t="s">
        <v>4252</v>
      </c>
      <c r="U775" s="124" t="s">
        <v>769</v>
      </c>
      <c r="V775" s="124" t="s">
        <v>4253</v>
      </c>
      <c r="W775" s="120" t="s">
        <v>4254</v>
      </c>
      <c r="X775" s="124" t="s">
        <v>769</v>
      </c>
      <c r="Y775" s="124" t="s">
        <v>4255</v>
      </c>
      <c r="Z775" s="126">
        <v>44348</v>
      </c>
    </row>
    <row r="776" spans="1:26" ht="17.25" customHeight="1">
      <c r="A776" s="120">
        <v>772</v>
      </c>
      <c r="B776" s="120" t="s">
        <v>758</v>
      </c>
      <c r="C776" s="120" t="s">
        <v>759</v>
      </c>
      <c r="D776" s="120" t="s">
        <v>760</v>
      </c>
      <c r="E776" s="120" t="s">
        <v>761</v>
      </c>
      <c r="F776" s="121">
        <v>10</v>
      </c>
      <c r="G776" s="121">
        <v>1</v>
      </c>
      <c r="H776" s="121">
        <v>17</v>
      </c>
      <c r="I776" s="121">
        <v>9</v>
      </c>
      <c r="J776" s="121">
        <v>904</v>
      </c>
      <c r="K776" s="122" t="s">
        <v>762</v>
      </c>
      <c r="L776" s="127">
        <v>88.11</v>
      </c>
      <c r="M776" s="120">
        <v>73.569999999999993</v>
      </c>
      <c r="N776" s="128" t="s">
        <v>773</v>
      </c>
      <c r="O776" s="120" t="s">
        <v>787</v>
      </c>
      <c r="P776" s="120" t="s">
        <v>788</v>
      </c>
      <c r="Q776" s="120" t="s">
        <v>766</v>
      </c>
      <c r="R776" s="120" t="s">
        <v>4256</v>
      </c>
      <c r="S776" s="123">
        <v>43829</v>
      </c>
      <c r="T776" s="120" t="s">
        <v>3904</v>
      </c>
      <c r="U776" s="124" t="s">
        <v>769</v>
      </c>
      <c r="V776" s="124" t="s">
        <v>4257</v>
      </c>
      <c r="W776" s="120" t="s">
        <v>4258</v>
      </c>
      <c r="X776" s="124" t="s">
        <v>769</v>
      </c>
      <c r="Y776" s="124" t="s">
        <v>4259</v>
      </c>
      <c r="Z776" s="126">
        <v>44348</v>
      </c>
    </row>
    <row r="777" spans="1:26" ht="17.25" hidden="1" customHeight="1">
      <c r="A777" s="120">
        <v>773</v>
      </c>
      <c r="B777" s="120" t="s">
        <v>758</v>
      </c>
      <c r="C777" s="120" t="s">
        <v>759</v>
      </c>
      <c r="D777" s="120" t="s">
        <v>760</v>
      </c>
      <c r="E777" s="120" t="s">
        <v>761</v>
      </c>
      <c r="F777" s="121">
        <v>10</v>
      </c>
      <c r="G777" s="121">
        <v>1</v>
      </c>
      <c r="H777" s="121">
        <v>17</v>
      </c>
      <c r="I777" s="121">
        <v>10</v>
      </c>
      <c r="J777" s="121">
        <v>1001</v>
      </c>
      <c r="K777" s="122" t="s">
        <v>762</v>
      </c>
      <c r="L777" s="127">
        <v>138.36000000000001</v>
      </c>
      <c r="M777" s="120">
        <v>115.53</v>
      </c>
      <c r="N777" s="117" t="s">
        <v>763</v>
      </c>
      <c r="O777" s="120" t="s">
        <v>764</v>
      </c>
      <c r="P777" s="120" t="s">
        <v>765</v>
      </c>
      <c r="Q777" s="120" t="s">
        <v>766</v>
      </c>
      <c r="R777" s="120" t="s">
        <v>4260</v>
      </c>
      <c r="S777" s="123">
        <v>43828</v>
      </c>
      <c r="T777" s="120" t="s">
        <v>4261</v>
      </c>
      <c r="U777" s="124" t="s">
        <v>769</v>
      </c>
      <c r="V777" s="124" t="s">
        <v>4262</v>
      </c>
      <c r="W777" s="120" t="s">
        <v>4263</v>
      </c>
      <c r="X777" s="124" t="s">
        <v>769</v>
      </c>
      <c r="Y777" s="124" t="s">
        <v>4264</v>
      </c>
      <c r="Z777" s="126">
        <v>44348</v>
      </c>
    </row>
    <row r="778" spans="1:26" ht="17.25" hidden="1" customHeight="1">
      <c r="A778" s="120">
        <v>774</v>
      </c>
      <c r="B778" s="120" t="s">
        <v>758</v>
      </c>
      <c r="C778" s="120" t="s">
        <v>759</v>
      </c>
      <c r="D778" s="120" t="s">
        <v>760</v>
      </c>
      <c r="E778" s="120" t="s">
        <v>761</v>
      </c>
      <c r="F778" s="121">
        <v>10</v>
      </c>
      <c r="G778" s="121">
        <v>1</v>
      </c>
      <c r="H778" s="121">
        <v>17</v>
      </c>
      <c r="I778" s="121">
        <v>10</v>
      </c>
      <c r="J778" s="121">
        <v>1002</v>
      </c>
      <c r="K778" s="122" t="s">
        <v>762</v>
      </c>
      <c r="L778" s="127">
        <v>87.7</v>
      </c>
      <c r="M778" s="120">
        <v>73.23</v>
      </c>
      <c r="N778" s="128" t="s">
        <v>773</v>
      </c>
      <c r="O778" s="120" t="s">
        <v>774</v>
      </c>
      <c r="P778" s="120" t="s">
        <v>775</v>
      </c>
      <c r="Q778" s="120" t="s">
        <v>766</v>
      </c>
      <c r="R778" s="120" t="s">
        <v>4265</v>
      </c>
      <c r="S778" s="123">
        <v>43829</v>
      </c>
      <c r="T778" s="120" t="s">
        <v>4266</v>
      </c>
      <c r="U778" s="124" t="s">
        <v>769</v>
      </c>
      <c r="V778" s="124" t="s">
        <v>4267</v>
      </c>
      <c r="W778" s="120"/>
      <c r="X778" s="124"/>
      <c r="Y778" s="124"/>
      <c r="Z778" s="126">
        <v>44348</v>
      </c>
    </row>
    <row r="779" spans="1:26" ht="17.25" hidden="1" customHeight="1">
      <c r="A779" s="120">
        <v>775</v>
      </c>
      <c r="B779" s="120" t="s">
        <v>758</v>
      </c>
      <c r="C779" s="120" t="s">
        <v>759</v>
      </c>
      <c r="D779" s="120" t="s">
        <v>760</v>
      </c>
      <c r="E779" s="120" t="s">
        <v>761</v>
      </c>
      <c r="F779" s="121">
        <v>10</v>
      </c>
      <c r="G779" s="121">
        <v>1</v>
      </c>
      <c r="H779" s="121">
        <v>17</v>
      </c>
      <c r="I779" s="121">
        <v>10</v>
      </c>
      <c r="J779" s="121">
        <v>1003</v>
      </c>
      <c r="K779" s="122" t="s">
        <v>762</v>
      </c>
      <c r="L779" s="127">
        <v>87.8</v>
      </c>
      <c r="M779" s="120">
        <v>73.31</v>
      </c>
      <c r="N779" s="128" t="s">
        <v>773</v>
      </c>
      <c r="O779" s="120" t="s">
        <v>774</v>
      </c>
      <c r="P779" s="120" t="s">
        <v>781</v>
      </c>
      <c r="Q779" s="120" t="s">
        <v>766</v>
      </c>
      <c r="R779" s="120" t="s">
        <v>4268</v>
      </c>
      <c r="S779" s="123">
        <v>43827</v>
      </c>
      <c r="T779" s="120" t="s">
        <v>4269</v>
      </c>
      <c r="U779" s="124" t="s">
        <v>769</v>
      </c>
      <c r="V779" s="124" t="s">
        <v>4270</v>
      </c>
      <c r="W779" s="120" t="s">
        <v>4271</v>
      </c>
      <c r="X779" s="124" t="s">
        <v>769</v>
      </c>
      <c r="Y779" s="124" t="s">
        <v>4272</v>
      </c>
      <c r="Z779" s="126">
        <v>44348</v>
      </c>
    </row>
    <row r="780" spans="1:26" ht="17.25" customHeight="1">
      <c r="A780" s="120">
        <v>776</v>
      </c>
      <c r="B780" s="120" t="s">
        <v>758</v>
      </c>
      <c r="C780" s="120" t="s">
        <v>759</v>
      </c>
      <c r="D780" s="120" t="s">
        <v>760</v>
      </c>
      <c r="E780" s="120" t="s">
        <v>761</v>
      </c>
      <c r="F780" s="121">
        <v>10</v>
      </c>
      <c r="G780" s="121">
        <v>1</v>
      </c>
      <c r="H780" s="121">
        <v>17</v>
      </c>
      <c r="I780" s="121">
        <v>10</v>
      </c>
      <c r="J780" s="121">
        <v>1004</v>
      </c>
      <c r="K780" s="122" t="s">
        <v>762</v>
      </c>
      <c r="L780" s="127">
        <v>88.11</v>
      </c>
      <c r="M780" s="120">
        <v>73.569999999999993</v>
      </c>
      <c r="N780" s="128" t="s">
        <v>773</v>
      </c>
      <c r="O780" s="120" t="s">
        <v>787</v>
      </c>
      <c r="P780" s="120" t="s">
        <v>788</v>
      </c>
      <c r="Q780" s="120" t="s">
        <v>766</v>
      </c>
      <c r="R780" s="120" t="s">
        <v>4273</v>
      </c>
      <c r="S780" s="123">
        <v>43827</v>
      </c>
      <c r="T780" s="120" t="s">
        <v>4274</v>
      </c>
      <c r="U780" s="124" t="s">
        <v>769</v>
      </c>
      <c r="V780" s="124" t="s">
        <v>4275</v>
      </c>
      <c r="W780" s="120" t="s">
        <v>4276</v>
      </c>
      <c r="X780" s="124" t="s">
        <v>769</v>
      </c>
      <c r="Y780" s="124" t="s">
        <v>4277</v>
      </c>
      <c r="Z780" s="126">
        <v>44348</v>
      </c>
    </row>
    <row r="781" spans="1:26" ht="17.25" hidden="1" customHeight="1">
      <c r="A781" s="120">
        <v>777</v>
      </c>
      <c r="B781" s="120" t="s">
        <v>758</v>
      </c>
      <c r="C781" s="120" t="s">
        <v>759</v>
      </c>
      <c r="D781" s="120" t="s">
        <v>760</v>
      </c>
      <c r="E781" s="120" t="s">
        <v>761</v>
      </c>
      <c r="F781" s="121">
        <v>10</v>
      </c>
      <c r="G781" s="121">
        <v>1</v>
      </c>
      <c r="H781" s="121">
        <v>17</v>
      </c>
      <c r="I781" s="121">
        <v>11</v>
      </c>
      <c r="J781" s="121">
        <v>1101</v>
      </c>
      <c r="K781" s="122" t="s">
        <v>762</v>
      </c>
      <c r="L781" s="127">
        <v>138.36000000000001</v>
      </c>
      <c r="M781" s="120">
        <v>115.53</v>
      </c>
      <c r="N781" s="117" t="s">
        <v>763</v>
      </c>
      <c r="O781" s="120" t="s">
        <v>764</v>
      </c>
      <c r="P781" s="120" t="s">
        <v>765</v>
      </c>
      <c r="Q781" s="120" t="s">
        <v>766</v>
      </c>
      <c r="R781" s="120" t="s">
        <v>4278</v>
      </c>
      <c r="S781" s="123">
        <v>43831</v>
      </c>
      <c r="T781" s="120" t="s">
        <v>882</v>
      </c>
      <c r="U781" s="124" t="s">
        <v>769</v>
      </c>
      <c r="V781" s="124" t="s">
        <v>4279</v>
      </c>
      <c r="W781" s="120"/>
      <c r="X781" s="124"/>
      <c r="Y781" s="124"/>
      <c r="Z781" s="126">
        <v>44348</v>
      </c>
    </row>
    <row r="782" spans="1:26" ht="17.25" hidden="1" customHeight="1">
      <c r="A782" s="120">
        <v>778</v>
      </c>
      <c r="B782" s="120" t="s">
        <v>758</v>
      </c>
      <c r="C782" s="120" t="s">
        <v>759</v>
      </c>
      <c r="D782" s="120" t="s">
        <v>760</v>
      </c>
      <c r="E782" s="120" t="s">
        <v>761</v>
      </c>
      <c r="F782" s="121">
        <v>10</v>
      </c>
      <c r="G782" s="121">
        <v>1</v>
      </c>
      <c r="H782" s="121">
        <v>17</v>
      </c>
      <c r="I782" s="121">
        <v>11</v>
      </c>
      <c r="J782" s="121">
        <v>1102</v>
      </c>
      <c r="K782" s="122" t="s">
        <v>762</v>
      </c>
      <c r="L782" s="127">
        <v>87.7</v>
      </c>
      <c r="M782" s="120">
        <v>73.23</v>
      </c>
      <c r="N782" s="128" t="s">
        <v>773</v>
      </c>
      <c r="O782" s="120" t="s">
        <v>774</v>
      </c>
      <c r="P782" s="120" t="s">
        <v>775</v>
      </c>
      <c r="Q782" s="120" t="s">
        <v>766</v>
      </c>
      <c r="R782" s="120" t="s">
        <v>4280</v>
      </c>
      <c r="S782" s="123">
        <v>43831</v>
      </c>
      <c r="T782" s="120" t="s">
        <v>4281</v>
      </c>
      <c r="U782" s="124" t="s">
        <v>769</v>
      </c>
      <c r="V782" s="124" t="s">
        <v>4282</v>
      </c>
      <c r="W782" s="120" t="s">
        <v>4283</v>
      </c>
      <c r="X782" s="124" t="s">
        <v>769</v>
      </c>
      <c r="Y782" s="124" t="s">
        <v>4284</v>
      </c>
      <c r="Z782" s="126">
        <v>44348</v>
      </c>
    </row>
    <row r="783" spans="1:26" ht="17.25" hidden="1" customHeight="1">
      <c r="A783" s="120">
        <v>779</v>
      </c>
      <c r="B783" s="120" t="s">
        <v>758</v>
      </c>
      <c r="C783" s="120" t="s">
        <v>759</v>
      </c>
      <c r="D783" s="120" t="s">
        <v>760</v>
      </c>
      <c r="E783" s="120" t="s">
        <v>761</v>
      </c>
      <c r="F783" s="121">
        <v>10</v>
      </c>
      <c r="G783" s="121">
        <v>1</v>
      </c>
      <c r="H783" s="121">
        <v>17</v>
      </c>
      <c r="I783" s="121">
        <v>11</v>
      </c>
      <c r="J783" s="121">
        <v>1103</v>
      </c>
      <c r="K783" s="122" t="s">
        <v>762</v>
      </c>
      <c r="L783" s="127">
        <v>87.8</v>
      </c>
      <c r="M783" s="120">
        <v>73.31</v>
      </c>
      <c r="N783" s="128" t="s">
        <v>773</v>
      </c>
      <c r="O783" s="120" t="s">
        <v>774</v>
      </c>
      <c r="P783" s="120" t="s">
        <v>781</v>
      </c>
      <c r="Q783" s="120" t="s">
        <v>766</v>
      </c>
      <c r="R783" s="120" t="s">
        <v>4285</v>
      </c>
      <c r="S783" s="123">
        <v>43826</v>
      </c>
      <c r="T783" s="120" t="s">
        <v>4286</v>
      </c>
      <c r="U783" s="124" t="s">
        <v>769</v>
      </c>
      <c r="V783" s="124" t="s">
        <v>4287</v>
      </c>
      <c r="W783" s="120" t="s">
        <v>4288</v>
      </c>
      <c r="X783" s="124" t="s">
        <v>769</v>
      </c>
      <c r="Y783" s="124" t="s">
        <v>4289</v>
      </c>
      <c r="Z783" s="126">
        <v>44348</v>
      </c>
    </row>
    <row r="784" spans="1:26" ht="17.25" customHeight="1">
      <c r="A784" s="120">
        <v>780</v>
      </c>
      <c r="B784" s="120" t="s">
        <v>758</v>
      </c>
      <c r="C784" s="120" t="s">
        <v>759</v>
      </c>
      <c r="D784" s="120" t="s">
        <v>760</v>
      </c>
      <c r="E784" s="120" t="s">
        <v>761</v>
      </c>
      <c r="F784" s="121">
        <v>10</v>
      </c>
      <c r="G784" s="121">
        <v>1</v>
      </c>
      <c r="H784" s="121">
        <v>17</v>
      </c>
      <c r="I784" s="121">
        <v>11</v>
      </c>
      <c r="J784" s="121">
        <v>1104</v>
      </c>
      <c r="K784" s="122" t="s">
        <v>762</v>
      </c>
      <c r="L784" s="127">
        <v>88.11</v>
      </c>
      <c r="M784" s="120">
        <v>73.569999999999993</v>
      </c>
      <c r="N784" s="128" t="s">
        <v>773</v>
      </c>
      <c r="O784" s="120" t="s">
        <v>787</v>
      </c>
      <c r="P784" s="120" t="s">
        <v>788</v>
      </c>
      <c r="Q784" s="120" t="s">
        <v>766</v>
      </c>
      <c r="R784" s="120" t="s">
        <v>4290</v>
      </c>
      <c r="S784" s="123">
        <v>43827</v>
      </c>
      <c r="T784" s="120" t="s">
        <v>4291</v>
      </c>
      <c r="U784" s="124" t="s">
        <v>769</v>
      </c>
      <c r="V784" s="124" t="s">
        <v>4292</v>
      </c>
      <c r="W784" s="120" t="s">
        <v>4293</v>
      </c>
      <c r="X784" s="124" t="s">
        <v>769</v>
      </c>
      <c r="Y784" s="124" t="s">
        <v>4294</v>
      </c>
      <c r="Z784" s="126">
        <v>44348</v>
      </c>
    </row>
    <row r="785" spans="1:26" ht="17.25" hidden="1" customHeight="1">
      <c r="A785" s="120">
        <v>781</v>
      </c>
      <c r="B785" s="120" t="s">
        <v>758</v>
      </c>
      <c r="C785" s="120" t="s">
        <v>759</v>
      </c>
      <c r="D785" s="120" t="s">
        <v>760</v>
      </c>
      <c r="E785" s="120" t="s">
        <v>761</v>
      </c>
      <c r="F785" s="121">
        <v>10</v>
      </c>
      <c r="G785" s="121">
        <v>1</v>
      </c>
      <c r="H785" s="121">
        <v>17</v>
      </c>
      <c r="I785" s="121">
        <v>12</v>
      </c>
      <c r="J785" s="121">
        <v>1201</v>
      </c>
      <c r="K785" s="122" t="s">
        <v>762</v>
      </c>
      <c r="L785" s="127">
        <v>138.36000000000001</v>
      </c>
      <c r="M785" s="120">
        <v>115.53</v>
      </c>
      <c r="N785" s="117" t="s">
        <v>763</v>
      </c>
      <c r="O785" s="120" t="s">
        <v>764</v>
      </c>
      <c r="P785" s="120" t="s">
        <v>765</v>
      </c>
      <c r="Q785" s="120" t="s">
        <v>766</v>
      </c>
      <c r="R785" s="120" t="s">
        <v>4295</v>
      </c>
      <c r="S785" s="123">
        <v>43828</v>
      </c>
      <c r="T785" s="120" t="s">
        <v>1103</v>
      </c>
      <c r="U785" s="124" t="s">
        <v>769</v>
      </c>
      <c r="V785" s="124" t="s">
        <v>4296</v>
      </c>
      <c r="W785" s="120" t="s">
        <v>4297</v>
      </c>
      <c r="X785" s="124" t="s">
        <v>769</v>
      </c>
      <c r="Y785" s="124" t="s">
        <v>4298</v>
      </c>
      <c r="Z785" s="126">
        <v>44348</v>
      </c>
    </row>
    <row r="786" spans="1:26" ht="17.25" hidden="1" customHeight="1">
      <c r="A786" s="120">
        <v>782</v>
      </c>
      <c r="B786" s="120" t="s">
        <v>758</v>
      </c>
      <c r="C786" s="120" t="s">
        <v>759</v>
      </c>
      <c r="D786" s="120" t="s">
        <v>760</v>
      </c>
      <c r="E786" s="120" t="s">
        <v>761</v>
      </c>
      <c r="F786" s="121">
        <v>10</v>
      </c>
      <c r="G786" s="121">
        <v>1</v>
      </c>
      <c r="H786" s="121">
        <v>17</v>
      </c>
      <c r="I786" s="121">
        <v>12</v>
      </c>
      <c r="J786" s="121">
        <v>1202</v>
      </c>
      <c r="K786" s="122" t="s">
        <v>762</v>
      </c>
      <c r="L786" s="127">
        <v>87.7</v>
      </c>
      <c r="M786" s="120">
        <v>73.23</v>
      </c>
      <c r="N786" s="128" t="s">
        <v>773</v>
      </c>
      <c r="O786" s="120" t="s">
        <v>774</v>
      </c>
      <c r="P786" s="120" t="s">
        <v>775</v>
      </c>
      <c r="Q786" s="120" t="s">
        <v>766</v>
      </c>
      <c r="R786" s="120" t="s">
        <v>4299</v>
      </c>
      <c r="S786" s="123">
        <v>43825</v>
      </c>
      <c r="T786" s="120" t="s">
        <v>4300</v>
      </c>
      <c r="U786" s="124" t="s">
        <v>769</v>
      </c>
      <c r="V786" s="124" t="s">
        <v>4301</v>
      </c>
      <c r="W786" s="120" t="s">
        <v>4302</v>
      </c>
      <c r="X786" s="124" t="s">
        <v>769</v>
      </c>
      <c r="Y786" s="124" t="s">
        <v>4303</v>
      </c>
      <c r="Z786" s="126">
        <v>44348</v>
      </c>
    </row>
    <row r="787" spans="1:26" ht="17.25" hidden="1" customHeight="1">
      <c r="A787" s="120">
        <v>783</v>
      </c>
      <c r="B787" s="120" t="s">
        <v>758</v>
      </c>
      <c r="C787" s="120" t="s">
        <v>759</v>
      </c>
      <c r="D787" s="120" t="s">
        <v>760</v>
      </c>
      <c r="E787" s="120" t="s">
        <v>761</v>
      </c>
      <c r="F787" s="121">
        <v>10</v>
      </c>
      <c r="G787" s="121">
        <v>1</v>
      </c>
      <c r="H787" s="121">
        <v>17</v>
      </c>
      <c r="I787" s="121">
        <v>12</v>
      </c>
      <c r="J787" s="121">
        <v>1203</v>
      </c>
      <c r="K787" s="122" t="s">
        <v>762</v>
      </c>
      <c r="L787" s="127">
        <v>87.8</v>
      </c>
      <c r="M787" s="120">
        <v>73.31</v>
      </c>
      <c r="N787" s="128" t="s">
        <v>773</v>
      </c>
      <c r="O787" s="120" t="s">
        <v>774</v>
      </c>
      <c r="P787" s="120" t="s">
        <v>781</v>
      </c>
      <c r="Q787" s="120" t="s">
        <v>766</v>
      </c>
      <c r="R787" s="120" t="s">
        <v>4304</v>
      </c>
      <c r="S787" s="123">
        <v>43828</v>
      </c>
      <c r="T787" s="120" t="s">
        <v>4305</v>
      </c>
      <c r="U787" s="124" t="s">
        <v>769</v>
      </c>
      <c r="V787" s="124" t="s">
        <v>4306</v>
      </c>
      <c r="W787" s="120" t="s">
        <v>4307</v>
      </c>
      <c r="X787" s="124" t="s">
        <v>769</v>
      </c>
      <c r="Y787" s="124" t="s">
        <v>4308</v>
      </c>
      <c r="Z787" s="126">
        <v>44348</v>
      </c>
    </row>
    <row r="788" spans="1:26" ht="17.25" customHeight="1">
      <c r="A788" s="120">
        <v>784</v>
      </c>
      <c r="B788" s="120" t="s">
        <v>758</v>
      </c>
      <c r="C788" s="120" t="s">
        <v>759</v>
      </c>
      <c r="D788" s="120" t="s">
        <v>760</v>
      </c>
      <c r="E788" s="120" t="s">
        <v>761</v>
      </c>
      <c r="F788" s="121">
        <v>10</v>
      </c>
      <c r="G788" s="121">
        <v>1</v>
      </c>
      <c r="H788" s="121">
        <v>17</v>
      </c>
      <c r="I788" s="121">
        <v>12</v>
      </c>
      <c r="J788" s="121">
        <v>1204</v>
      </c>
      <c r="K788" s="122" t="s">
        <v>762</v>
      </c>
      <c r="L788" s="127">
        <v>88.11</v>
      </c>
      <c r="M788" s="120">
        <v>73.569999999999993</v>
      </c>
      <c r="N788" s="128" t="s">
        <v>773</v>
      </c>
      <c r="O788" s="120" t="s">
        <v>787</v>
      </c>
      <c r="P788" s="120" t="s">
        <v>788</v>
      </c>
      <c r="Q788" s="120" t="s">
        <v>766</v>
      </c>
      <c r="R788" s="120" t="s">
        <v>4309</v>
      </c>
      <c r="S788" s="123">
        <v>43825</v>
      </c>
      <c r="T788" s="120" t="s">
        <v>4310</v>
      </c>
      <c r="U788" s="124" t="s">
        <v>769</v>
      </c>
      <c r="V788" s="124" t="s">
        <v>4311</v>
      </c>
      <c r="W788" s="120" t="s">
        <v>4312</v>
      </c>
      <c r="X788" s="124" t="s">
        <v>769</v>
      </c>
      <c r="Y788" s="124" t="s">
        <v>4313</v>
      </c>
      <c r="Z788" s="126">
        <v>44348</v>
      </c>
    </row>
    <row r="789" spans="1:26" ht="17.25" hidden="1" customHeight="1">
      <c r="A789" s="120">
        <v>785</v>
      </c>
      <c r="B789" s="120" t="s">
        <v>758</v>
      </c>
      <c r="C789" s="120" t="s">
        <v>759</v>
      </c>
      <c r="D789" s="120" t="s">
        <v>760</v>
      </c>
      <c r="E789" s="120" t="s">
        <v>761</v>
      </c>
      <c r="F789" s="121">
        <v>10</v>
      </c>
      <c r="G789" s="121">
        <v>1</v>
      </c>
      <c r="H789" s="121">
        <v>17</v>
      </c>
      <c r="I789" s="121">
        <v>13</v>
      </c>
      <c r="J789" s="121">
        <v>1301</v>
      </c>
      <c r="K789" s="122" t="s">
        <v>762</v>
      </c>
      <c r="L789" s="127">
        <v>138.36000000000001</v>
      </c>
      <c r="M789" s="120">
        <v>115.53</v>
      </c>
      <c r="N789" s="117" t="s">
        <v>763</v>
      </c>
      <c r="O789" s="120" t="s">
        <v>764</v>
      </c>
      <c r="P789" s="120" t="s">
        <v>765</v>
      </c>
      <c r="Q789" s="120" t="s">
        <v>766</v>
      </c>
      <c r="R789" s="120" t="s">
        <v>4314</v>
      </c>
      <c r="S789" s="123">
        <v>43827</v>
      </c>
      <c r="T789" s="120" t="s">
        <v>4315</v>
      </c>
      <c r="U789" s="124" t="s">
        <v>769</v>
      </c>
      <c r="V789" s="124" t="s">
        <v>4316</v>
      </c>
      <c r="W789" s="120" t="s">
        <v>4317</v>
      </c>
      <c r="X789" s="124" t="s">
        <v>769</v>
      </c>
      <c r="Y789" s="124" t="s">
        <v>4318</v>
      </c>
      <c r="Z789" s="126">
        <v>44348</v>
      </c>
    </row>
    <row r="790" spans="1:26" ht="17.25" hidden="1" customHeight="1">
      <c r="A790" s="120">
        <v>786</v>
      </c>
      <c r="B790" s="120" t="s">
        <v>758</v>
      </c>
      <c r="C790" s="120" t="s">
        <v>759</v>
      </c>
      <c r="D790" s="120" t="s">
        <v>760</v>
      </c>
      <c r="E790" s="120" t="s">
        <v>761</v>
      </c>
      <c r="F790" s="121">
        <v>10</v>
      </c>
      <c r="G790" s="121">
        <v>1</v>
      </c>
      <c r="H790" s="121">
        <v>17</v>
      </c>
      <c r="I790" s="121">
        <v>13</v>
      </c>
      <c r="J790" s="121">
        <v>1302</v>
      </c>
      <c r="K790" s="122" t="s">
        <v>762</v>
      </c>
      <c r="L790" s="127">
        <v>87.7</v>
      </c>
      <c r="M790" s="120">
        <v>73.23</v>
      </c>
      <c r="N790" s="128" t="s">
        <v>773</v>
      </c>
      <c r="O790" s="120" t="s">
        <v>774</v>
      </c>
      <c r="P790" s="120" t="s">
        <v>775</v>
      </c>
      <c r="Q790" s="120" t="s">
        <v>766</v>
      </c>
      <c r="R790" s="120" t="s">
        <v>4319</v>
      </c>
      <c r="S790" s="123">
        <v>43829</v>
      </c>
      <c r="T790" s="120" t="s">
        <v>4320</v>
      </c>
      <c r="U790" s="124" t="s">
        <v>769</v>
      </c>
      <c r="V790" s="124" t="s">
        <v>4321</v>
      </c>
      <c r="W790" s="120" t="s">
        <v>4322</v>
      </c>
      <c r="X790" s="124" t="s">
        <v>769</v>
      </c>
      <c r="Y790" s="124" t="s">
        <v>4323</v>
      </c>
      <c r="Z790" s="126">
        <v>44348</v>
      </c>
    </row>
    <row r="791" spans="1:26" ht="17.25" hidden="1" customHeight="1">
      <c r="A791" s="120">
        <v>787</v>
      </c>
      <c r="B791" s="120" t="s">
        <v>758</v>
      </c>
      <c r="C791" s="120" t="s">
        <v>759</v>
      </c>
      <c r="D791" s="120" t="s">
        <v>760</v>
      </c>
      <c r="E791" s="120" t="s">
        <v>761</v>
      </c>
      <c r="F791" s="121">
        <v>10</v>
      </c>
      <c r="G791" s="121">
        <v>1</v>
      </c>
      <c r="H791" s="121">
        <v>17</v>
      </c>
      <c r="I791" s="121">
        <v>13</v>
      </c>
      <c r="J791" s="121">
        <v>1303</v>
      </c>
      <c r="K791" s="122" t="s">
        <v>762</v>
      </c>
      <c r="L791" s="127">
        <v>87.8</v>
      </c>
      <c r="M791" s="120">
        <v>73.31</v>
      </c>
      <c r="N791" s="128" t="s">
        <v>773</v>
      </c>
      <c r="O791" s="120" t="s">
        <v>774</v>
      </c>
      <c r="P791" s="120" t="s">
        <v>781</v>
      </c>
      <c r="Q791" s="120" t="s">
        <v>766</v>
      </c>
      <c r="R791" s="120" t="s">
        <v>4324</v>
      </c>
      <c r="S791" s="123">
        <v>43828</v>
      </c>
      <c r="T791" s="120" t="s">
        <v>4325</v>
      </c>
      <c r="U791" s="124" t="s">
        <v>769</v>
      </c>
      <c r="V791" s="124" t="s">
        <v>4326</v>
      </c>
      <c r="W791" s="120"/>
      <c r="X791" s="124"/>
      <c r="Y791" s="124"/>
      <c r="Z791" s="126">
        <v>44348</v>
      </c>
    </row>
    <row r="792" spans="1:26" ht="17.25" customHeight="1">
      <c r="A792" s="120">
        <v>788</v>
      </c>
      <c r="B792" s="120" t="s">
        <v>758</v>
      </c>
      <c r="C792" s="120" t="s">
        <v>759</v>
      </c>
      <c r="D792" s="120" t="s">
        <v>760</v>
      </c>
      <c r="E792" s="120" t="s">
        <v>761</v>
      </c>
      <c r="F792" s="121">
        <v>10</v>
      </c>
      <c r="G792" s="121">
        <v>1</v>
      </c>
      <c r="H792" s="121">
        <v>17</v>
      </c>
      <c r="I792" s="121">
        <v>13</v>
      </c>
      <c r="J792" s="121">
        <v>1304</v>
      </c>
      <c r="K792" s="122" t="s">
        <v>762</v>
      </c>
      <c r="L792" s="127">
        <v>88.11</v>
      </c>
      <c r="M792" s="120">
        <v>73.569999999999993</v>
      </c>
      <c r="N792" s="128" t="s">
        <v>773</v>
      </c>
      <c r="O792" s="120" t="s">
        <v>787</v>
      </c>
      <c r="P792" s="120" t="s">
        <v>788</v>
      </c>
      <c r="Q792" s="120" t="s">
        <v>766</v>
      </c>
      <c r="R792" s="120" t="s">
        <v>4327</v>
      </c>
      <c r="S792" s="123">
        <v>43828</v>
      </c>
      <c r="T792" s="120" t="s">
        <v>4328</v>
      </c>
      <c r="U792" s="124" t="s">
        <v>769</v>
      </c>
      <c r="V792" s="124" t="s">
        <v>4329</v>
      </c>
      <c r="W792" s="120"/>
      <c r="X792" s="124"/>
      <c r="Y792" s="124"/>
      <c r="Z792" s="126">
        <v>44348</v>
      </c>
    </row>
    <row r="793" spans="1:26" ht="17.25" hidden="1" customHeight="1">
      <c r="A793" s="120">
        <v>789</v>
      </c>
      <c r="B793" s="120" t="s">
        <v>758</v>
      </c>
      <c r="C793" s="120" t="s">
        <v>759</v>
      </c>
      <c r="D793" s="120" t="s">
        <v>760</v>
      </c>
      <c r="E793" s="120" t="s">
        <v>761</v>
      </c>
      <c r="F793" s="121">
        <v>10</v>
      </c>
      <c r="G793" s="121">
        <v>1</v>
      </c>
      <c r="H793" s="121">
        <v>17</v>
      </c>
      <c r="I793" s="121">
        <v>14</v>
      </c>
      <c r="J793" s="121">
        <v>1401</v>
      </c>
      <c r="K793" s="122" t="s">
        <v>762</v>
      </c>
      <c r="L793" s="127">
        <v>138.36000000000001</v>
      </c>
      <c r="M793" s="120">
        <v>115.53</v>
      </c>
      <c r="N793" s="117" t="s">
        <v>763</v>
      </c>
      <c r="O793" s="120" t="s">
        <v>764</v>
      </c>
      <c r="P793" s="120" t="s">
        <v>765</v>
      </c>
      <c r="Q793" s="120" t="s">
        <v>766</v>
      </c>
      <c r="R793" s="120" t="s">
        <v>4330</v>
      </c>
      <c r="S793" s="123">
        <v>43827</v>
      </c>
      <c r="T793" s="120" t="s">
        <v>4331</v>
      </c>
      <c r="U793" s="124" t="s">
        <v>769</v>
      </c>
      <c r="V793" s="124" t="s">
        <v>4332</v>
      </c>
      <c r="W793" s="120" t="s">
        <v>4333</v>
      </c>
      <c r="X793" s="124" t="s">
        <v>769</v>
      </c>
      <c r="Y793" s="124" t="s">
        <v>4334</v>
      </c>
      <c r="Z793" s="126">
        <v>44348</v>
      </c>
    </row>
    <row r="794" spans="1:26" ht="17.25" hidden="1" customHeight="1">
      <c r="A794" s="120">
        <v>790</v>
      </c>
      <c r="B794" s="120" t="s">
        <v>758</v>
      </c>
      <c r="C794" s="120" t="s">
        <v>759</v>
      </c>
      <c r="D794" s="120" t="s">
        <v>760</v>
      </c>
      <c r="E794" s="120" t="s">
        <v>761</v>
      </c>
      <c r="F794" s="121">
        <v>10</v>
      </c>
      <c r="G794" s="121">
        <v>1</v>
      </c>
      <c r="H794" s="121">
        <v>17</v>
      </c>
      <c r="I794" s="121">
        <v>14</v>
      </c>
      <c r="J794" s="121">
        <v>1402</v>
      </c>
      <c r="K794" s="122" t="s">
        <v>762</v>
      </c>
      <c r="L794" s="127">
        <v>87.7</v>
      </c>
      <c r="M794" s="120">
        <v>73.23</v>
      </c>
      <c r="N794" s="128" t="s">
        <v>773</v>
      </c>
      <c r="O794" s="120" t="s">
        <v>774</v>
      </c>
      <c r="P794" s="120" t="s">
        <v>775</v>
      </c>
      <c r="Q794" s="120" t="s">
        <v>766</v>
      </c>
      <c r="R794" s="120" t="s">
        <v>4335</v>
      </c>
      <c r="S794" s="123">
        <v>43828</v>
      </c>
      <c r="T794" s="120" t="s">
        <v>4336</v>
      </c>
      <c r="U794" s="124" t="s">
        <v>769</v>
      </c>
      <c r="V794" s="124" t="s">
        <v>4337</v>
      </c>
      <c r="W794" s="120"/>
      <c r="X794" s="124"/>
      <c r="Y794" s="124"/>
      <c r="Z794" s="126">
        <v>44348</v>
      </c>
    </row>
    <row r="795" spans="1:26" ht="17.25" hidden="1" customHeight="1">
      <c r="A795" s="120">
        <v>791</v>
      </c>
      <c r="B795" s="120" t="s">
        <v>758</v>
      </c>
      <c r="C795" s="120" t="s">
        <v>759</v>
      </c>
      <c r="D795" s="120" t="s">
        <v>760</v>
      </c>
      <c r="E795" s="120" t="s">
        <v>761</v>
      </c>
      <c r="F795" s="121">
        <v>10</v>
      </c>
      <c r="G795" s="121">
        <v>1</v>
      </c>
      <c r="H795" s="121">
        <v>17</v>
      </c>
      <c r="I795" s="121">
        <v>14</v>
      </c>
      <c r="J795" s="121">
        <v>1403</v>
      </c>
      <c r="K795" s="122" t="s">
        <v>762</v>
      </c>
      <c r="L795" s="127">
        <v>87.8</v>
      </c>
      <c r="M795" s="120">
        <v>73.31</v>
      </c>
      <c r="N795" s="128" t="s">
        <v>773</v>
      </c>
      <c r="O795" s="120" t="s">
        <v>774</v>
      </c>
      <c r="P795" s="120" t="s">
        <v>781</v>
      </c>
      <c r="Q795" s="120" t="s">
        <v>766</v>
      </c>
      <c r="R795" s="120" t="s">
        <v>4338</v>
      </c>
      <c r="S795" s="123">
        <v>44314</v>
      </c>
      <c r="T795" s="120" t="s">
        <v>4339</v>
      </c>
      <c r="U795" s="124" t="s">
        <v>769</v>
      </c>
      <c r="V795" s="131" t="s">
        <v>4340</v>
      </c>
      <c r="W795" s="120"/>
      <c r="X795" s="124"/>
      <c r="Y795" s="124"/>
      <c r="Z795" s="126">
        <v>44348</v>
      </c>
    </row>
    <row r="796" spans="1:26" ht="17.25" customHeight="1">
      <c r="A796" s="120">
        <v>792</v>
      </c>
      <c r="B796" s="120" t="s">
        <v>758</v>
      </c>
      <c r="C796" s="120" t="s">
        <v>759</v>
      </c>
      <c r="D796" s="120" t="s">
        <v>760</v>
      </c>
      <c r="E796" s="120" t="s">
        <v>761</v>
      </c>
      <c r="F796" s="121">
        <v>10</v>
      </c>
      <c r="G796" s="121">
        <v>1</v>
      </c>
      <c r="H796" s="121">
        <v>17</v>
      </c>
      <c r="I796" s="121">
        <v>14</v>
      </c>
      <c r="J796" s="121">
        <v>1404</v>
      </c>
      <c r="K796" s="122" t="s">
        <v>762</v>
      </c>
      <c r="L796" s="127">
        <v>88.11</v>
      </c>
      <c r="M796" s="120">
        <v>73.569999999999993</v>
      </c>
      <c r="N796" s="128" t="s">
        <v>773</v>
      </c>
      <c r="O796" s="120" t="s">
        <v>787</v>
      </c>
      <c r="P796" s="120" t="s">
        <v>788</v>
      </c>
      <c r="Q796" s="120" t="s">
        <v>766</v>
      </c>
      <c r="R796" s="120" t="s">
        <v>4341</v>
      </c>
      <c r="S796" s="123">
        <v>43825</v>
      </c>
      <c r="T796" s="120" t="s">
        <v>4342</v>
      </c>
      <c r="U796" s="124" t="s">
        <v>769</v>
      </c>
      <c r="V796" s="124" t="s">
        <v>4343</v>
      </c>
      <c r="W796" s="120" t="s">
        <v>4344</v>
      </c>
      <c r="X796" s="124" t="s">
        <v>769</v>
      </c>
      <c r="Y796" s="124" t="s">
        <v>4345</v>
      </c>
      <c r="Z796" s="126">
        <v>44348</v>
      </c>
    </row>
    <row r="797" spans="1:26" ht="17.25" hidden="1" customHeight="1">
      <c r="A797" s="120">
        <v>793</v>
      </c>
      <c r="B797" s="120" t="s">
        <v>758</v>
      </c>
      <c r="C797" s="120" t="s">
        <v>759</v>
      </c>
      <c r="D797" s="120" t="s">
        <v>760</v>
      </c>
      <c r="E797" s="120" t="s">
        <v>761</v>
      </c>
      <c r="F797" s="121">
        <v>10</v>
      </c>
      <c r="G797" s="121">
        <v>1</v>
      </c>
      <c r="H797" s="121">
        <v>17</v>
      </c>
      <c r="I797" s="121">
        <v>15</v>
      </c>
      <c r="J797" s="121">
        <v>1501</v>
      </c>
      <c r="K797" s="122" t="s">
        <v>762</v>
      </c>
      <c r="L797" s="127">
        <v>138.36000000000001</v>
      </c>
      <c r="M797" s="120">
        <v>115.53</v>
      </c>
      <c r="N797" s="117" t="s">
        <v>763</v>
      </c>
      <c r="O797" s="120" t="s">
        <v>764</v>
      </c>
      <c r="P797" s="120" t="s">
        <v>765</v>
      </c>
      <c r="Q797" s="120" t="s">
        <v>766</v>
      </c>
      <c r="R797" s="120" t="s">
        <v>4346</v>
      </c>
      <c r="S797" s="123">
        <v>43829</v>
      </c>
      <c r="T797" s="120" t="s">
        <v>4347</v>
      </c>
      <c r="U797" s="124" t="s">
        <v>769</v>
      </c>
      <c r="V797" s="124" t="s">
        <v>4348</v>
      </c>
      <c r="W797" s="120" t="s">
        <v>4349</v>
      </c>
      <c r="X797" s="124" t="s">
        <v>769</v>
      </c>
      <c r="Y797" s="124" t="s">
        <v>4350</v>
      </c>
      <c r="Z797" s="126">
        <v>44348</v>
      </c>
    </row>
    <row r="798" spans="1:26" ht="17.25" hidden="1" customHeight="1">
      <c r="A798" s="120">
        <v>794</v>
      </c>
      <c r="B798" s="120" t="s">
        <v>758</v>
      </c>
      <c r="C798" s="120" t="s">
        <v>759</v>
      </c>
      <c r="D798" s="120" t="s">
        <v>760</v>
      </c>
      <c r="E798" s="120" t="s">
        <v>761</v>
      </c>
      <c r="F798" s="121">
        <v>10</v>
      </c>
      <c r="G798" s="121">
        <v>1</v>
      </c>
      <c r="H798" s="121">
        <v>17</v>
      </c>
      <c r="I798" s="121">
        <v>15</v>
      </c>
      <c r="J798" s="121">
        <v>1502</v>
      </c>
      <c r="K798" s="122" t="s">
        <v>762</v>
      </c>
      <c r="L798" s="127">
        <v>87.7</v>
      </c>
      <c r="M798" s="120">
        <v>73.23</v>
      </c>
      <c r="N798" s="128" t="s">
        <v>773</v>
      </c>
      <c r="O798" s="120" t="s">
        <v>774</v>
      </c>
      <c r="P798" s="120" t="s">
        <v>775</v>
      </c>
      <c r="Q798" s="120" t="s">
        <v>766</v>
      </c>
      <c r="R798" s="120" t="s">
        <v>4351</v>
      </c>
      <c r="S798" s="123">
        <v>43713</v>
      </c>
      <c r="T798" s="120" t="s">
        <v>4352</v>
      </c>
      <c r="U798" s="124" t="s">
        <v>769</v>
      </c>
      <c r="V798" s="124" t="s">
        <v>4353</v>
      </c>
      <c r="W798" s="120" t="s">
        <v>4354</v>
      </c>
      <c r="X798" s="124" t="s">
        <v>769</v>
      </c>
      <c r="Y798" s="124" t="s">
        <v>4355</v>
      </c>
      <c r="Z798" s="126">
        <v>44348</v>
      </c>
    </row>
    <row r="799" spans="1:26" ht="17.25" hidden="1" customHeight="1">
      <c r="A799" s="120">
        <v>795</v>
      </c>
      <c r="B799" s="120" t="s">
        <v>758</v>
      </c>
      <c r="C799" s="120" t="s">
        <v>759</v>
      </c>
      <c r="D799" s="120" t="s">
        <v>760</v>
      </c>
      <c r="E799" s="120" t="s">
        <v>761</v>
      </c>
      <c r="F799" s="121">
        <v>10</v>
      </c>
      <c r="G799" s="121">
        <v>1</v>
      </c>
      <c r="H799" s="121">
        <v>17</v>
      </c>
      <c r="I799" s="121">
        <v>15</v>
      </c>
      <c r="J799" s="121">
        <v>1503</v>
      </c>
      <c r="K799" s="122" t="s">
        <v>762</v>
      </c>
      <c r="L799" s="127">
        <v>87.8</v>
      </c>
      <c r="M799" s="120">
        <v>73.31</v>
      </c>
      <c r="N799" s="128" t="s">
        <v>773</v>
      </c>
      <c r="O799" s="120" t="s">
        <v>774</v>
      </c>
      <c r="P799" s="120" t="s">
        <v>781</v>
      </c>
      <c r="Q799" s="120" t="s">
        <v>766</v>
      </c>
      <c r="R799" s="120" t="s">
        <v>4356</v>
      </c>
      <c r="S799" s="123">
        <v>43826</v>
      </c>
      <c r="T799" s="120" t="s">
        <v>4357</v>
      </c>
      <c r="U799" s="124" t="s">
        <v>769</v>
      </c>
      <c r="V799" s="124" t="s">
        <v>4358</v>
      </c>
      <c r="W799" s="120"/>
      <c r="X799" s="124"/>
      <c r="Y799" s="124"/>
      <c r="Z799" s="126">
        <v>44348</v>
      </c>
    </row>
    <row r="800" spans="1:26" ht="17.25" customHeight="1">
      <c r="A800" s="120">
        <v>796</v>
      </c>
      <c r="B800" s="120" t="s">
        <v>758</v>
      </c>
      <c r="C800" s="120" t="s">
        <v>759</v>
      </c>
      <c r="D800" s="120" t="s">
        <v>760</v>
      </c>
      <c r="E800" s="120" t="s">
        <v>761</v>
      </c>
      <c r="F800" s="121">
        <v>10</v>
      </c>
      <c r="G800" s="121">
        <v>1</v>
      </c>
      <c r="H800" s="121">
        <v>17</v>
      </c>
      <c r="I800" s="121">
        <v>15</v>
      </c>
      <c r="J800" s="121">
        <v>1504</v>
      </c>
      <c r="K800" s="122" t="s">
        <v>762</v>
      </c>
      <c r="L800" s="127">
        <v>88.11</v>
      </c>
      <c r="M800" s="120">
        <v>73.569999999999993</v>
      </c>
      <c r="N800" s="128" t="s">
        <v>773</v>
      </c>
      <c r="O800" s="120" t="s">
        <v>787</v>
      </c>
      <c r="P800" s="120" t="s">
        <v>788</v>
      </c>
      <c r="Q800" s="120" t="s">
        <v>766</v>
      </c>
      <c r="R800" s="120" t="s">
        <v>4359</v>
      </c>
      <c r="S800" s="123">
        <v>43828</v>
      </c>
      <c r="T800" s="120" t="s">
        <v>4360</v>
      </c>
      <c r="U800" s="124" t="s">
        <v>769</v>
      </c>
      <c r="V800" s="124" t="s">
        <v>4361</v>
      </c>
      <c r="W800" s="120"/>
      <c r="X800" s="124"/>
      <c r="Y800" s="124"/>
      <c r="Z800" s="126">
        <v>44348</v>
      </c>
    </row>
    <row r="801" spans="1:26" ht="17.25" hidden="1" customHeight="1">
      <c r="A801" s="120">
        <v>797</v>
      </c>
      <c r="B801" s="120" t="s">
        <v>758</v>
      </c>
      <c r="C801" s="120" t="s">
        <v>759</v>
      </c>
      <c r="D801" s="120" t="s">
        <v>760</v>
      </c>
      <c r="E801" s="120" t="s">
        <v>761</v>
      </c>
      <c r="F801" s="121">
        <v>10</v>
      </c>
      <c r="G801" s="121">
        <v>1</v>
      </c>
      <c r="H801" s="121">
        <v>17</v>
      </c>
      <c r="I801" s="121">
        <v>16</v>
      </c>
      <c r="J801" s="121">
        <v>1601</v>
      </c>
      <c r="K801" s="122" t="s">
        <v>762</v>
      </c>
      <c r="L801" s="127">
        <v>138.36000000000001</v>
      </c>
      <c r="M801" s="120">
        <v>115.53</v>
      </c>
      <c r="N801" s="117" t="s">
        <v>763</v>
      </c>
      <c r="O801" s="120" t="s">
        <v>764</v>
      </c>
      <c r="P801" s="120" t="s">
        <v>765</v>
      </c>
      <c r="Q801" s="120" t="s">
        <v>766</v>
      </c>
      <c r="R801" s="120" t="s">
        <v>4362</v>
      </c>
      <c r="S801" s="123">
        <v>43737</v>
      </c>
      <c r="T801" s="120" t="s">
        <v>4363</v>
      </c>
      <c r="U801" s="124" t="s">
        <v>769</v>
      </c>
      <c r="V801" s="124" t="s">
        <v>4364</v>
      </c>
      <c r="W801" s="120" t="s">
        <v>4365</v>
      </c>
      <c r="X801" s="124" t="s">
        <v>769</v>
      </c>
      <c r="Y801" s="124" t="s">
        <v>4366</v>
      </c>
      <c r="Z801" s="126">
        <v>44348</v>
      </c>
    </row>
    <row r="802" spans="1:26" ht="17.25" hidden="1" customHeight="1">
      <c r="A802" s="120">
        <v>798</v>
      </c>
      <c r="B802" s="120" t="s">
        <v>758</v>
      </c>
      <c r="C802" s="120" t="s">
        <v>759</v>
      </c>
      <c r="D802" s="120" t="s">
        <v>760</v>
      </c>
      <c r="E802" s="120" t="s">
        <v>761</v>
      </c>
      <c r="F802" s="121">
        <v>10</v>
      </c>
      <c r="G802" s="121">
        <v>1</v>
      </c>
      <c r="H802" s="121">
        <v>17</v>
      </c>
      <c r="I802" s="121">
        <v>16</v>
      </c>
      <c r="J802" s="121">
        <v>1602</v>
      </c>
      <c r="K802" s="122" t="s">
        <v>762</v>
      </c>
      <c r="L802" s="127">
        <v>87.7</v>
      </c>
      <c r="M802" s="120">
        <v>73.23</v>
      </c>
      <c r="N802" s="128" t="s">
        <v>773</v>
      </c>
      <c r="O802" s="120" t="s">
        <v>774</v>
      </c>
      <c r="P802" s="120" t="s">
        <v>775</v>
      </c>
      <c r="Q802" s="120" t="s">
        <v>766</v>
      </c>
      <c r="R802" s="120" t="s">
        <v>4367</v>
      </c>
      <c r="S802" s="123">
        <v>43831</v>
      </c>
      <c r="T802" s="120" t="s">
        <v>4368</v>
      </c>
      <c r="U802" s="124" t="s">
        <v>769</v>
      </c>
      <c r="V802" s="124" t="s">
        <v>4369</v>
      </c>
      <c r="W802" s="120" t="s">
        <v>4370</v>
      </c>
      <c r="X802" s="124" t="s">
        <v>769</v>
      </c>
      <c r="Y802" s="124" t="s">
        <v>4371</v>
      </c>
      <c r="Z802" s="126">
        <v>44348</v>
      </c>
    </row>
    <row r="803" spans="1:26" ht="17.25" hidden="1" customHeight="1">
      <c r="A803" s="120">
        <v>799</v>
      </c>
      <c r="B803" s="120" t="s">
        <v>758</v>
      </c>
      <c r="C803" s="120" t="s">
        <v>759</v>
      </c>
      <c r="D803" s="120" t="s">
        <v>760</v>
      </c>
      <c r="E803" s="120" t="s">
        <v>761</v>
      </c>
      <c r="F803" s="121">
        <v>10</v>
      </c>
      <c r="G803" s="121">
        <v>1</v>
      </c>
      <c r="H803" s="121">
        <v>17</v>
      </c>
      <c r="I803" s="121">
        <v>16</v>
      </c>
      <c r="J803" s="121">
        <v>1603</v>
      </c>
      <c r="K803" s="122" t="s">
        <v>762</v>
      </c>
      <c r="L803" s="127">
        <v>87.8</v>
      </c>
      <c r="M803" s="120">
        <v>73.31</v>
      </c>
      <c r="N803" s="128" t="s">
        <v>773</v>
      </c>
      <c r="O803" s="120" t="s">
        <v>774</v>
      </c>
      <c r="P803" s="120" t="s">
        <v>781</v>
      </c>
      <c r="Q803" s="120" t="s">
        <v>766</v>
      </c>
      <c r="R803" s="120" t="s">
        <v>4372</v>
      </c>
      <c r="S803" s="123">
        <v>43828</v>
      </c>
      <c r="T803" s="120" t="s">
        <v>4373</v>
      </c>
      <c r="U803" s="124" t="s">
        <v>769</v>
      </c>
      <c r="V803" s="124" t="s">
        <v>4374</v>
      </c>
      <c r="W803" s="120" t="s">
        <v>4375</v>
      </c>
      <c r="X803" s="124" t="s">
        <v>769</v>
      </c>
      <c r="Y803" s="124" t="s">
        <v>4376</v>
      </c>
      <c r="Z803" s="126">
        <v>44348</v>
      </c>
    </row>
    <row r="804" spans="1:26" ht="17.25" customHeight="1">
      <c r="A804" s="120">
        <v>800</v>
      </c>
      <c r="B804" s="120" t="s">
        <v>758</v>
      </c>
      <c r="C804" s="120" t="s">
        <v>759</v>
      </c>
      <c r="D804" s="120" t="s">
        <v>760</v>
      </c>
      <c r="E804" s="120" t="s">
        <v>761</v>
      </c>
      <c r="F804" s="121">
        <v>10</v>
      </c>
      <c r="G804" s="121">
        <v>1</v>
      </c>
      <c r="H804" s="121">
        <v>17</v>
      </c>
      <c r="I804" s="121">
        <v>16</v>
      </c>
      <c r="J804" s="121">
        <v>1604</v>
      </c>
      <c r="K804" s="122" t="s">
        <v>762</v>
      </c>
      <c r="L804" s="127">
        <v>88.11</v>
      </c>
      <c r="M804" s="120">
        <v>73.569999999999993</v>
      </c>
      <c r="N804" s="128" t="s">
        <v>773</v>
      </c>
      <c r="O804" s="120" t="s">
        <v>787</v>
      </c>
      <c r="P804" s="120" t="s">
        <v>788</v>
      </c>
      <c r="Q804" s="120" t="s">
        <v>766</v>
      </c>
      <c r="R804" s="120" t="s">
        <v>4377</v>
      </c>
      <c r="S804" s="123">
        <v>43829</v>
      </c>
      <c r="T804" s="120" t="s">
        <v>4378</v>
      </c>
      <c r="U804" s="124" t="s">
        <v>769</v>
      </c>
      <c r="V804" s="124" t="s">
        <v>4379</v>
      </c>
      <c r="W804" s="120"/>
      <c r="X804" s="124"/>
      <c r="Y804" s="124"/>
      <c r="Z804" s="126">
        <v>44348</v>
      </c>
    </row>
    <row r="805" spans="1:26" ht="17.25" hidden="1" customHeight="1">
      <c r="A805" s="120">
        <v>801</v>
      </c>
      <c r="B805" s="120" t="s">
        <v>758</v>
      </c>
      <c r="C805" s="120" t="s">
        <v>759</v>
      </c>
      <c r="D805" s="120" t="s">
        <v>760</v>
      </c>
      <c r="E805" s="120" t="s">
        <v>761</v>
      </c>
      <c r="F805" s="121">
        <v>10</v>
      </c>
      <c r="G805" s="121">
        <v>1</v>
      </c>
      <c r="H805" s="121">
        <v>17</v>
      </c>
      <c r="I805" s="121">
        <v>17</v>
      </c>
      <c r="J805" s="121">
        <v>1701</v>
      </c>
      <c r="K805" s="122" t="s">
        <v>762</v>
      </c>
      <c r="L805" s="127">
        <v>138.36000000000001</v>
      </c>
      <c r="M805" s="120">
        <v>115.53</v>
      </c>
      <c r="N805" s="117" t="s">
        <v>763</v>
      </c>
      <c r="O805" s="120" t="s">
        <v>764</v>
      </c>
      <c r="P805" s="120" t="s">
        <v>765</v>
      </c>
      <c r="Q805" s="120" t="s">
        <v>766</v>
      </c>
      <c r="R805" s="120" t="s">
        <v>4380</v>
      </c>
      <c r="S805" s="123">
        <v>43830</v>
      </c>
      <c r="T805" s="120" t="s">
        <v>4381</v>
      </c>
      <c r="U805" s="124" t="s">
        <v>769</v>
      </c>
      <c r="V805" s="124" t="s">
        <v>4382</v>
      </c>
      <c r="W805" s="120" t="s">
        <v>4383</v>
      </c>
      <c r="X805" s="124" t="s">
        <v>769</v>
      </c>
      <c r="Y805" s="124" t="s">
        <v>4384</v>
      </c>
      <c r="Z805" s="126">
        <v>44348</v>
      </c>
    </row>
    <row r="806" spans="1:26" ht="17.25" hidden="1" customHeight="1">
      <c r="A806" s="120">
        <v>802</v>
      </c>
      <c r="B806" s="120" t="s">
        <v>758</v>
      </c>
      <c r="C806" s="120" t="s">
        <v>759</v>
      </c>
      <c r="D806" s="120" t="s">
        <v>760</v>
      </c>
      <c r="E806" s="120" t="s">
        <v>761</v>
      </c>
      <c r="F806" s="121">
        <v>10</v>
      </c>
      <c r="G806" s="121">
        <v>1</v>
      </c>
      <c r="H806" s="121">
        <v>17</v>
      </c>
      <c r="I806" s="121">
        <v>17</v>
      </c>
      <c r="J806" s="121">
        <v>1702</v>
      </c>
      <c r="K806" s="122" t="s">
        <v>762</v>
      </c>
      <c r="L806" s="127">
        <v>87.7</v>
      </c>
      <c r="M806" s="120">
        <v>73.23</v>
      </c>
      <c r="N806" s="128" t="s">
        <v>773</v>
      </c>
      <c r="O806" s="120" t="s">
        <v>774</v>
      </c>
      <c r="P806" s="120" t="s">
        <v>775</v>
      </c>
      <c r="Q806" s="120" t="s">
        <v>766</v>
      </c>
      <c r="R806" s="120" t="s">
        <v>4385</v>
      </c>
      <c r="S806" s="123">
        <v>43828</v>
      </c>
      <c r="T806" s="120" t="s">
        <v>4386</v>
      </c>
      <c r="U806" s="124" t="s">
        <v>769</v>
      </c>
      <c r="V806" s="124" t="s">
        <v>4387</v>
      </c>
      <c r="W806" s="120" t="s">
        <v>4388</v>
      </c>
      <c r="X806" s="124" t="s">
        <v>769</v>
      </c>
      <c r="Y806" s="124" t="s">
        <v>4389</v>
      </c>
      <c r="Z806" s="126">
        <v>44348</v>
      </c>
    </row>
    <row r="807" spans="1:26" ht="17.25" hidden="1" customHeight="1">
      <c r="A807" s="120">
        <v>803</v>
      </c>
      <c r="B807" s="120" t="s">
        <v>758</v>
      </c>
      <c r="C807" s="120" t="s">
        <v>759</v>
      </c>
      <c r="D807" s="120" t="s">
        <v>760</v>
      </c>
      <c r="E807" s="120" t="s">
        <v>761</v>
      </c>
      <c r="F807" s="121">
        <v>10</v>
      </c>
      <c r="G807" s="121">
        <v>1</v>
      </c>
      <c r="H807" s="121">
        <v>17</v>
      </c>
      <c r="I807" s="121">
        <v>17</v>
      </c>
      <c r="J807" s="121">
        <v>1703</v>
      </c>
      <c r="K807" s="122" t="s">
        <v>762</v>
      </c>
      <c r="L807" s="127">
        <v>87.8</v>
      </c>
      <c r="M807" s="120">
        <v>73.31</v>
      </c>
      <c r="N807" s="128" t="s">
        <v>773</v>
      </c>
      <c r="O807" s="120" t="s">
        <v>774</v>
      </c>
      <c r="P807" s="120" t="s">
        <v>781</v>
      </c>
      <c r="Q807" s="120" t="s">
        <v>766</v>
      </c>
      <c r="R807" s="120" t="s">
        <v>4390</v>
      </c>
      <c r="S807" s="123">
        <v>43825</v>
      </c>
      <c r="T807" s="120" t="s">
        <v>4391</v>
      </c>
      <c r="U807" s="124" t="s">
        <v>769</v>
      </c>
      <c r="V807" s="124" t="s">
        <v>4392</v>
      </c>
      <c r="W807" s="120" t="s">
        <v>4393</v>
      </c>
      <c r="X807" s="124" t="s">
        <v>769</v>
      </c>
      <c r="Y807" s="124" t="s">
        <v>4394</v>
      </c>
      <c r="Z807" s="126">
        <v>44348</v>
      </c>
    </row>
    <row r="808" spans="1:26" ht="17.25" customHeight="1">
      <c r="A808" s="120">
        <v>804</v>
      </c>
      <c r="B808" s="120" t="s">
        <v>758</v>
      </c>
      <c r="C808" s="120" t="s">
        <v>759</v>
      </c>
      <c r="D808" s="120" t="s">
        <v>760</v>
      </c>
      <c r="E808" s="120" t="s">
        <v>761</v>
      </c>
      <c r="F808" s="121">
        <v>10</v>
      </c>
      <c r="G808" s="121">
        <v>1</v>
      </c>
      <c r="H808" s="121">
        <v>17</v>
      </c>
      <c r="I808" s="121">
        <v>17</v>
      </c>
      <c r="J808" s="121">
        <v>1704</v>
      </c>
      <c r="K808" s="122" t="s">
        <v>762</v>
      </c>
      <c r="L808" s="127">
        <v>88.11</v>
      </c>
      <c r="M808" s="120">
        <v>73.569999999999993</v>
      </c>
      <c r="N808" s="128" t="s">
        <v>773</v>
      </c>
      <c r="O808" s="120" t="s">
        <v>787</v>
      </c>
      <c r="P808" s="120" t="s">
        <v>788</v>
      </c>
      <c r="Q808" s="120" t="s">
        <v>766</v>
      </c>
      <c r="R808" s="120" t="s">
        <v>4395</v>
      </c>
      <c r="S808" s="123">
        <v>43828</v>
      </c>
      <c r="T808" s="120" t="s">
        <v>4396</v>
      </c>
      <c r="U808" s="124" t="s">
        <v>769</v>
      </c>
      <c r="V808" s="124" t="s">
        <v>4397</v>
      </c>
      <c r="W808" s="120" t="s">
        <v>4398</v>
      </c>
      <c r="X808" s="124" t="s">
        <v>769</v>
      </c>
      <c r="Y808" s="124" t="s">
        <v>4399</v>
      </c>
      <c r="Z808" s="126">
        <v>44348</v>
      </c>
    </row>
    <row r="809" spans="1:26" ht="17.25" hidden="1" customHeight="1">
      <c r="A809" s="120">
        <v>805</v>
      </c>
      <c r="B809" s="120" t="s">
        <v>758</v>
      </c>
      <c r="C809" s="120" t="s">
        <v>759</v>
      </c>
      <c r="D809" s="120" t="s">
        <v>760</v>
      </c>
      <c r="E809" s="120" t="s">
        <v>761</v>
      </c>
      <c r="F809" s="121">
        <v>10</v>
      </c>
      <c r="G809" s="121">
        <v>2</v>
      </c>
      <c r="H809" s="121">
        <v>17</v>
      </c>
      <c r="I809" s="121">
        <v>3</v>
      </c>
      <c r="J809" s="121">
        <v>301</v>
      </c>
      <c r="K809" s="122" t="s">
        <v>762</v>
      </c>
      <c r="L809" s="127">
        <v>88.11</v>
      </c>
      <c r="M809" s="120">
        <v>73.569999999999993</v>
      </c>
      <c r="N809" s="128" t="s">
        <v>773</v>
      </c>
      <c r="O809" s="120" t="s">
        <v>787</v>
      </c>
      <c r="P809" s="120" t="s">
        <v>1089</v>
      </c>
      <c r="Q809" s="120" t="s">
        <v>766</v>
      </c>
      <c r="R809" s="120" t="s">
        <v>4400</v>
      </c>
      <c r="S809" s="123">
        <v>43834</v>
      </c>
      <c r="T809" s="120" t="s">
        <v>4401</v>
      </c>
      <c r="U809" s="124" t="s">
        <v>769</v>
      </c>
      <c r="V809" s="124" t="s">
        <v>4402</v>
      </c>
      <c r="W809" s="120" t="s">
        <v>4403</v>
      </c>
      <c r="X809" s="124" t="s">
        <v>769</v>
      </c>
      <c r="Y809" s="124" t="s">
        <v>4404</v>
      </c>
      <c r="Z809" s="126">
        <v>44348</v>
      </c>
    </row>
    <row r="810" spans="1:26" ht="17.25" hidden="1" customHeight="1">
      <c r="A810" s="120">
        <v>806</v>
      </c>
      <c r="B810" s="120" t="s">
        <v>758</v>
      </c>
      <c r="C810" s="120" t="s">
        <v>759</v>
      </c>
      <c r="D810" s="120" t="s">
        <v>760</v>
      </c>
      <c r="E810" s="120" t="s">
        <v>761</v>
      </c>
      <c r="F810" s="121">
        <v>10</v>
      </c>
      <c r="G810" s="121">
        <v>2</v>
      </c>
      <c r="H810" s="121">
        <v>17</v>
      </c>
      <c r="I810" s="121">
        <v>3</v>
      </c>
      <c r="J810" s="121">
        <v>302</v>
      </c>
      <c r="K810" s="122" t="s">
        <v>762</v>
      </c>
      <c r="L810" s="127">
        <v>87.8</v>
      </c>
      <c r="M810" s="120">
        <v>73.31</v>
      </c>
      <c r="N810" s="128" t="s">
        <v>773</v>
      </c>
      <c r="O810" s="120" t="s">
        <v>774</v>
      </c>
      <c r="P810" s="120" t="s">
        <v>1095</v>
      </c>
      <c r="Q810" s="120" t="s">
        <v>766</v>
      </c>
      <c r="R810" s="120" t="s">
        <v>4405</v>
      </c>
      <c r="S810" s="123">
        <v>43828</v>
      </c>
      <c r="T810" s="120" t="s">
        <v>4406</v>
      </c>
      <c r="U810" s="124" t="s">
        <v>769</v>
      </c>
      <c r="V810" s="124" t="s">
        <v>4407</v>
      </c>
      <c r="W810" s="120"/>
      <c r="X810" s="124"/>
      <c r="Y810" s="124"/>
      <c r="Z810" s="126">
        <v>44348</v>
      </c>
    </row>
    <row r="811" spans="1:26" ht="17.25" hidden="1" customHeight="1">
      <c r="A811" s="120">
        <v>807</v>
      </c>
      <c r="B811" s="120" t="s">
        <v>758</v>
      </c>
      <c r="C811" s="120" t="s">
        <v>759</v>
      </c>
      <c r="D811" s="120" t="s">
        <v>760</v>
      </c>
      <c r="E811" s="120" t="s">
        <v>761</v>
      </c>
      <c r="F811" s="121">
        <v>10</v>
      </c>
      <c r="G811" s="121">
        <v>2</v>
      </c>
      <c r="H811" s="121">
        <v>17</v>
      </c>
      <c r="I811" s="121">
        <v>3</v>
      </c>
      <c r="J811" s="121">
        <v>303</v>
      </c>
      <c r="K811" s="122" t="s">
        <v>762</v>
      </c>
      <c r="L811" s="127">
        <v>87.7</v>
      </c>
      <c r="M811" s="120">
        <v>73.23</v>
      </c>
      <c r="N811" s="128" t="s">
        <v>773</v>
      </c>
      <c r="O811" s="120" t="s">
        <v>774</v>
      </c>
      <c r="P811" s="120" t="s">
        <v>1101</v>
      </c>
      <c r="Q811" s="120" t="s">
        <v>766</v>
      </c>
      <c r="R811" s="120" t="s">
        <v>4408</v>
      </c>
      <c r="S811" s="123">
        <v>43828</v>
      </c>
      <c r="T811" s="120" t="s">
        <v>4409</v>
      </c>
      <c r="U811" s="124" t="s">
        <v>769</v>
      </c>
      <c r="V811" s="124" t="s">
        <v>4410</v>
      </c>
      <c r="W811" s="120" t="s">
        <v>4411</v>
      </c>
      <c r="X811" s="124" t="s">
        <v>769</v>
      </c>
      <c r="Y811" s="124" t="s">
        <v>4412</v>
      </c>
      <c r="Z811" s="126">
        <v>44348</v>
      </c>
    </row>
    <row r="812" spans="1:26" ht="17.25" hidden="1" customHeight="1">
      <c r="A812" s="120">
        <v>808</v>
      </c>
      <c r="B812" s="120" t="s">
        <v>758</v>
      </c>
      <c r="C812" s="120" t="s">
        <v>759</v>
      </c>
      <c r="D812" s="120" t="s">
        <v>760</v>
      </c>
      <c r="E812" s="120" t="s">
        <v>761</v>
      </c>
      <c r="F812" s="121">
        <v>10</v>
      </c>
      <c r="G812" s="121">
        <v>2</v>
      </c>
      <c r="H812" s="121">
        <v>17</v>
      </c>
      <c r="I812" s="121">
        <v>3</v>
      </c>
      <c r="J812" s="121">
        <v>304</v>
      </c>
      <c r="K812" s="122" t="s">
        <v>762</v>
      </c>
      <c r="L812" s="127">
        <v>138.36000000000001</v>
      </c>
      <c r="M812" s="120">
        <v>115.53</v>
      </c>
      <c r="N812" s="117" t="s">
        <v>763</v>
      </c>
      <c r="O812" s="120" t="s">
        <v>1736</v>
      </c>
      <c r="P812" s="120" t="s">
        <v>1737</v>
      </c>
      <c r="Q812" s="120" t="s">
        <v>766</v>
      </c>
      <c r="R812" s="120" t="s">
        <v>4413</v>
      </c>
      <c r="S812" s="123">
        <v>43828</v>
      </c>
      <c r="T812" s="120" t="s">
        <v>4414</v>
      </c>
      <c r="U812" s="124" t="s">
        <v>769</v>
      </c>
      <c r="V812" s="124" t="s">
        <v>4415</v>
      </c>
      <c r="W812" s="120" t="s">
        <v>4416</v>
      </c>
      <c r="X812" s="124" t="s">
        <v>769</v>
      </c>
      <c r="Y812" s="124" t="s">
        <v>4417</v>
      </c>
      <c r="Z812" s="126">
        <v>44348</v>
      </c>
    </row>
    <row r="813" spans="1:26" ht="17.25" hidden="1" customHeight="1">
      <c r="A813" s="120">
        <v>809</v>
      </c>
      <c r="B813" s="120" t="s">
        <v>758</v>
      </c>
      <c r="C813" s="120" t="s">
        <v>759</v>
      </c>
      <c r="D813" s="120" t="s">
        <v>760</v>
      </c>
      <c r="E813" s="120" t="s">
        <v>761</v>
      </c>
      <c r="F813" s="121">
        <v>10</v>
      </c>
      <c r="G813" s="121">
        <v>2</v>
      </c>
      <c r="H813" s="121">
        <v>17</v>
      </c>
      <c r="I813" s="121">
        <v>4</v>
      </c>
      <c r="J813" s="121">
        <v>401</v>
      </c>
      <c r="K813" s="122" t="s">
        <v>762</v>
      </c>
      <c r="L813" s="127">
        <v>88.11</v>
      </c>
      <c r="M813" s="120">
        <v>73.569999999999993</v>
      </c>
      <c r="N813" s="128" t="s">
        <v>773</v>
      </c>
      <c r="O813" s="120" t="s">
        <v>787</v>
      </c>
      <c r="P813" s="120" t="s">
        <v>1089</v>
      </c>
      <c r="Q813" s="120" t="s">
        <v>766</v>
      </c>
      <c r="R813" s="120" t="s">
        <v>4418</v>
      </c>
      <c r="S813" s="123">
        <v>43828</v>
      </c>
      <c r="T813" s="120" t="s">
        <v>4419</v>
      </c>
      <c r="U813" s="124" t="s">
        <v>769</v>
      </c>
      <c r="V813" s="124" t="s">
        <v>4420</v>
      </c>
      <c r="W813" s="120" t="s">
        <v>4421</v>
      </c>
      <c r="X813" s="124" t="s">
        <v>769</v>
      </c>
      <c r="Y813" s="124" t="s">
        <v>4422</v>
      </c>
      <c r="Z813" s="126">
        <v>44348</v>
      </c>
    </row>
    <row r="814" spans="1:26" ht="17.25" hidden="1" customHeight="1">
      <c r="A814" s="120">
        <v>810</v>
      </c>
      <c r="B814" s="120" t="s">
        <v>758</v>
      </c>
      <c r="C814" s="120" t="s">
        <v>759</v>
      </c>
      <c r="D814" s="120" t="s">
        <v>760</v>
      </c>
      <c r="E814" s="120" t="s">
        <v>761</v>
      </c>
      <c r="F814" s="121">
        <v>10</v>
      </c>
      <c r="G814" s="121">
        <v>2</v>
      </c>
      <c r="H814" s="121">
        <v>17</v>
      </c>
      <c r="I814" s="121">
        <v>4</v>
      </c>
      <c r="J814" s="121">
        <v>402</v>
      </c>
      <c r="K814" s="122" t="s">
        <v>762</v>
      </c>
      <c r="L814" s="127">
        <v>87.8</v>
      </c>
      <c r="M814" s="120">
        <v>73.31</v>
      </c>
      <c r="N814" s="128" t="s">
        <v>773</v>
      </c>
      <c r="O814" s="120" t="s">
        <v>774</v>
      </c>
      <c r="P814" s="120" t="s">
        <v>1095</v>
      </c>
      <c r="Q814" s="120" t="s">
        <v>766</v>
      </c>
      <c r="R814" s="120" t="s">
        <v>4423</v>
      </c>
      <c r="S814" s="123">
        <v>43830</v>
      </c>
      <c r="T814" s="120" t="s">
        <v>4424</v>
      </c>
      <c r="U814" s="124" t="s">
        <v>769</v>
      </c>
      <c r="V814" s="124" t="s">
        <v>4425</v>
      </c>
      <c r="W814" s="120" t="s">
        <v>4426</v>
      </c>
      <c r="X814" s="124" t="s">
        <v>769</v>
      </c>
      <c r="Y814" s="124" t="s">
        <v>4427</v>
      </c>
      <c r="Z814" s="126">
        <v>44348</v>
      </c>
    </row>
    <row r="815" spans="1:26" ht="17.25" hidden="1" customHeight="1">
      <c r="A815" s="120">
        <v>811</v>
      </c>
      <c r="B815" s="120" t="s">
        <v>758</v>
      </c>
      <c r="C815" s="120" t="s">
        <v>759</v>
      </c>
      <c r="D815" s="120" t="s">
        <v>760</v>
      </c>
      <c r="E815" s="120" t="s">
        <v>761</v>
      </c>
      <c r="F815" s="121">
        <v>10</v>
      </c>
      <c r="G815" s="121">
        <v>2</v>
      </c>
      <c r="H815" s="121">
        <v>17</v>
      </c>
      <c r="I815" s="121">
        <v>4</v>
      </c>
      <c r="J815" s="121">
        <v>403</v>
      </c>
      <c r="K815" s="122" t="s">
        <v>762</v>
      </c>
      <c r="L815" s="127">
        <v>87.7</v>
      </c>
      <c r="M815" s="120">
        <v>73.23</v>
      </c>
      <c r="N815" s="128" t="s">
        <v>773</v>
      </c>
      <c r="O815" s="120" t="s">
        <v>774</v>
      </c>
      <c r="P815" s="120" t="s">
        <v>1101</v>
      </c>
      <c r="Q815" s="120" t="s">
        <v>766</v>
      </c>
      <c r="R815" s="120" t="s">
        <v>4428</v>
      </c>
      <c r="S815" s="123">
        <v>43828</v>
      </c>
      <c r="T815" s="120" t="s">
        <v>4429</v>
      </c>
      <c r="U815" s="124" t="s">
        <v>769</v>
      </c>
      <c r="V815" s="124" t="s">
        <v>4430</v>
      </c>
      <c r="W815" s="120"/>
      <c r="X815" s="124"/>
      <c r="Y815" s="124"/>
      <c r="Z815" s="126">
        <v>44348</v>
      </c>
    </row>
    <row r="816" spans="1:26" ht="17.25" hidden="1" customHeight="1">
      <c r="A816" s="120">
        <v>812</v>
      </c>
      <c r="B816" s="120" t="s">
        <v>758</v>
      </c>
      <c r="C816" s="120" t="s">
        <v>759</v>
      </c>
      <c r="D816" s="120" t="s">
        <v>760</v>
      </c>
      <c r="E816" s="120" t="s">
        <v>761</v>
      </c>
      <c r="F816" s="121">
        <v>10</v>
      </c>
      <c r="G816" s="121">
        <v>2</v>
      </c>
      <c r="H816" s="121">
        <v>17</v>
      </c>
      <c r="I816" s="121">
        <v>4</v>
      </c>
      <c r="J816" s="121">
        <v>404</v>
      </c>
      <c r="K816" s="122" t="s">
        <v>762</v>
      </c>
      <c r="L816" s="127">
        <v>138.36000000000001</v>
      </c>
      <c r="M816" s="120">
        <v>115.53</v>
      </c>
      <c r="N816" s="117" t="s">
        <v>763</v>
      </c>
      <c r="O816" s="120" t="s">
        <v>1736</v>
      </c>
      <c r="P816" s="120" t="s">
        <v>1737</v>
      </c>
      <c r="Q816" s="120" t="s">
        <v>766</v>
      </c>
      <c r="R816" s="120" t="s">
        <v>4431</v>
      </c>
      <c r="S816" s="123">
        <v>43829</v>
      </c>
      <c r="T816" s="120" t="s">
        <v>4432</v>
      </c>
      <c r="U816" s="124" t="s">
        <v>769</v>
      </c>
      <c r="V816" s="124" t="s">
        <v>4433</v>
      </c>
      <c r="W816" s="120" t="s">
        <v>4434</v>
      </c>
      <c r="X816" s="124" t="s">
        <v>769</v>
      </c>
      <c r="Y816" s="124" t="s">
        <v>4435</v>
      </c>
      <c r="Z816" s="126">
        <v>44348</v>
      </c>
    </row>
    <row r="817" spans="1:26" ht="17.25" hidden="1" customHeight="1">
      <c r="A817" s="120">
        <v>813</v>
      </c>
      <c r="B817" s="120" t="s">
        <v>758</v>
      </c>
      <c r="C817" s="120" t="s">
        <v>759</v>
      </c>
      <c r="D817" s="120" t="s">
        <v>760</v>
      </c>
      <c r="E817" s="120" t="s">
        <v>761</v>
      </c>
      <c r="F817" s="121">
        <v>10</v>
      </c>
      <c r="G817" s="121">
        <v>2</v>
      </c>
      <c r="H817" s="121">
        <v>17</v>
      </c>
      <c r="I817" s="121">
        <v>5</v>
      </c>
      <c r="J817" s="121">
        <v>501</v>
      </c>
      <c r="K817" s="122" t="s">
        <v>762</v>
      </c>
      <c r="L817" s="127">
        <v>88.11</v>
      </c>
      <c r="M817" s="120">
        <v>73.569999999999993</v>
      </c>
      <c r="N817" s="128" t="s">
        <v>773</v>
      </c>
      <c r="O817" s="120" t="s">
        <v>787</v>
      </c>
      <c r="P817" s="120" t="s">
        <v>1089</v>
      </c>
      <c r="Q817" s="120" t="s">
        <v>766</v>
      </c>
      <c r="R817" s="120" t="s">
        <v>4436</v>
      </c>
      <c r="S817" s="123">
        <v>43829</v>
      </c>
      <c r="T817" s="120" t="s">
        <v>2025</v>
      </c>
      <c r="U817" s="124" t="s">
        <v>769</v>
      </c>
      <c r="V817" s="124" t="s">
        <v>4437</v>
      </c>
      <c r="W817" s="120" t="s">
        <v>4438</v>
      </c>
      <c r="X817" s="124" t="s">
        <v>769</v>
      </c>
      <c r="Y817" s="124" t="s">
        <v>4439</v>
      </c>
      <c r="Z817" s="126">
        <v>44348</v>
      </c>
    </row>
    <row r="818" spans="1:26" ht="17.25" hidden="1" customHeight="1">
      <c r="A818" s="120">
        <v>814</v>
      </c>
      <c r="B818" s="120" t="s">
        <v>758</v>
      </c>
      <c r="C818" s="120" t="s">
        <v>759</v>
      </c>
      <c r="D818" s="120" t="s">
        <v>760</v>
      </c>
      <c r="E818" s="120" t="s">
        <v>761</v>
      </c>
      <c r="F818" s="121">
        <v>10</v>
      </c>
      <c r="G818" s="121">
        <v>2</v>
      </c>
      <c r="H818" s="121">
        <v>17</v>
      </c>
      <c r="I818" s="121">
        <v>5</v>
      </c>
      <c r="J818" s="121">
        <v>502</v>
      </c>
      <c r="K818" s="122" t="s">
        <v>762</v>
      </c>
      <c r="L818" s="127">
        <v>87.8</v>
      </c>
      <c r="M818" s="120">
        <v>73.31</v>
      </c>
      <c r="N818" s="128" t="s">
        <v>773</v>
      </c>
      <c r="O818" s="120" t="s">
        <v>774</v>
      </c>
      <c r="P818" s="120" t="s">
        <v>1095</v>
      </c>
      <c r="Q818" s="120" t="s">
        <v>766</v>
      </c>
      <c r="R818" s="120" t="s">
        <v>4440</v>
      </c>
      <c r="S818" s="123">
        <v>43829</v>
      </c>
      <c r="T818" s="120" t="s">
        <v>4441</v>
      </c>
      <c r="U818" s="124" t="s">
        <v>769</v>
      </c>
      <c r="V818" s="124" t="s">
        <v>4442</v>
      </c>
      <c r="W818" s="120" t="s">
        <v>4443</v>
      </c>
      <c r="X818" s="124" t="s">
        <v>769</v>
      </c>
      <c r="Y818" s="124" t="s">
        <v>4444</v>
      </c>
      <c r="Z818" s="126">
        <v>44348</v>
      </c>
    </row>
    <row r="819" spans="1:26" ht="17.25" hidden="1" customHeight="1">
      <c r="A819" s="120">
        <v>815</v>
      </c>
      <c r="B819" s="120" t="s">
        <v>758</v>
      </c>
      <c r="C819" s="120" t="s">
        <v>759</v>
      </c>
      <c r="D819" s="120" t="s">
        <v>760</v>
      </c>
      <c r="E819" s="120" t="s">
        <v>761</v>
      </c>
      <c r="F819" s="121">
        <v>10</v>
      </c>
      <c r="G819" s="121">
        <v>2</v>
      </c>
      <c r="H819" s="121">
        <v>17</v>
      </c>
      <c r="I819" s="121">
        <v>5</v>
      </c>
      <c r="J819" s="121">
        <v>503</v>
      </c>
      <c r="K819" s="122" t="s">
        <v>762</v>
      </c>
      <c r="L819" s="127">
        <v>87.7</v>
      </c>
      <c r="M819" s="120">
        <v>73.23</v>
      </c>
      <c r="N819" s="128" t="s">
        <v>773</v>
      </c>
      <c r="O819" s="120" t="s">
        <v>774</v>
      </c>
      <c r="P819" s="120" t="s">
        <v>1101</v>
      </c>
      <c r="Q819" s="120" t="s">
        <v>766</v>
      </c>
      <c r="R819" s="120" t="s">
        <v>4445</v>
      </c>
      <c r="S819" s="123">
        <v>43828</v>
      </c>
      <c r="T819" s="120" t="s">
        <v>4446</v>
      </c>
      <c r="U819" s="124" t="s">
        <v>769</v>
      </c>
      <c r="V819" s="124" t="s">
        <v>4447</v>
      </c>
      <c r="W819" s="120" t="s">
        <v>4448</v>
      </c>
      <c r="X819" s="124" t="s">
        <v>769</v>
      </c>
      <c r="Y819" s="124" t="s">
        <v>4449</v>
      </c>
      <c r="Z819" s="126">
        <v>44348</v>
      </c>
    </row>
    <row r="820" spans="1:26" ht="17.25" hidden="1" customHeight="1">
      <c r="A820" s="120">
        <v>816</v>
      </c>
      <c r="B820" s="120" t="s">
        <v>758</v>
      </c>
      <c r="C820" s="120" t="s">
        <v>759</v>
      </c>
      <c r="D820" s="120" t="s">
        <v>760</v>
      </c>
      <c r="E820" s="120" t="s">
        <v>761</v>
      </c>
      <c r="F820" s="121">
        <v>10</v>
      </c>
      <c r="G820" s="121">
        <v>2</v>
      </c>
      <c r="H820" s="121">
        <v>17</v>
      </c>
      <c r="I820" s="121">
        <v>5</v>
      </c>
      <c r="J820" s="121">
        <v>504</v>
      </c>
      <c r="K820" s="122" t="s">
        <v>762</v>
      </c>
      <c r="L820" s="127">
        <v>138.36000000000001</v>
      </c>
      <c r="M820" s="120">
        <v>115.53</v>
      </c>
      <c r="N820" s="117" t="s">
        <v>763</v>
      </c>
      <c r="O820" s="120" t="s">
        <v>1736</v>
      </c>
      <c r="P820" s="120" t="s">
        <v>1737</v>
      </c>
      <c r="Q820" s="120" t="s">
        <v>766</v>
      </c>
      <c r="R820" s="120" t="s">
        <v>4450</v>
      </c>
      <c r="S820" s="123">
        <v>43828</v>
      </c>
      <c r="T820" s="120" t="s">
        <v>4451</v>
      </c>
      <c r="U820" s="124" t="s">
        <v>769</v>
      </c>
      <c r="V820" s="124" t="s">
        <v>4452</v>
      </c>
      <c r="W820" s="120" t="s">
        <v>4453</v>
      </c>
      <c r="X820" s="124" t="s">
        <v>769</v>
      </c>
      <c r="Y820" s="124" t="s">
        <v>4454</v>
      </c>
      <c r="Z820" s="126">
        <v>44348</v>
      </c>
    </row>
    <row r="821" spans="1:26" ht="17.25" hidden="1" customHeight="1">
      <c r="A821" s="120">
        <v>817</v>
      </c>
      <c r="B821" s="120" t="s">
        <v>758</v>
      </c>
      <c r="C821" s="120" t="s">
        <v>759</v>
      </c>
      <c r="D821" s="120" t="s">
        <v>760</v>
      </c>
      <c r="E821" s="120" t="s">
        <v>761</v>
      </c>
      <c r="F821" s="121">
        <v>10</v>
      </c>
      <c r="G821" s="121">
        <v>2</v>
      </c>
      <c r="H821" s="121">
        <v>17</v>
      </c>
      <c r="I821" s="121">
        <v>6</v>
      </c>
      <c r="J821" s="121">
        <v>601</v>
      </c>
      <c r="K821" s="122" t="s">
        <v>762</v>
      </c>
      <c r="L821" s="127">
        <v>88.11</v>
      </c>
      <c r="M821" s="120">
        <v>73.569999999999993</v>
      </c>
      <c r="N821" s="128" t="s">
        <v>773</v>
      </c>
      <c r="O821" s="120" t="s">
        <v>787</v>
      </c>
      <c r="P821" s="120" t="s">
        <v>1089</v>
      </c>
      <c r="Q821" s="120" t="s">
        <v>766</v>
      </c>
      <c r="R821" s="120" t="s">
        <v>4455</v>
      </c>
      <c r="S821" s="123">
        <v>43827</v>
      </c>
      <c r="T821" s="120" t="s">
        <v>4456</v>
      </c>
      <c r="U821" s="124" t="s">
        <v>769</v>
      </c>
      <c r="V821" s="124" t="s">
        <v>4457</v>
      </c>
      <c r="W821" s="120"/>
      <c r="X821" s="124"/>
      <c r="Y821" s="124"/>
      <c r="Z821" s="126">
        <v>44348</v>
      </c>
    </row>
    <row r="822" spans="1:26" ht="17.25" hidden="1" customHeight="1">
      <c r="A822" s="120">
        <v>818</v>
      </c>
      <c r="B822" s="120" t="s">
        <v>758</v>
      </c>
      <c r="C822" s="120" t="s">
        <v>759</v>
      </c>
      <c r="D822" s="120" t="s">
        <v>760</v>
      </c>
      <c r="E822" s="120" t="s">
        <v>761</v>
      </c>
      <c r="F822" s="121">
        <v>10</v>
      </c>
      <c r="G822" s="121">
        <v>2</v>
      </c>
      <c r="H822" s="121">
        <v>17</v>
      </c>
      <c r="I822" s="121">
        <v>6</v>
      </c>
      <c r="J822" s="121">
        <v>602</v>
      </c>
      <c r="K822" s="122" t="s">
        <v>762</v>
      </c>
      <c r="L822" s="127">
        <v>87.8</v>
      </c>
      <c r="M822" s="120">
        <v>73.31</v>
      </c>
      <c r="N822" s="128" t="s">
        <v>773</v>
      </c>
      <c r="O822" s="120" t="s">
        <v>774</v>
      </c>
      <c r="P822" s="120" t="s">
        <v>1095</v>
      </c>
      <c r="Q822" s="120" t="s">
        <v>766</v>
      </c>
      <c r="R822" s="120" t="s">
        <v>4458</v>
      </c>
      <c r="S822" s="123">
        <v>43831</v>
      </c>
      <c r="T822" s="120" t="s">
        <v>4459</v>
      </c>
      <c r="U822" s="124" t="s">
        <v>769</v>
      </c>
      <c r="V822" s="124" t="s">
        <v>4460</v>
      </c>
      <c r="W822" s="120"/>
      <c r="X822" s="124"/>
      <c r="Y822" s="124"/>
      <c r="Z822" s="126">
        <v>44348</v>
      </c>
    </row>
    <row r="823" spans="1:26" ht="17.25" hidden="1" customHeight="1">
      <c r="A823" s="120">
        <v>819</v>
      </c>
      <c r="B823" s="120" t="s">
        <v>758</v>
      </c>
      <c r="C823" s="120" t="s">
        <v>759</v>
      </c>
      <c r="D823" s="120" t="s">
        <v>760</v>
      </c>
      <c r="E823" s="120" t="s">
        <v>761</v>
      </c>
      <c r="F823" s="121">
        <v>10</v>
      </c>
      <c r="G823" s="121">
        <v>2</v>
      </c>
      <c r="H823" s="121">
        <v>17</v>
      </c>
      <c r="I823" s="121">
        <v>6</v>
      </c>
      <c r="J823" s="121">
        <v>603</v>
      </c>
      <c r="K823" s="122" t="s">
        <v>762</v>
      </c>
      <c r="L823" s="127">
        <v>87.7</v>
      </c>
      <c r="M823" s="120">
        <v>73.23</v>
      </c>
      <c r="N823" s="128" t="s">
        <v>773</v>
      </c>
      <c r="O823" s="120" t="s">
        <v>774</v>
      </c>
      <c r="P823" s="120" t="s">
        <v>1101</v>
      </c>
      <c r="Q823" s="120" t="s">
        <v>766</v>
      </c>
      <c r="R823" s="120" t="s">
        <v>4461</v>
      </c>
      <c r="S823" s="123">
        <v>43826</v>
      </c>
      <c r="T823" s="120" t="s">
        <v>4462</v>
      </c>
      <c r="U823" s="124" t="s">
        <v>769</v>
      </c>
      <c r="V823" s="124" t="s">
        <v>4463</v>
      </c>
      <c r="W823" s="120" t="s">
        <v>4464</v>
      </c>
      <c r="X823" s="124" t="s">
        <v>769</v>
      </c>
      <c r="Y823" s="124" t="s">
        <v>4465</v>
      </c>
      <c r="Z823" s="126">
        <v>44348</v>
      </c>
    </row>
    <row r="824" spans="1:26" ht="17.25" hidden="1" customHeight="1">
      <c r="A824" s="120">
        <v>820</v>
      </c>
      <c r="B824" s="120" t="s">
        <v>758</v>
      </c>
      <c r="C824" s="120" t="s">
        <v>759</v>
      </c>
      <c r="D824" s="120" t="s">
        <v>760</v>
      </c>
      <c r="E824" s="120" t="s">
        <v>761</v>
      </c>
      <c r="F824" s="121">
        <v>10</v>
      </c>
      <c r="G824" s="121">
        <v>2</v>
      </c>
      <c r="H824" s="121">
        <v>17</v>
      </c>
      <c r="I824" s="121">
        <v>6</v>
      </c>
      <c r="J824" s="121">
        <v>604</v>
      </c>
      <c r="K824" s="122" t="s">
        <v>762</v>
      </c>
      <c r="L824" s="127">
        <v>138.36000000000001</v>
      </c>
      <c r="M824" s="120">
        <v>115.53</v>
      </c>
      <c r="N824" s="117" t="s">
        <v>763</v>
      </c>
      <c r="O824" s="120" t="s">
        <v>1736</v>
      </c>
      <c r="P824" s="120" t="s">
        <v>1737</v>
      </c>
      <c r="Q824" s="120" t="s">
        <v>766</v>
      </c>
      <c r="R824" s="120" t="s">
        <v>4466</v>
      </c>
      <c r="S824" s="123">
        <v>43837</v>
      </c>
      <c r="T824" s="120" t="s">
        <v>4467</v>
      </c>
      <c r="U824" s="124" t="s">
        <v>769</v>
      </c>
      <c r="V824" s="124" t="s">
        <v>4468</v>
      </c>
      <c r="W824" s="120" t="s">
        <v>4469</v>
      </c>
      <c r="X824" s="124" t="s">
        <v>769</v>
      </c>
      <c r="Y824" s="124" t="s">
        <v>4470</v>
      </c>
      <c r="Z824" s="126">
        <v>44348</v>
      </c>
    </row>
    <row r="825" spans="1:26" ht="17.25" hidden="1" customHeight="1">
      <c r="A825" s="120">
        <v>821</v>
      </c>
      <c r="B825" s="120" t="s">
        <v>758</v>
      </c>
      <c r="C825" s="120" t="s">
        <v>759</v>
      </c>
      <c r="D825" s="120" t="s">
        <v>760</v>
      </c>
      <c r="E825" s="120" t="s">
        <v>761</v>
      </c>
      <c r="F825" s="121">
        <v>10</v>
      </c>
      <c r="G825" s="121">
        <v>2</v>
      </c>
      <c r="H825" s="121">
        <v>17</v>
      </c>
      <c r="I825" s="121">
        <v>7</v>
      </c>
      <c r="J825" s="121">
        <v>701</v>
      </c>
      <c r="K825" s="122" t="s">
        <v>762</v>
      </c>
      <c r="L825" s="127">
        <v>88.11</v>
      </c>
      <c r="M825" s="120">
        <v>73.569999999999993</v>
      </c>
      <c r="N825" s="128" t="s">
        <v>773</v>
      </c>
      <c r="O825" s="120" t="s">
        <v>787</v>
      </c>
      <c r="P825" s="120" t="s">
        <v>1089</v>
      </c>
      <c r="Q825" s="120" t="s">
        <v>766</v>
      </c>
      <c r="R825" s="120" t="s">
        <v>4471</v>
      </c>
      <c r="S825" s="123">
        <v>43839</v>
      </c>
      <c r="T825" s="120" t="s">
        <v>4472</v>
      </c>
      <c r="U825" s="124" t="s">
        <v>769</v>
      </c>
      <c r="V825" s="124" t="s">
        <v>4473</v>
      </c>
      <c r="W825" s="120" t="s">
        <v>4474</v>
      </c>
      <c r="X825" s="124" t="s">
        <v>769</v>
      </c>
      <c r="Y825" s="124" t="s">
        <v>4475</v>
      </c>
      <c r="Z825" s="126">
        <v>44348</v>
      </c>
    </row>
    <row r="826" spans="1:26" ht="17.25" hidden="1" customHeight="1">
      <c r="A826" s="120">
        <v>822</v>
      </c>
      <c r="B826" s="120" t="s">
        <v>758</v>
      </c>
      <c r="C826" s="120" t="s">
        <v>759</v>
      </c>
      <c r="D826" s="120" t="s">
        <v>760</v>
      </c>
      <c r="E826" s="120" t="s">
        <v>761</v>
      </c>
      <c r="F826" s="121">
        <v>10</v>
      </c>
      <c r="G826" s="121">
        <v>2</v>
      </c>
      <c r="H826" s="121">
        <v>17</v>
      </c>
      <c r="I826" s="121">
        <v>7</v>
      </c>
      <c r="J826" s="121">
        <v>702</v>
      </c>
      <c r="K826" s="122" t="s">
        <v>762</v>
      </c>
      <c r="L826" s="127">
        <v>87.8</v>
      </c>
      <c r="M826" s="120">
        <v>73.31</v>
      </c>
      <c r="N826" s="128" t="s">
        <v>773</v>
      </c>
      <c r="O826" s="120" t="s">
        <v>774</v>
      </c>
      <c r="P826" s="120" t="s">
        <v>1095</v>
      </c>
      <c r="Q826" s="120" t="s">
        <v>766</v>
      </c>
      <c r="R826" s="120" t="s">
        <v>4476</v>
      </c>
      <c r="S826" s="123">
        <v>43830</v>
      </c>
      <c r="T826" s="120" t="s">
        <v>4477</v>
      </c>
      <c r="U826" s="124" t="s">
        <v>769</v>
      </c>
      <c r="V826" s="124" t="s">
        <v>4478</v>
      </c>
      <c r="W826" s="120"/>
      <c r="X826" s="124"/>
      <c r="Y826" s="124"/>
      <c r="Z826" s="126">
        <v>44348</v>
      </c>
    </row>
    <row r="827" spans="1:26" ht="17.25" hidden="1" customHeight="1">
      <c r="A827" s="120">
        <v>823</v>
      </c>
      <c r="B827" s="120" t="s">
        <v>758</v>
      </c>
      <c r="C827" s="120" t="s">
        <v>759</v>
      </c>
      <c r="D827" s="120" t="s">
        <v>760</v>
      </c>
      <c r="E827" s="120" t="s">
        <v>761</v>
      </c>
      <c r="F827" s="121">
        <v>10</v>
      </c>
      <c r="G827" s="121">
        <v>2</v>
      </c>
      <c r="H827" s="121">
        <v>17</v>
      </c>
      <c r="I827" s="121">
        <v>7</v>
      </c>
      <c r="J827" s="121">
        <v>703</v>
      </c>
      <c r="K827" s="122" t="s">
        <v>762</v>
      </c>
      <c r="L827" s="127">
        <v>87.7</v>
      </c>
      <c r="M827" s="120">
        <v>73.23</v>
      </c>
      <c r="N827" s="128" t="s">
        <v>773</v>
      </c>
      <c r="O827" s="120" t="s">
        <v>774</v>
      </c>
      <c r="P827" s="120" t="s">
        <v>1101</v>
      </c>
      <c r="Q827" s="120" t="s">
        <v>766</v>
      </c>
      <c r="R827" s="120" t="s">
        <v>4479</v>
      </c>
      <c r="S827" s="123">
        <v>43879</v>
      </c>
      <c r="T827" s="120" t="s">
        <v>4480</v>
      </c>
      <c r="U827" s="124" t="s">
        <v>769</v>
      </c>
      <c r="V827" s="124" t="s">
        <v>4481</v>
      </c>
      <c r="W827" s="120" t="s">
        <v>4482</v>
      </c>
      <c r="X827" s="124" t="s">
        <v>769</v>
      </c>
      <c r="Y827" s="124" t="s">
        <v>4483</v>
      </c>
      <c r="Z827" s="126">
        <v>44348</v>
      </c>
    </row>
    <row r="828" spans="1:26" ht="17.25" hidden="1" customHeight="1">
      <c r="A828" s="120">
        <v>824</v>
      </c>
      <c r="B828" s="120" t="s">
        <v>758</v>
      </c>
      <c r="C828" s="120" t="s">
        <v>759</v>
      </c>
      <c r="D828" s="120" t="s">
        <v>760</v>
      </c>
      <c r="E828" s="120" t="s">
        <v>761</v>
      </c>
      <c r="F828" s="121">
        <v>10</v>
      </c>
      <c r="G828" s="121">
        <v>2</v>
      </c>
      <c r="H828" s="121">
        <v>17</v>
      </c>
      <c r="I828" s="121">
        <v>7</v>
      </c>
      <c r="J828" s="121">
        <v>704</v>
      </c>
      <c r="K828" s="122" t="s">
        <v>762</v>
      </c>
      <c r="L828" s="127">
        <v>138.36000000000001</v>
      </c>
      <c r="M828" s="120">
        <v>115.53</v>
      </c>
      <c r="N828" s="117" t="s">
        <v>763</v>
      </c>
      <c r="O828" s="120" t="s">
        <v>1736</v>
      </c>
      <c r="P828" s="120" t="s">
        <v>1737</v>
      </c>
      <c r="Q828" s="120" t="s">
        <v>766</v>
      </c>
      <c r="R828" s="120" t="s">
        <v>4484</v>
      </c>
      <c r="S828" s="123">
        <v>43894</v>
      </c>
      <c r="T828" s="120" t="s">
        <v>4485</v>
      </c>
      <c r="U828" s="124" t="s">
        <v>769</v>
      </c>
      <c r="V828" s="124" t="s">
        <v>4486</v>
      </c>
      <c r="W828" s="120" t="s">
        <v>4487</v>
      </c>
      <c r="X828" s="124" t="s">
        <v>769</v>
      </c>
      <c r="Y828" s="124" t="s">
        <v>4488</v>
      </c>
      <c r="Z828" s="126">
        <v>44348</v>
      </c>
    </row>
    <row r="829" spans="1:26" ht="17.25" hidden="1" customHeight="1">
      <c r="A829" s="120">
        <v>825</v>
      </c>
      <c r="B829" s="120" t="s">
        <v>758</v>
      </c>
      <c r="C829" s="120" t="s">
        <v>759</v>
      </c>
      <c r="D829" s="120" t="s">
        <v>760</v>
      </c>
      <c r="E829" s="120" t="s">
        <v>761</v>
      </c>
      <c r="F829" s="121">
        <v>10</v>
      </c>
      <c r="G829" s="121">
        <v>2</v>
      </c>
      <c r="H829" s="121">
        <v>17</v>
      </c>
      <c r="I829" s="121">
        <v>8</v>
      </c>
      <c r="J829" s="121">
        <v>801</v>
      </c>
      <c r="K829" s="122" t="s">
        <v>762</v>
      </c>
      <c r="L829" s="127">
        <v>88.11</v>
      </c>
      <c r="M829" s="120">
        <v>73.569999999999993</v>
      </c>
      <c r="N829" s="128" t="s">
        <v>773</v>
      </c>
      <c r="O829" s="120" t="s">
        <v>787</v>
      </c>
      <c r="P829" s="120" t="s">
        <v>1089</v>
      </c>
      <c r="Q829" s="120" t="s">
        <v>766</v>
      </c>
      <c r="R829" s="120" t="s">
        <v>4489</v>
      </c>
      <c r="S829" s="123">
        <v>43837</v>
      </c>
      <c r="T829" s="120" t="s">
        <v>4490</v>
      </c>
      <c r="U829" s="124" t="s">
        <v>769</v>
      </c>
      <c r="V829" s="124" t="s">
        <v>4491</v>
      </c>
      <c r="W829" s="120" t="s">
        <v>4492</v>
      </c>
      <c r="X829" s="124" t="s">
        <v>769</v>
      </c>
      <c r="Y829" s="124" t="s">
        <v>4493</v>
      </c>
      <c r="Z829" s="126">
        <v>44348</v>
      </c>
    </row>
    <row r="830" spans="1:26" ht="17.25" hidden="1" customHeight="1">
      <c r="A830" s="120">
        <v>826</v>
      </c>
      <c r="B830" s="120" t="s">
        <v>758</v>
      </c>
      <c r="C830" s="120" t="s">
        <v>759</v>
      </c>
      <c r="D830" s="120" t="s">
        <v>760</v>
      </c>
      <c r="E830" s="120" t="s">
        <v>761</v>
      </c>
      <c r="F830" s="121">
        <v>10</v>
      </c>
      <c r="G830" s="121">
        <v>2</v>
      </c>
      <c r="H830" s="121">
        <v>17</v>
      </c>
      <c r="I830" s="121">
        <v>8</v>
      </c>
      <c r="J830" s="121">
        <v>802</v>
      </c>
      <c r="K830" s="122" t="s">
        <v>762</v>
      </c>
      <c r="L830" s="127">
        <v>87.8</v>
      </c>
      <c r="M830" s="120">
        <v>73.31</v>
      </c>
      <c r="N830" s="128" t="s">
        <v>773</v>
      </c>
      <c r="O830" s="120" t="s">
        <v>774</v>
      </c>
      <c r="P830" s="120" t="s">
        <v>1095</v>
      </c>
      <c r="Q830" s="120" t="s">
        <v>766</v>
      </c>
      <c r="R830" s="120" t="s">
        <v>4494</v>
      </c>
      <c r="S830" s="123">
        <v>43830</v>
      </c>
      <c r="T830" s="120" t="s">
        <v>3472</v>
      </c>
      <c r="U830" s="124" t="s">
        <v>769</v>
      </c>
      <c r="V830" s="124" t="s">
        <v>4495</v>
      </c>
      <c r="W830" s="120" t="s">
        <v>4496</v>
      </c>
      <c r="X830" s="124" t="s">
        <v>769</v>
      </c>
      <c r="Y830" s="124" t="s">
        <v>4497</v>
      </c>
      <c r="Z830" s="126">
        <v>44348</v>
      </c>
    </row>
    <row r="831" spans="1:26" ht="17.25" hidden="1" customHeight="1">
      <c r="A831" s="120">
        <v>827</v>
      </c>
      <c r="B831" s="120" t="s">
        <v>758</v>
      </c>
      <c r="C831" s="120" t="s">
        <v>759</v>
      </c>
      <c r="D831" s="120" t="s">
        <v>760</v>
      </c>
      <c r="E831" s="120" t="s">
        <v>761</v>
      </c>
      <c r="F831" s="121">
        <v>10</v>
      </c>
      <c r="G831" s="121">
        <v>2</v>
      </c>
      <c r="H831" s="121">
        <v>17</v>
      </c>
      <c r="I831" s="121">
        <v>8</v>
      </c>
      <c r="J831" s="121">
        <v>803</v>
      </c>
      <c r="K831" s="122" t="s">
        <v>762</v>
      </c>
      <c r="L831" s="127">
        <v>87.7</v>
      </c>
      <c r="M831" s="120">
        <v>73.23</v>
      </c>
      <c r="N831" s="128" t="s">
        <v>773</v>
      </c>
      <c r="O831" s="120" t="s">
        <v>774</v>
      </c>
      <c r="P831" s="120" t="s">
        <v>1101</v>
      </c>
      <c r="Q831" s="120" t="s">
        <v>766</v>
      </c>
      <c r="R831" s="120" t="s">
        <v>4498</v>
      </c>
      <c r="S831" s="123">
        <v>43829</v>
      </c>
      <c r="T831" s="120" t="s">
        <v>4499</v>
      </c>
      <c r="U831" s="124" t="s">
        <v>769</v>
      </c>
      <c r="V831" s="124" t="s">
        <v>4500</v>
      </c>
      <c r="W831" s="120" t="s">
        <v>4501</v>
      </c>
      <c r="X831" s="124" t="s">
        <v>769</v>
      </c>
      <c r="Y831" s="124" t="s">
        <v>4502</v>
      </c>
      <c r="Z831" s="126">
        <v>44348</v>
      </c>
    </row>
    <row r="832" spans="1:26" ht="17.25" hidden="1" customHeight="1">
      <c r="A832" s="120">
        <v>828</v>
      </c>
      <c r="B832" s="120" t="s">
        <v>758</v>
      </c>
      <c r="C832" s="120" t="s">
        <v>759</v>
      </c>
      <c r="D832" s="120" t="s">
        <v>760</v>
      </c>
      <c r="E832" s="120" t="s">
        <v>761</v>
      </c>
      <c r="F832" s="121">
        <v>10</v>
      </c>
      <c r="G832" s="121">
        <v>2</v>
      </c>
      <c r="H832" s="121">
        <v>17</v>
      </c>
      <c r="I832" s="121">
        <v>8</v>
      </c>
      <c r="J832" s="121">
        <v>804</v>
      </c>
      <c r="K832" s="122" t="s">
        <v>762</v>
      </c>
      <c r="L832" s="127">
        <v>138.36000000000001</v>
      </c>
      <c r="M832" s="120">
        <v>115.53</v>
      </c>
      <c r="N832" s="117" t="s">
        <v>763</v>
      </c>
      <c r="O832" s="120" t="s">
        <v>1736</v>
      </c>
      <c r="P832" s="120" t="s">
        <v>1737</v>
      </c>
      <c r="Q832" s="120" t="s">
        <v>766</v>
      </c>
      <c r="R832" s="120" t="s">
        <v>4503</v>
      </c>
      <c r="S832" s="123">
        <v>43828</v>
      </c>
      <c r="T832" s="120" t="s">
        <v>4504</v>
      </c>
      <c r="U832" s="124" t="s">
        <v>769</v>
      </c>
      <c r="V832" s="124" t="s">
        <v>4505</v>
      </c>
      <c r="W832" s="120" t="s">
        <v>4506</v>
      </c>
      <c r="X832" s="124" t="s">
        <v>769</v>
      </c>
      <c r="Y832" s="124" t="s">
        <v>4507</v>
      </c>
      <c r="Z832" s="126">
        <v>44348</v>
      </c>
    </row>
    <row r="833" spans="1:26" ht="17.25" hidden="1" customHeight="1">
      <c r="A833" s="120">
        <v>829</v>
      </c>
      <c r="B833" s="120" t="s">
        <v>758</v>
      </c>
      <c r="C833" s="120" t="s">
        <v>759</v>
      </c>
      <c r="D833" s="120" t="s">
        <v>760</v>
      </c>
      <c r="E833" s="120" t="s">
        <v>761</v>
      </c>
      <c r="F833" s="121">
        <v>10</v>
      </c>
      <c r="G833" s="121">
        <v>2</v>
      </c>
      <c r="H833" s="121">
        <v>17</v>
      </c>
      <c r="I833" s="121">
        <v>9</v>
      </c>
      <c r="J833" s="121">
        <v>901</v>
      </c>
      <c r="K833" s="122" t="s">
        <v>762</v>
      </c>
      <c r="L833" s="127">
        <v>88.11</v>
      </c>
      <c r="M833" s="120">
        <v>73.569999999999993</v>
      </c>
      <c r="N833" s="128" t="s">
        <v>773</v>
      </c>
      <c r="O833" s="120" t="s">
        <v>787</v>
      </c>
      <c r="P833" s="120" t="s">
        <v>1089</v>
      </c>
      <c r="Q833" s="120" t="s">
        <v>766</v>
      </c>
      <c r="R833" s="120" t="s">
        <v>4508</v>
      </c>
      <c r="S833" s="123">
        <v>43840</v>
      </c>
      <c r="T833" s="120" t="s">
        <v>4509</v>
      </c>
      <c r="U833" s="124" t="s">
        <v>769</v>
      </c>
      <c r="V833" s="124" t="s">
        <v>4510</v>
      </c>
      <c r="W833" s="120" t="s">
        <v>4511</v>
      </c>
      <c r="X833" s="124" t="s">
        <v>769</v>
      </c>
      <c r="Y833" s="124" t="s">
        <v>4512</v>
      </c>
      <c r="Z833" s="126">
        <v>44348</v>
      </c>
    </row>
    <row r="834" spans="1:26" ht="17.25" hidden="1" customHeight="1">
      <c r="A834" s="120">
        <v>830</v>
      </c>
      <c r="B834" s="120" t="s">
        <v>758</v>
      </c>
      <c r="C834" s="120" t="s">
        <v>759</v>
      </c>
      <c r="D834" s="120" t="s">
        <v>760</v>
      </c>
      <c r="E834" s="120" t="s">
        <v>761</v>
      </c>
      <c r="F834" s="121">
        <v>10</v>
      </c>
      <c r="G834" s="121">
        <v>2</v>
      </c>
      <c r="H834" s="121">
        <v>17</v>
      </c>
      <c r="I834" s="121">
        <v>9</v>
      </c>
      <c r="J834" s="121">
        <v>902</v>
      </c>
      <c r="K834" s="122" t="s">
        <v>762</v>
      </c>
      <c r="L834" s="127">
        <v>87.8</v>
      </c>
      <c r="M834" s="120">
        <v>73.31</v>
      </c>
      <c r="N834" s="128" t="s">
        <v>773</v>
      </c>
      <c r="O834" s="120" t="s">
        <v>774</v>
      </c>
      <c r="P834" s="120" t="s">
        <v>1095</v>
      </c>
      <c r="Q834" s="120" t="s">
        <v>766</v>
      </c>
      <c r="R834" s="120" t="s">
        <v>4513</v>
      </c>
      <c r="S834" s="123">
        <v>43826</v>
      </c>
      <c r="T834" s="120" t="s">
        <v>4514</v>
      </c>
      <c r="U834" s="124" t="s">
        <v>769</v>
      </c>
      <c r="V834" s="124" t="s">
        <v>4515</v>
      </c>
      <c r="W834" s="120"/>
      <c r="X834" s="124"/>
      <c r="Y834" s="124"/>
      <c r="Z834" s="126">
        <v>44348</v>
      </c>
    </row>
    <row r="835" spans="1:26" ht="17.25" hidden="1" customHeight="1">
      <c r="A835" s="120">
        <v>831</v>
      </c>
      <c r="B835" s="120" t="s">
        <v>758</v>
      </c>
      <c r="C835" s="120" t="s">
        <v>759</v>
      </c>
      <c r="D835" s="120" t="s">
        <v>760</v>
      </c>
      <c r="E835" s="120" t="s">
        <v>761</v>
      </c>
      <c r="F835" s="121">
        <v>10</v>
      </c>
      <c r="G835" s="121">
        <v>2</v>
      </c>
      <c r="H835" s="121">
        <v>17</v>
      </c>
      <c r="I835" s="121">
        <v>9</v>
      </c>
      <c r="J835" s="121">
        <v>903</v>
      </c>
      <c r="K835" s="122" t="s">
        <v>762</v>
      </c>
      <c r="L835" s="127">
        <v>87.7</v>
      </c>
      <c r="M835" s="120">
        <v>73.23</v>
      </c>
      <c r="N835" s="128" t="s">
        <v>773</v>
      </c>
      <c r="O835" s="120" t="s">
        <v>774</v>
      </c>
      <c r="P835" s="120" t="s">
        <v>1101</v>
      </c>
      <c r="Q835" s="120" t="s">
        <v>766</v>
      </c>
      <c r="R835" s="120" t="s">
        <v>4516</v>
      </c>
      <c r="S835" s="123">
        <v>43830</v>
      </c>
      <c r="T835" s="120" t="s">
        <v>1276</v>
      </c>
      <c r="U835" s="124" t="s">
        <v>769</v>
      </c>
      <c r="V835" s="124" t="s">
        <v>4517</v>
      </c>
      <c r="W835" s="120"/>
      <c r="X835" s="124"/>
      <c r="Y835" s="124"/>
      <c r="Z835" s="126">
        <v>44348</v>
      </c>
    </row>
    <row r="836" spans="1:26" ht="17.25" hidden="1" customHeight="1">
      <c r="A836" s="120">
        <v>832</v>
      </c>
      <c r="B836" s="120" t="s">
        <v>758</v>
      </c>
      <c r="C836" s="120" t="s">
        <v>759</v>
      </c>
      <c r="D836" s="120" t="s">
        <v>760</v>
      </c>
      <c r="E836" s="120" t="s">
        <v>761</v>
      </c>
      <c r="F836" s="121">
        <v>10</v>
      </c>
      <c r="G836" s="121">
        <v>2</v>
      </c>
      <c r="H836" s="121">
        <v>17</v>
      </c>
      <c r="I836" s="121">
        <v>9</v>
      </c>
      <c r="J836" s="121">
        <v>904</v>
      </c>
      <c r="K836" s="122" t="s">
        <v>762</v>
      </c>
      <c r="L836" s="127">
        <v>138.36000000000001</v>
      </c>
      <c r="M836" s="120">
        <v>115.53</v>
      </c>
      <c r="N836" s="117" t="s">
        <v>763</v>
      </c>
      <c r="O836" s="120" t="s">
        <v>1736</v>
      </c>
      <c r="P836" s="120" t="s">
        <v>1737</v>
      </c>
      <c r="Q836" s="120" t="s">
        <v>766</v>
      </c>
      <c r="R836" s="120" t="s">
        <v>4518</v>
      </c>
      <c r="S836" s="123">
        <v>43825</v>
      </c>
      <c r="T836" s="120" t="s">
        <v>4519</v>
      </c>
      <c r="U836" s="124" t="s">
        <v>769</v>
      </c>
      <c r="V836" s="124" t="s">
        <v>4520</v>
      </c>
      <c r="W836" s="120" t="s">
        <v>4521</v>
      </c>
      <c r="X836" s="124" t="s">
        <v>769</v>
      </c>
      <c r="Y836" s="124" t="s">
        <v>4522</v>
      </c>
      <c r="Z836" s="126">
        <v>44348</v>
      </c>
    </row>
    <row r="837" spans="1:26" ht="17.25" hidden="1" customHeight="1">
      <c r="A837" s="120">
        <v>833</v>
      </c>
      <c r="B837" s="120" t="s">
        <v>758</v>
      </c>
      <c r="C837" s="120" t="s">
        <v>759</v>
      </c>
      <c r="D837" s="120" t="s">
        <v>760</v>
      </c>
      <c r="E837" s="120" t="s">
        <v>761</v>
      </c>
      <c r="F837" s="121">
        <v>10</v>
      </c>
      <c r="G837" s="121">
        <v>2</v>
      </c>
      <c r="H837" s="121">
        <v>17</v>
      </c>
      <c r="I837" s="121">
        <v>10</v>
      </c>
      <c r="J837" s="121">
        <v>1001</v>
      </c>
      <c r="K837" s="122" t="s">
        <v>762</v>
      </c>
      <c r="L837" s="127">
        <v>88.11</v>
      </c>
      <c r="M837" s="120">
        <v>73.569999999999993</v>
      </c>
      <c r="N837" s="128" t="s">
        <v>773</v>
      </c>
      <c r="O837" s="120" t="s">
        <v>787</v>
      </c>
      <c r="P837" s="120" t="s">
        <v>1089</v>
      </c>
      <c r="Q837" s="120" t="s">
        <v>766</v>
      </c>
      <c r="R837" s="120" t="s">
        <v>4523</v>
      </c>
      <c r="S837" s="123">
        <v>43827</v>
      </c>
      <c r="T837" s="120" t="s">
        <v>4524</v>
      </c>
      <c r="U837" s="124" t="s">
        <v>769</v>
      </c>
      <c r="V837" s="124" t="s">
        <v>4525</v>
      </c>
      <c r="W837" s="120" t="s">
        <v>4526</v>
      </c>
      <c r="X837" s="124" t="s">
        <v>769</v>
      </c>
      <c r="Y837" s="124" t="s">
        <v>4527</v>
      </c>
      <c r="Z837" s="126">
        <v>44348</v>
      </c>
    </row>
    <row r="838" spans="1:26" ht="17.25" hidden="1" customHeight="1">
      <c r="A838" s="120">
        <v>834</v>
      </c>
      <c r="B838" s="120" t="s">
        <v>758</v>
      </c>
      <c r="C838" s="120" t="s">
        <v>759</v>
      </c>
      <c r="D838" s="120" t="s">
        <v>760</v>
      </c>
      <c r="E838" s="120" t="s">
        <v>761</v>
      </c>
      <c r="F838" s="121">
        <v>10</v>
      </c>
      <c r="G838" s="121">
        <v>2</v>
      </c>
      <c r="H838" s="121">
        <v>17</v>
      </c>
      <c r="I838" s="121">
        <v>10</v>
      </c>
      <c r="J838" s="121">
        <v>1002</v>
      </c>
      <c r="K838" s="122" t="s">
        <v>762</v>
      </c>
      <c r="L838" s="127">
        <v>87.8</v>
      </c>
      <c r="M838" s="120">
        <v>73.31</v>
      </c>
      <c r="N838" s="128" t="s">
        <v>773</v>
      </c>
      <c r="O838" s="120" t="s">
        <v>774</v>
      </c>
      <c r="P838" s="120" t="s">
        <v>1095</v>
      </c>
      <c r="Q838" s="120" t="s">
        <v>766</v>
      </c>
      <c r="R838" s="120" t="s">
        <v>4528</v>
      </c>
      <c r="S838" s="123">
        <v>43825</v>
      </c>
      <c r="T838" s="120" t="s">
        <v>4529</v>
      </c>
      <c r="U838" s="124" t="s">
        <v>769</v>
      </c>
      <c r="V838" s="124" t="s">
        <v>4530</v>
      </c>
      <c r="W838" s="120" t="s">
        <v>4531</v>
      </c>
      <c r="X838" s="124" t="s">
        <v>769</v>
      </c>
      <c r="Y838" s="124" t="s">
        <v>4532</v>
      </c>
      <c r="Z838" s="126">
        <v>44348</v>
      </c>
    </row>
    <row r="839" spans="1:26" ht="17.25" hidden="1" customHeight="1">
      <c r="A839" s="120">
        <v>835</v>
      </c>
      <c r="B839" s="120" t="s">
        <v>758</v>
      </c>
      <c r="C839" s="120" t="s">
        <v>759</v>
      </c>
      <c r="D839" s="120" t="s">
        <v>760</v>
      </c>
      <c r="E839" s="120" t="s">
        <v>761</v>
      </c>
      <c r="F839" s="121">
        <v>10</v>
      </c>
      <c r="G839" s="121">
        <v>2</v>
      </c>
      <c r="H839" s="121">
        <v>17</v>
      </c>
      <c r="I839" s="121">
        <v>10</v>
      </c>
      <c r="J839" s="121">
        <v>1003</v>
      </c>
      <c r="K839" s="122" t="s">
        <v>762</v>
      </c>
      <c r="L839" s="127">
        <v>87.7</v>
      </c>
      <c r="M839" s="120">
        <v>73.23</v>
      </c>
      <c r="N839" s="128" t="s">
        <v>773</v>
      </c>
      <c r="O839" s="120" t="s">
        <v>774</v>
      </c>
      <c r="P839" s="120" t="s">
        <v>1101</v>
      </c>
      <c r="Q839" s="120" t="s">
        <v>766</v>
      </c>
      <c r="R839" s="120" t="s">
        <v>4533</v>
      </c>
      <c r="S839" s="123">
        <v>43827</v>
      </c>
      <c r="T839" s="120" t="s">
        <v>4534</v>
      </c>
      <c r="U839" s="124" t="s">
        <v>769</v>
      </c>
      <c r="V839" s="124" t="s">
        <v>4535</v>
      </c>
      <c r="W839" s="120" t="s">
        <v>4536</v>
      </c>
      <c r="X839" s="124" t="s">
        <v>769</v>
      </c>
      <c r="Y839" s="124" t="s">
        <v>4537</v>
      </c>
      <c r="Z839" s="126">
        <v>44348</v>
      </c>
    </row>
    <row r="840" spans="1:26" ht="17.25" hidden="1" customHeight="1">
      <c r="A840" s="120">
        <v>836</v>
      </c>
      <c r="B840" s="120" t="s">
        <v>758</v>
      </c>
      <c r="C840" s="120" t="s">
        <v>759</v>
      </c>
      <c r="D840" s="120" t="s">
        <v>760</v>
      </c>
      <c r="E840" s="120" t="s">
        <v>761</v>
      </c>
      <c r="F840" s="121">
        <v>10</v>
      </c>
      <c r="G840" s="121">
        <v>2</v>
      </c>
      <c r="H840" s="121">
        <v>17</v>
      </c>
      <c r="I840" s="121">
        <v>10</v>
      </c>
      <c r="J840" s="121">
        <v>1004</v>
      </c>
      <c r="K840" s="122" t="s">
        <v>762</v>
      </c>
      <c r="L840" s="127">
        <v>138.36000000000001</v>
      </c>
      <c r="M840" s="120">
        <v>115.53</v>
      </c>
      <c r="N840" s="117" t="s">
        <v>763</v>
      </c>
      <c r="O840" s="120" t="s">
        <v>1736</v>
      </c>
      <c r="P840" s="120" t="s">
        <v>1737</v>
      </c>
      <c r="Q840" s="120" t="s">
        <v>766</v>
      </c>
      <c r="R840" s="120" t="s">
        <v>4538</v>
      </c>
      <c r="S840" s="123">
        <v>43827</v>
      </c>
      <c r="T840" s="120" t="s">
        <v>4539</v>
      </c>
      <c r="U840" s="124" t="s">
        <v>769</v>
      </c>
      <c r="V840" s="124" t="s">
        <v>4540</v>
      </c>
      <c r="W840" s="120" t="s">
        <v>4541</v>
      </c>
      <c r="X840" s="124" t="s">
        <v>769</v>
      </c>
      <c r="Y840" s="124" t="s">
        <v>4542</v>
      </c>
      <c r="Z840" s="126">
        <v>44348</v>
      </c>
    </row>
    <row r="841" spans="1:26" ht="17.25" hidden="1" customHeight="1">
      <c r="A841" s="120">
        <v>837</v>
      </c>
      <c r="B841" s="120" t="s">
        <v>758</v>
      </c>
      <c r="C841" s="120" t="s">
        <v>759</v>
      </c>
      <c r="D841" s="120" t="s">
        <v>760</v>
      </c>
      <c r="E841" s="120" t="s">
        <v>761</v>
      </c>
      <c r="F841" s="121">
        <v>10</v>
      </c>
      <c r="G841" s="121">
        <v>2</v>
      </c>
      <c r="H841" s="121">
        <v>17</v>
      </c>
      <c r="I841" s="121">
        <v>11</v>
      </c>
      <c r="J841" s="121">
        <v>1101</v>
      </c>
      <c r="K841" s="122" t="s">
        <v>762</v>
      </c>
      <c r="L841" s="127">
        <v>88.11</v>
      </c>
      <c r="M841" s="120">
        <v>73.569999999999993</v>
      </c>
      <c r="N841" s="128" t="s">
        <v>773</v>
      </c>
      <c r="O841" s="120" t="s">
        <v>787</v>
      </c>
      <c r="P841" s="120" t="s">
        <v>1089</v>
      </c>
      <c r="Q841" s="120" t="s">
        <v>766</v>
      </c>
      <c r="R841" s="120" t="s">
        <v>4543</v>
      </c>
      <c r="S841" s="123">
        <v>43827</v>
      </c>
      <c r="T841" s="120" t="s">
        <v>4544</v>
      </c>
      <c r="U841" s="124" t="s">
        <v>769</v>
      </c>
      <c r="V841" s="124" t="s">
        <v>4545</v>
      </c>
      <c r="W841" s="120" t="s">
        <v>3439</v>
      </c>
      <c r="X841" s="124" t="s">
        <v>769</v>
      </c>
      <c r="Y841" s="124" t="s">
        <v>4546</v>
      </c>
      <c r="Z841" s="126">
        <v>44348</v>
      </c>
    </row>
    <row r="842" spans="1:26" ht="17.25" hidden="1" customHeight="1">
      <c r="A842" s="120">
        <v>838</v>
      </c>
      <c r="B842" s="120" t="s">
        <v>758</v>
      </c>
      <c r="C842" s="120" t="s">
        <v>759</v>
      </c>
      <c r="D842" s="120" t="s">
        <v>760</v>
      </c>
      <c r="E842" s="120" t="s">
        <v>761</v>
      </c>
      <c r="F842" s="121">
        <v>10</v>
      </c>
      <c r="G842" s="121">
        <v>2</v>
      </c>
      <c r="H842" s="121">
        <v>17</v>
      </c>
      <c r="I842" s="121">
        <v>11</v>
      </c>
      <c r="J842" s="121">
        <v>1102</v>
      </c>
      <c r="K842" s="122" t="s">
        <v>762</v>
      </c>
      <c r="L842" s="127">
        <v>87.8</v>
      </c>
      <c r="M842" s="120">
        <v>73.31</v>
      </c>
      <c r="N842" s="128" t="s">
        <v>773</v>
      </c>
      <c r="O842" s="120" t="s">
        <v>774</v>
      </c>
      <c r="P842" s="120" t="s">
        <v>1095</v>
      </c>
      <c r="Q842" s="120" t="s">
        <v>766</v>
      </c>
      <c r="R842" s="120" t="s">
        <v>4547</v>
      </c>
      <c r="S842" s="123">
        <v>43835</v>
      </c>
      <c r="T842" s="120" t="s">
        <v>4548</v>
      </c>
      <c r="U842" s="124" t="s">
        <v>769</v>
      </c>
      <c r="V842" s="124" t="s">
        <v>4549</v>
      </c>
      <c r="W842" s="120" t="s">
        <v>4550</v>
      </c>
      <c r="X842" s="124" t="s">
        <v>769</v>
      </c>
      <c r="Y842" s="124" t="s">
        <v>4551</v>
      </c>
      <c r="Z842" s="126">
        <v>44348</v>
      </c>
    </row>
    <row r="843" spans="1:26" ht="17.25" hidden="1" customHeight="1">
      <c r="A843" s="120">
        <v>839</v>
      </c>
      <c r="B843" s="120" t="s">
        <v>758</v>
      </c>
      <c r="C843" s="120" t="s">
        <v>759</v>
      </c>
      <c r="D843" s="120" t="s">
        <v>760</v>
      </c>
      <c r="E843" s="120" t="s">
        <v>761</v>
      </c>
      <c r="F843" s="121">
        <v>10</v>
      </c>
      <c r="G843" s="121">
        <v>2</v>
      </c>
      <c r="H843" s="121">
        <v>17</v>
      </c>
      <c r="I843" s="121">
        <v>11</v>
      </c>
      <c r="J843" s="121">
        <v>1103</v>
      </c>
      <c r="K843" s="122" t="s">
        <v>762</v>
      </c>
      <c r="L843" s="127">
        <v>87.7</v>
      </c>
      <c r="M843" s="120">
        <v>73.23</v>
      </c>
      <c r="N843" s="128" t="s">
        <v>773</v>
      </c>
      <c r="O843" s="120" t="s">
        <v>774</v>
      </c>
      <c r="P843" s="120" t="s">
        <v>1101</v>
      </c>
      <c r="Q843" s="120" t="s">
        <v>766</v>
      </c>
      <c r="R843" s="120" t="s">
        <v>4552</v>
      </c>
      <c r="S843" s="123">
        <v>43831</v>
      </c>
      <c r="T843" s="120" t="s">
        <v>4553</v>
      </c>
      <c r="U843" s="124" t="s">
        <v>769</v>
      </c>
      <c r="V843" s="124" t="s">
        <v>4554</v>
      </c>
      <c r="W843" s="120" t="s">
        <v>4555</v>
      </c>
      <c r="X843" s="124" t="s">
        <v>769</v>
      </c>
      <c r="Y843" s="124" t="s">
        <v>4556</v>
      </c>
      <c r="Z843" s="126">
        <v>44348</v>
      </c>
    </row>
    <row r="844" spans="1:26" ht="17.25" hidden="1" customHeight="1">
      <c r="A844" s="120">
        <v>840</v>
      </c>
      <c r="B844" s="120" t="s">
        <v>758</v>
      </c>
      <c r="C844" s="120" t="s">
        <v>759</v>
      </c>
      <c r="D844" s="120" t="s">
        <v>760</v>
      </c>
      <c r="E844" s="120" t="s">
        <v>761</v>
      </c>
      <c r="F844" s="121">
        <v>10</v>
      </c>
      <c r="G844" s="121">
        <v>2</v>
      </c>
      <c r="H844" s="121">
        <v>17</v>
      </c>
      <c r="I844" s="121">
        <v>11</v>
      </c>
      <c r="J844" s="121">
        <v>1104</v>
      </c>
      <c r="K844" s="122" t="s">
        <v>762</v>
      </c>
      <c r="L844" s="127">
        <v>138.36000000000001</v>
      </c>
      <c r="M844" s="120">
        <v>115.53</v>
      </c>
      <c r="N844" s="117" t="s">
        <v>763</v>
      </c>
      <c r="O844" s="120" t="s">
        <v>1736</v>
      </c>
      <c r="P844" s="120" t="s">
        <v>1737</v>
      </c>
      <c r="Q844" s="120" t="s">
        <v>766</v>
      </c>
      <c r="R844" s="120" t="s">
        <v>4557</v>
      </c>
      <c r="S844" s="123">
        <v>43835</v>
      </c>
      <c r="T844" s="120" t="s">
        <v>4558</v>
      </c>
      <c r="U844" s="124" t="s">
        <v>769</v>
      </c>
      <c r="V844" s="124" t="s">
        <v>4559</v>
      </c>
      <c r="W844" s="120" t="s">
        <v>2732</v>
      </c>
      <c r="X844" s="124" t="s">
        <v>769</v>
      </c>
      <c r="Y844" s="124" t="s">
        <v>4560</v>
      </c>
      <c r="Z844" s="126">
        <v>44348</v>
      </c>
    </row>
    <row r="845" spans="1:26" ht="17.25" hidden="1" customHeight="1">
      <c r="A845" s="120">
        <v>841</v>
      </c>
      <c r="B845" s="120" t="s">
        <v>758</v>
      </c>
      <c r="C845" s="120" t="s">
        <v>759</v>
      </c>
      <c r="D845" s="120" t="s">
        <v>760</v>
      </c>
      <c r="E845" s="120" t="s">
        <v>761</v>
      </c>
      <c r="F845" s="121">
        <v>10</v>
      </c>
      <c r="G845" s="121">
        <v>2</v>
      </c>
      <c r="H845" s="121">
        <v>17</v>
      </c>
      <c r="I845" s="121">
        <v>12</v>
      </c>
      <c r="J845" s="121">
        <v>1201</v>
      </c>
      <c r="K845" s="122" t="s">
        <v>762</v>
      </c>
      <c r="L845" s="127">
        <v>88.11</v>
      </c>
      <c r="M845" s="120">
        <v>73.569999999999993</v>
      </c>
      <c r="N845" s="128" t="s">
        <v>773</v>
      </c>
      <c r="O845" s="120" t="s">
        <v>787</v>
      </c>
      <c r="P845" s="120" t="s">
        <v>1089</v>
      </c>
      <c r="Q845" s="120" t="s">
        <v>766</v>
      </c>
      <c r="R845" s="120" t="s">
        <v>4561</v>
      </c>
      <c r="S845" s="123">
        <v>43826</v>
      </c>
      <c r="T845" s="120" t="s">
        <v>4562</v>
      </c>
      <c r="U845" s="124" t="s">
        <v>769</v>
      </c>
      <c r="V845" s="124" t="s">
        <v>4563</v>
      </c>
      <c r="W845" s="120" t="s">
        <v>4564</v>
      </c>
      <c r="X845" s="124" t="s">
        <v>769</v>
      </c>
      <c r="Y845" s="124" t="s">
        <v>4565</v>
      </c>
      <c r="Z845" s="126">
        <v>44348</v>
      </c>
    </row>
    <row r="846" spans="1:26" ht="17.25" hidden="1" customHeight="1">
      <c r="A846" s="120">
        <v>842</v>
      </c>
      <c r="B846" s="120" t="s">
        <v>758</v>
      </c>
      <c r="C846" s="120" t="s">
        <v>759</v>
      </c>
      <c r="D846" s="120" t="s">
        <v>760</v>
      </c>
      <c r="E846" s="120" t="s">
        <v>761</v>
      </c>
      <c r="F846" s="121">
        <v>10</v>
      </c>
      <c r="G846" s="121">
        <v>2</v>
      </c>
      <c r="H846" s="121">
        <v>17</v>
      </c>
      <c r="I846" s="121">
        <v>12</v>
      </c>
      <c r="J846" s="121">
        <v>1202</v>
      </c>
      <c r="K846" s="122" t="s">
        <v>762</v>
      </c>
      <c r="L846" s="127">
        <v>87.8</v>
      </c>
      <c r="M846" s="120">
        <v>73.31</v>
      </c>
      <c r="N846" s="128" t="s">
        <v>773</v>
      </c>
      <c r="O846" s="120" t="s">
        <v>774</v>
      </c>
      <c r="P846" s="120" t="s">
        <v>1095</v>
      </c>
      <c r="Q846" s="120" t="s">
        <v>766</v>
      </c>
      <c r="R846" s="120" t="s">
        <v>4566</v>
      </c>
      <c r="S846" s="123">
        <v>43826</v>
      </c>
      <c r="T846" s="120" t="s">
        <v>4567</v>
      </c>
      <c r="U846" s="124" t="s">
        <v>769</v>
      </c>
      <c r="V846" s="124" t="s">
        <v>4568</v>
      </c>
      <c r="W846" s="120"/>
      <c r="X846" s="124"/>
      <c r="Y846" s="124"/>
      <c r="Z846" s="126">
        <v>44348</v>
      </c>
    </row>
    <row r="847" spans="1:26" ht="17.25" hidden="1" customHeight="1">
      <c r="A847" s="120">
        <v>843</v>
      </c>
      <c r="B847" s="120" t="s">
        <v>758</v>
      </c>
      <c r="C847" s="120" t="s">
        <v>759</v>
      </c>
      <c r="D847" s="120" t="s">
        <v>760</v>
      </c>
      <c r="E847" s="120" t="s">
        <v>761</v>
      </c>
      <c r="F847" s="121">
        <v>10</v>
      </c>
      <c r="G847" s="121">
        <v>2</v>
      </c>
      <c r="H847" s="121">
        <v>17</v>
      </c>
      <c r="I847" s="121">
        <v>12</v>
      </c>
      <c r="J847" s="121">
        <v>1203</v>
      </c>
      <c r="K847" s="122" t="s">
        <v>762</v>
      </c>
      <c r="L847" s="127">
        <v>87.7</v>
      </c>
      <c r="M847" s="120">
        <v>73.23</v>
      </c>
      <c r="N847" s="128" t="s">
        <v>773</v>
      </c>
      <c r="O847" s="120" t="s">
        <v>774</v>
      </c>
      <c r="P847" s="120" t="s">
        <v>1101</v>
      </c>
      <c r="Q847" s="120" t="s">
        <v>766</v>
      </c>
      <c r="R847" s="120" t="s">
        <v>4569</v>
      </c>
      <c r="S847" s="123">
        <v>43838</v>
      </c>
      <c r="T847" s="120" t="s">
        <v>4570</v>
      </c>
      <c r="U847" s="124" t="s">
        <v>769</v>
      </c>
      <c r="V847" s="124" t="s">
        <v>4571</v>
      </c>
      <c r="W847" s="120" t="s">
        <v>4572</v>
      </c>
      <c r="X847" s="124" t="s">
        <v>769</v>
      </c>
      <c r="Y847" s="124" t="s">
        <v>4573</v>
      </c>
      <c r="Z847" s="126">
        <v>44348</v>
      </c>
    </row>
    <row r="848" spans="1:26" ht="17.25" hidden="1" customHeight="1">
      <c r="A848" s="120">
        <v>844</v>
      </c>
      <c r="B848" s="120" t="s">
        <v>758</v>
      </c>
      <c r="C848" s="120" t="s">
        <v>759</v>
      </c>
      <c r="D848" s="120" t="s">
        <v>760</v>
      </c>
      <c r="E848" s="120" t="s">
        <v>761</v>
      </c>
      <c r="F848" s="121">
        <v>10</v>
      </c>
      <c r="G848" s="121">
        <v>2</v>
      </c>
      <c r="H848" s="121">
        <v>17</v>
      </c>
      <c r="I848" s="121">
        <v>12</v>
      </c>
      <c r="J848" s="121">
        <v>1204</v>
      </c>
      <c r="K848" s="122" t="s">
        <v>762</v>
      </c>
      <c r="L848" s="127">
        <v>138.36000000000001</v>
      </c>
      <c r="M848" s="120">
        <v>115.53</v>
      </c>
      <c r="N848" s="117" t="s">
        <v>763</v>
      </c>
      <c r="O848" s="120" t="s">
        <v>1736</v>
      </c>
      <c r="P848" s="120" t="s">
        <v>1737</v>
      </c>
      <c r="Q848" s="120" t="s">
        <v>766</v>
      </c>
      <c r="R848" s="120" t="s">
        <v>4574</v>
      </c>
      <c r="S848" s="123">
        <v>43837</v>
      </c>
      <c r="T848" s="120" t="s">
        <v>4575</v>
      </c>
      <c r="U848" s="124" t="s">
        <v>769</v>
      </c>
      <c r="V848" s="124" t="s">
        <v>4576</v>
      </c>
      <c r="W848" s="120"/>
      <c r="X848" s="124"/>
      <c r="Y848" s="124"/>
      <c r="Z848" s="126">
        <v>44348</v>
      </c>
    </row>
    <row r="849" spans="1:26" ht="17.25" hidden="1" customHeight="1">
      <c r="A849" s="120">
        <v>845</v>
      </c>
      <c r="B849" s="120" t="s">
        <v>758</v>
      </c>
      <c r="C849" s="120" t="s">
        <v>759</v>
      </c>
      <c r="D849" s="120" t="s">
        <v>760</v>
      </c>
      <c r="E849" s="120" t="s">
        <v>761</v>
      </c>
      <c r="F849" s="121">
        <v>10</v>
      </c>
      <c r="G849" s="121">
        <v>2</v>
      </c>
      <c r="H849" s="121">
        <v>17</v>
      </c>
      <c r="I849" s="121">
        <v>13</v>
      </c>
      <c r="J849" s="121">
        <v>1301</v>
      </c>
      <c r="K849" s="122" t="s">
        <v>762</v>
      </c>
      <c r="L849" s="127">
        <v>88.11</v>
      </c>
      <c r="M849" s="120">
        <v>73.569999999999993</v>
      </c>
      <c r="N849" s="128" t="s">
        <v>773</v>
      </c>
      <c r="O849" s="120" t="s">
        <v>787</v>
      </c>
      <c r="P849" s="120" t="s">
        <v>1089</v>
      </c>
      <c r="Q849" s="120" t="s">
        <v>766</v>
      </c>
      <c r="R849" s="120" t="s">
        <v>4577</v>
      </c>
      <c r="S849" s="123">
        <v>43831</v>
      </c>
      <c r="T849" s="120" t="s">
        <v>4578</v>
      </c>
      <c r="U849" s="124" t="s">
        <v>769</v>
      </c>
      <c r="V849" s="124" t="s">
        <v>4579</v>
      </c>
      <c r="W849" s="120" t="s">
        <v>4580</v>
      </c>
      <c r="X849" s="124" t="s">
        <v>769</v>
      </c>
      <c r="Y849" s="124" t="s">
        <v>4581</v>
      </c>
      <c r="Z849" s="126">
        <v>44348</v>
      </c>
    </row>
    <row r="850" spans="1:26" ht="17.25" hidden="1" customHeight="1">
      <c r="A850" s="120">
        <v>846</v>
      </c>
      <c r="B850" s="120" t="s">
        <v>758</v>
      </c>
      <c r="C850" s="120" t="s">
        <v>759</v>
      </c>
      <c r="D850" s="120" t="s">
        <v>760</v>
      </c>
      <c r="E850" s="120" t="s">
        <v>761</v>
      </c>
      <c r="F850" s="121">
        <v>10</v>
      </c>
      <c r="G850" s="121">
        <v>2</v>
      </c>
      <c r="H850" s="121">
        <v>17</v>
      </c>
      <c r="I850" s="121">
        <v>13</v>
      </c>
      <c r="J850" s="121">
        <v>1302</v>
      </c>
      <c r="K850" s="122" t="s">
        <v>762</v>
      </c>
      <c r="L850" s="127">
        <v>87.8</v>
      </c>
      <c r="M850" s="120">
        <v>73.31</v>
      </c>
      <c r="N850" s="128" t="s">
        <v>773</v>
      </c>
      <c r="O850" s="120" t="s">
        <v>774</v>
      </c>
      <c r="P850" s="120" t="s">
        <v>1095</v>
      </c>
      <c r="Q850" s="120" t="s">
        <v>766</v>
      </c>
      <c r="R850" s="120" t="s">
        <v>4582</v>
      </c>
      <c r="S850" s="123">
        <v>43826</v>
      </c>
      <c r="T850" s="120" t="s">
        <v>4583</v>
      </c>
      <c r="U850" s="124" t="s">
        <v>769</v>
      </c>
      <c r="V850" s="124" t="s">
        <v>4584</v>
      </c>
      <c r="W850" s="120" t="s">
        <v>4585</v>
      </c>
      <c r="X850" s="124" t="s">
        <v>769</v>
      </c>
      <c r="Y850" s="124" t="s">
        <v>4586</v>
      </c>
      <c r="Z850" s="126">
        <v>44348</v>
      </c>
    </row>
    <row r="851" spans="1:26" ht="17.25" hidden="1" customHeight="1">
      <c r="A851" s="120">
        <v>847</v>
      </c>
      <c r="B851" s="120" t="s">
        <v>758</v>
      </c>
      <c r="C851" s="120" t="s">
        <v>759</v>
      </c>
      <c r="D851" s="120" t="s">
        <v>760</v>
      </c>
      <c r="E851" s="120" t="s">
        <v>761</v>
      </c>
      <c r="F851" s="121">
        <v>10</v>
      </c>
      <c r="G851" s="121">
        <v>2</v>
      </c>
      <c r="H851" s="121">
        <v>17</v>
      </c>
      <c r="I851" s="121">
        <v>13</v>
      </c>
      <c r="J851" s="121">
        <v>1303</v>
      </c>
      <c r="K851" s="122" t="s">
        <v>762</v>
      </c>
      <c r="L851" s="127">
        <v>87.7</v>
      </c>
      <c r="M851" s="120">
        <v>73.23</v>
      </c>
      <c r="N851" s="128" t="s">
        <v>773</v>
      </c>
      <c r="O851" s="120" t="s">
        <v>774</v>
      </c>
      <c r="P851" s="120" t="s">
        <v>1101</v>
      </c>
      <c r="Q851" s="120" t="s">
        <v>766</v>
      </c>
      <c r="R851" s="120" t="s">
        <v>4587</v>
      </c>
      <c r="S851" s="123">
        <v>43831</v>
      </c>
      <c r="T851" s="120" t="s">
        <v>4588</v>
      </c>
      <c r="U851" s="124" t="s">
        <v>769</v>
      </c>
      <c r="V851" s="124" t="s">
        <v>4589</v>
      </c>
      <c r="W851" s="120" t="s">
        <v>4590</v>
      </c>
      <c r="X851" s="124" t="s">
        <v>769</v>
      </c>
      <c r="Y851" s="124" t="s">
        <v>4591</v>
      </c>
      <c r="Z851" s="126">
        <v>44348</v>
      </c>
    </row>
    <row r="852" spans="1:26" ht="17.25" hidden="1" customHeight="1">
      <c r="A852" s="120">
        <v>848</v>
      </c>
      <c r="B852" s="120" t="s">
        <v>758</v>
      </c>
      <c r="C852" s="120" t="s">
        <v>759</v>
      </c>
      <c r="D852" s="120" t="s">
        <v>760</v>
      </c>
      <c r="E852" s="120" t="s">
        <v>761</v>
      </c>
      <c r="F852" s="121">
        <v>10</v>
      </c>
      <c r="G852" s="121">
        <v>2</v>
      </c>
      <c r="H852" s="121">
        <v>17</v>
      </c>
      <c r="I852" s="121">
        <v>13</v>
      </c>
      <c r="J852" s="121">
        <v>1304</v>
      </c>
      <c r="K852" s="122" t="s">
        <v>762</v>
      </c>
      <c r="L852" s="127">
        <v>138.36000000000001</v>
      </c>
      <c r="M852" s="120">
        <v>115.53</v>
      </c>
      <c r="N852" s="117" t="s">
        <v>763</v>
      </c>
      <c r="O852" s="120" t="s">
        <v>1736</v>
      </c>
      <c r="P852" s="120" t="s">
        <v>1737</v>
      </c>
      <c r="Q852" s="120" t="s">
        <v>766</v>
      </c>
      <c r="R852" s="120" t="s">
        <v>4592</v>
      </c>
      <c r="S852" s="123">
        <v>43838</v>
      </c>
      <c r="T852" s="120" t="s">
        <v>4593</v>
      </c>
      <c r="U852" s="124" t="s">
        <v>769</v>
      </c>
      <c r="V852" s="124" t="s">
        <v>4594</v>
      </c>
      <c r="W852" s="120" t="s">
        <v>4595</v>
      </c>
      <c r="X852" s="124" t="s">
        <v>769</v>
      </c>
      <c r="Y852" s="124" t="s">
        <v>4596</v>
      </c>
      <c r="Z852" s="126">
        <v>44348</v>
      </c>
    </row>
    <row r="853" spans="1:26" ht="17.25" hidden="1" customHeight="1">
      <c r="A853" s="120">
        <v>849</v>
      </c>
      <c r="B853" s="120" t="s">
        <v>758</v>
      </c>
      <c r="C853" s="120" t="s">
        <v>759</v>
      </c>
      <c r="D853" s="120" t="s">
        <v>760</v>
      </c>
      <c r="E853" s="120" t="s">
        <v>761</v>
      </c>
      <c r="F853" s="121">
        <v>10</v>
      </c>
      <c r="G853" s="121">
        <v>2</v>
      </c>
      <c r="H853" s="121">
        <v>17</v>
      </c>
      <c r="I853" s="121">
        <v>14</v>
      </c>
      <c r="J853" s="121">
        <v>1401</v>
      </c>
      <c r="K853" s="122" t="s">
        <v>762</v>
      </c>
      <c r="L853" s="127">
        <v>88.11</v>
      </c>
      <c r="M853" s="120">
        <v>73.569999999999993</v>
      </c>
      <c r="N853" s="128" t="s">
        <v>773</v>
      </c>
      <c r="O853" s="120" t="s">
        <v>787</v>
      </c>
      <c r="P853" s="120" t="s">
        <v>1089</v>
      </c>
      <c r="Q853" s="120" t="s">
        <v>766</v>
      </c>
      <c r="R853" s="120" t="s">
        <v>4597</v>
      </c>
      <c r="S853" s="123">
        <v>43840</v>
      </c>
      <c r="T853" s="120" t="s">
        <v>4598</v>
      </c>
      <c r="U853" s="124" t="s">
        <v>769</v>
      </c>
      <c r="V853" s="124" t="s">
        <v>4599</v>
      </c>
      <c r="W853" s="120" t="s">
        <v>4600</v>
      </c>
      <c r="X853" s="124" t="s">
        <v>769</v>
      </c>
      <c r="Y853" s="124" t="s">
        <v>4601</v>
      </c>
      <c r="Z853" s="126">
        <v>44348</v>
      </c>
    </row>
    <row r="854" spans="1:26" ht="17.25" hidden="1" customHeight="1">
      <c r="A854" s="120">
        <v>850</v>
      </c>
      <c r="B854" s="120" t="s">
        <v>758</v>
      </c>
      <c r="C854" s="120" t="s">
        <v>759</v>
      </c>
      <c r="D854" s="120" t="s">
        <v>760</v>
      </c>
      <c r="E854" s="120" t="s">
        <v>761</v>
      </c>
      <c r="F854" s="121">
        <v>10</v>
      </c>
      <c r="G854" s="121">
        <v>2</v>
      </c>
      <c r="H854" s="121">
        <v>17</v>
      </c>
      <c r="I854" s="121">
        <v>14</v>
      </c>
      <c r="J854" s="121">
        <v>1402</v>
      </c>
      <c r="K854" s="122" t="s">
        <v>762</v>
      </c>
      <c r="L854" s="127">
        <v>87.8</v>
      </c>
      <c r="M854" s="120">
        <v>73.31</v>
      </c>
      <c r="N854" s="128" t="s">
        <v>773</v>
      </c>
      <c r="O854" s="120" t="s">
        <v>774</v>
      </c>
      <c r="P854" s="120" t="s">
        <v>1095</v>
      </c>
      <c r="Q854" s="120" t="s">
        <v>766</v>
      </c>
      <c r="R854" s="120" t="s">
        <v>4602</v>
      </c>
      <c r="S854" s="123">
        <v>43827</v>
      </c>
      <c r="T854" s="120" t="s">
        <v>4603</v>
      </c>
      <c r="U854" s="124" t="s">
        <v>769</v>
      </c>
      <c r="V854" s="124" t="s">
        <v>4604</v>
      </c>
      <c r="W854" s="120"/>
      <c r="X854" s="124"/>
      <c r="Y854" s="124"/>
      <c r="Z854" s="126">
        <v>44348</v>
      </c>
    </row>
    <row r="855" spans="1:26" ht="17.25" hidden="1" customHeight="1">
      <c r="A855" s="120">
        <v>851</v>
      </c>
      <c r="B855" s="120" t="s">
        <v>758</v>
      </c>
      <c r="C855" s="120" t="s">
        <v>759</v>
      </c>
      <c r="D855" s="120" t="s">
        <v>760</v>
      </c>
      <c r="E855" s="120" t="s">
        <v>761</v>
      </c>
      <c r="F855" s="121">
        <v>10</v>
      </c>
      <c r="G855" s="121">
        <v>2</v>
      </c>
      <c r="H855" s="121">
        <v>17</v>
      </c>
      <c r="I855" s="121">
        <v>14</v>
      </c>
      <c r="J855" s="121">
        <v>1403</v>
      </c>
      <c r="K855" s="122" t="s">
        <v>762</v>
      </c>
      <c r="L855" s="127">
        <v>87.7</v>
      </c>
      <c r="M855" s="120">
        <v>73.23</v>
      </c>
      <c r="N855" s="128" t="s">
        <v>773</v>
      </c>
      <c r="O855" s="120" t="s">
        <v>774</v>
      </c>
      <c r="P855" s="120" t="s">
        <v>1101</v>
      </c>
      <c r="Q855" s="120" t="s">
        <v>766</v>
      </c>
      <c r="R855" s="120" t="s">
        <v>4605</v>
      </c>
      <c r="S855" s="123">
        <v>43838</v>
      </c>
      <c r="T855" s="120" t="s">
        <v>4606</v>
      </c>
      <c r="U855" s="124" t="s">
        <v>769</v>
      </c>
      <c r="V855" s="124" t="s">
        <v>4607</v>
      </c>
      <c r="W855" s="120" t="s">
        <v>4608</v>
      </c>
      <c r="X855" s="124" t="s">
        <v>769</v>
      </c>
      <c r="Y855" s="124" t="s">
        <v>4609</v>
      </c>
      <c r="Z855" s="126">
        <v>44348</v>
      </c>
    </row>
    <row r="856" spans="1:26" ht="17.25" hidden="1" customHeight="1">
      <c r="A856" s="120">
        <v>852</v>
      </c>
      <c r="B856" s="120" t="s">
        <v>758</v>
      </c>
      <c r="C856" s="120" t="s">
        <v>759</v>
      </c>
      <c r="D856" s="120" t="s">
        <v>760</v>
      </c>
      <c r="E856" s="120" t="s">
        <v>761</v>
      </c>
      <c r="F856" s="121">
        <v>10</v>
      </c>
      <c r="G856" s="121">
        <v>2</v>
      </c>
      <c r="H856" s="121">
        <v>17</v>
      </c>
      <c r="I856" s="121">
        <v>14</v>
      </c>
      <c r="J856" s="121">
        <v>1404</v>
      </c>
      <c r="K856" s="122" t="s">
        <v>762</v>
      </c>
      <c r="L856" s="127">
        <v>138.36000000000001</v>
      </c>
      <c r="M856" s="120">
        <v>115.53</v>
      </c>
      <c r="N856" s="117" t="s">
        <v>763</v>
      </c>
      <c r="O856" s="120" t="s">
        <v>1736</v>
      </c>
      <c r="P856" s="120" t="s">
        <v>1737</v>
      </c>
      <c r="Q856" s="120" t="s">
        <v>766</v>
      </c>
      <c r="R856" s="120" t="s">
        <v>4610</v>
      </c>
      <c r="S856" s="123">
        <v>43850</v>
      </c>
      <c r="T856" s="120" t="s">
        <v>4611</v>
      </c>
      <c r="U856" s="124" t="s">
        <v>769</v>
      </c>
      <c r="V856" s="124" t="s">
        <v>4612</v>
      </c>
      <c r="W856" s="120" t="s">
        <v>4613</v>
      </c>
      <c r="X856" s="124" t="s">
        <v>769</v>
      </c>
      <c r="Y856" s="124" t="s">
        <v>4614</v>
      </c>
      <c r="Z856" s="126">
        <v>44348</v>
      </c>
    </row>
    <row r="857" spans="1:26" ht="17.25" hidden="1" customHeight="1">
      <c r="A857" s="120">
        <v>853</v>
      </c>
      <c r="B857" s="120" t="s">
        <v>758</v>
      </c>
      <c r="C857" s="120" t="s">
        <v>759</v>
      </c>
      <c r="D857" s="120" t="s">
        <v>760</v>
      </c>
      <c r="E857" s="120" t="s">
        <v>761</v>
      </c>
      <c r="F857" s="121">
        <v>10</v>
      </c>
      <c r="G857" s="121">
        <v>2</v>
      </c>
      <c r="H857" s="121">
        <v>17</v>
      </c>
      <c r="I857" s="121">
        <v>15</v>
      </c>
      <c r="J857" s="121">
        <v>1501</v>
      </c>
      <c r="K857" s="122" t="s">
        <v>762</v>
      </c>
      <c r="L857" s="127">
        <v>88.11</v>
      </c>
      <c r="M857" s="120">
        <v>73.569999999999993</v>
      </c>
      <c r="N857" s="128" t="s">
        <v>773</v>
      </c>
      <c r="O857" s="120" t="s">
        <v>787</v>
      </c>
      <c r="P857" s="120" t="s">
        <v>1089</v>
      </c>
      <c r="Q857" s="120" t="s">
        <v>766</v>
      </c>
      <c r="R857" s="120" t="s">
        <v>4615</v>
      </c>
      <c r="S857" s="123">
        <v>43826</v>
      </c>
      <c r="T857" s="120" t="s">
        <v>4616</v>
      </c>
      <c r="U857" s="124" t="s">
        <v>769</v>
      </c>
      <c r="V857" s="124" t="s">
        <v>4617</v>
      </c>
      <c r="W857" s="120" t="s">
        <v>4618</v>
      </c>
      <c r="X857" s="124" t="s">
        <v>769</v>
      </c>
      <c r="Y857" s="124" t="s">
        <v>4619</v>
      </c>
      <c r="Z857" s="126">
        <v>44348</v>
      </c>
    </row>
    <row r="858" spans="1:26" ht="17.25" hidden="1" customHeight="1">
      <c r="A858" s="120">
        <v>854</v>
      </c>
      <c r="B858" s="120" t="s">
        <v>758</v>
      </c>
      <c r="C858" s="120" t="s">
        <v>759</v>
      </c>
      <c r="D858" s="120" t="s">
        <v>760</v>
      </c>
      <c r="E858" s="120" t="s">
        <v>761</v>
      </c>
      <c r="F858" s="121">
        <v>10</v>
      </c>
      <c r="G858" s="121">
        <v>2</v>
      </c>
      <c r="H858" s="121">
        <v>17</v>
      </c>
      <c r="I858" s="121">
        <v>15</v>
      </c>
      <c r="J858" s="121">
        <v>1502</v>
      </c>
      <c r="K858" s="122" t="s">
        <v>762</v>
      </c>
      <c r="L858" s="127">
        <v>87.8</v>
      </c>
      <c r="M858" s="120">
        <v>73.31</v>
      </c>
      <c r="N858" s="128" t="s">
        <v>773</v>
      </c>
      <c r="O858" s="120" t="s">
        <v>774</v>
      </c>
      <c r="P858" s="120" t="s">
        <v>1095</v>
      </c>
      <c r="Q858" s="120" t="s">
        <v>766</v>
      </c>
      <c r="R858" s="120" t="s">
        <v>4620</v>
      </c>
      <c r="S858" s="123">
        <v>43826</v>
      </c>
      <c r="T858" s="120" t="s">
        <v>4621</v>
      </c>
      <c r="U858" s="124" t="s">
        <v>769</v>
      </c>
      <c r="V858" s="124" t="s">
        <v>4622</v>
      </c>
      <c r="W858" s="120" t="s">
        <v>4623</v>
      </c>
      <c r="X858" s="124" t="s">
        <v>769</v>
      </c>
      <c r="Y858" s="124" t="s">
        <v>4624</v>
      </c>
      <c r="Z858" s="126">
        <v>44348</v>
      </c>
    </row>
    <row r="859" spans="1:26" ht="17.25" hidden="1" customHeight="1">
      <c r="A859" s="120">
        <v>855</v>
      </c>
      <c r="B859" s="120" t="s">
        <v>758</v>
      </c>
      <c r="C859" s="120" t="s">
        <v>759</v>
      </c>
      <c r="D859" s="120" t="s">
        <v>760</v>
      </c>
      <c r="E859" s="120" t="s">
        <v>761</v>
      </c>
      <c r="F859" s="121">
        <v>10</v>
      </c>
      <c r="G859" s="121">
        <v>2</v>
      </c>
      <c r="H859" s="121">
        <v>17</v>
      </c>
      <c r="I859" s="121">
        <v>15</v>
      </c>
      <c r="J859" s="121">
        <v>1503</v>
      </c>
      <c r="K859" s="122" t="s">
        <v>762</v>
      </c>
      <c r="L859" s="127">
        <v>87.7</v>
      </c>
      <c r="M859" s="120">
        <v>73.23</v>
      </c>
      <c r="N859" s="128" t="s">
        <v>773</v>
      </c>
      <c r="O859" s="120" t="s">
        <v>774</v>
      </c>
      <c r="P859" s="120" t="s">
        <v>1101</v>
      </c>
      <c r="Q859" s="120" t="s">
        <v>766</v>
      </c>
      <c r="R859" s="120" t="s">
        <v>4625</v>
      </c>
      <c r="S859" s="123">
        <v>43825</v>
      </c>
      <c r="T859" s="120" t="s">
        <v>4626</v>
      </c>
      <c r="U859" s="124" t="s">
        <v>769</v>
      </c>
      <c r="V859" s="124" t="s">
        <v>4627</v>
      </c>
      <c r="W859" s="120" t="s">
        <v>4628</v>
      </c>
      <c r="X859" s="124" t="s">
        <v>769</v>
      </c>
      <c r="Y859" s="124" t="s">
        <v>4629</v>
      </c>
      <c r="Z859" s="126">
        <v>44348</v>
      </c>
    </row>
    <row r="860" spans="1:26" ht="17.25" hidden="1" customHeight="1">
      <c r="A860" s="120">
        <v>856</v>
      </c>
      <c r="B860" s="120" t="s">
        <v>758</v>
      </c>
      <c r="C860" s="120" t="s">
        <v>759</v>
      </c>
      <c r="D860" s="120" t="s">
        <v>760</v>
      </c>
      <c r="E860" s="120" t="s">
        <v>761</v>
      </c>
      <c r="F860" s="121">
        <v>10</v>
      </c>
      <c r="G860" s="121">
        <v>2</v>
      </c>
      <c r="H860" s="121">
        <v>17</v>
      </c>
      <c r="I860" s="121">
        <v>15</v>
      </c>
      <c r="J860" s="121">
        <v>1504</v>
      </c>
      <c r="K860" s="122" t="s">
        <v>762</v>
      </c>
      <c r="L860" s="127">
        <v>138.36000000000001</v>
      </c>
      <c r="M860" s="120">
        <v>115.53</v>
      </c>
      <c r="N860" s="117" t="s">
        <v>763</v>
      </c>
      <c r="O860" s="120" t="s">
        <v>1736</v>
      </c>
      <c r="P860" s="120" t="s">
        <v>1737</v>
      </c>
      <c r="Q860" s="120" t="s">
        <v>766</v>
      </c>
      <c r="R860" s="120" t="s">
        <v>4630</v>
      </c>
      <c r="S860" s="123">
        <v>43838</v>
      </c>
      <c r="T860" s="120" t="s">
        <v>4631</v>
      </c>
      <c r="U860" s="124" t="s">
        <v>769</v>
      </c>
      <c r="V860" s="124" t="s">
        <v>4632</v>
      </c>
      <c r="W860" s="120" t="s">
        <v>4633</v>
      </c>
      <c r="X860" s="124" t="s">
        <v>769</v>
      </c>
      <c r="Y860" s="124" t="s">
        <v>4634</v>
      </c>
      <c r="Z860" s="126">
        <v>44348</v>
      </c>
    </row>
    <row r="861" spans="1:26" ht="17.25" hidden="1" customHeight="1">
      <c r="A861" s="120">
        <v>857</v>
      </c>
      <c r="B861" s="120" t="s">
        <v>758</v>
      </c>
      <c r="C861" s="120" t="s">
        <v>759</v>
      </c>
      <c r="D861" s="120" t="s">
        <v>760</v>
      </c>
      <c r="E861" s="120" t="s">
        <v>761</v>
      </c>
      <c r="F861" s="121">
        <v>10</v>
      </c>
      <c r="G861" s="121">
        <v>2</v>
      </c>
      <c r="H861" s="121">
        <v>17</v>
      </c>
      <c r="I861" s="121">
        <v>16</v>
      </c>
      <c r="J861" s="121">
        <v>1601</v>
      </c>
      <c r="K861" s="122" t="s">
        <v>762</v>
      </c>
      <c r="L861" s="127">
        <v>88.11</v>
      </c>
      <c r="M861" s="120">
        <v>73.569999999999993</v>
      </c>
      <c r="N861" s="128" t="s">
        <v>773</v>
      </c>
      <c r="O861" s="120" t="s">
        <v>787</v>
      </c>
      <c r="P861" s="120" t="s">
        <v>1089</v>
      </c>
      <c r="Q861" s="120" t="s">
        <v>766</v>
      </c>
      <c r="R861" s="120" t="s">
        <v>4635</v>
      </c>
      <c r="S861" s="123">
        <v>43826</v>
      </c>
      <c r="T861" s="120" t="s">
        <v>4636</v>
      </c>
      <c r="U861" s="124" t="s">
        <v>769</v>
      </c>
      <c r="V861" s="124" t="s">
        <v>4637</v>
      </c>
      <c r="W861" s="120"/>
      <c r="X861" s="124"/>
      <c r="Y861" s="124"/>
      <c r="Z861" s="126">
        <v>44348</v>
      </c>
    </row>
    <row r="862" spans="1:26" ht="17.25" hidden="1" customHeight="1">
      <c r="A862" s="120">
        <v>858</v>
      </c>
      <c r="B862" s="120" t="s">
        <v>758</v>
      </c>
      <c r="C862" s="120" t="s">
        <v>759</v>
      </c>
      <c r="D862" s="120" t="s">
        <v>760</v>
      </c>
      <c r="E862" s="120" t="s">
        <v>761</v>
      </c>
      <c r="F862" s="121">
        <v>10</v>
      </c>
      <c r="G862" s="121">
        <v>2</v>
      </c>
      <c r="H862" s="121">
        <v>17</v>
      </c>
      <c r="I862" s="121">
        <v>16</v>
      </c>
      <c r="J862" s="121">
        <v>1602</v>
      </c>
      <c r="K862" s="122" t="s">
        <v>762</v>
      </c>
      <c r="L862" s="127">
        <v>87.8</v>
      </c>
      <c r="M862" s="120">
        <v>73.31</v>
      </c>
      <c r="N862" s="128" t="s">
        <v>773</v>
      </c>
      <c r="O862" s="120" t="s">
        <v>774</v>
      </c>
      <c r="P862" s="120" t="s">
        <v>1095</v>
      </c>
      <c r="Q862" s="120" t="s">
        <v>766</v>
      </c>
      <c r="R862" s="120" t="s">
        <v>4638</v>
      </c>
      <c r="S862" s="123">
        <v>43830</v>
      </c>
      <c r="T862" s="120" t="s">
        <v>4639</v>
      </c>
      <c r="U862" s="124" t="s">
        <v>769</v>
      </c>
      <c r="V862" s="124" t="s">
        <v>4640</v>
      </c>
      <c r="W862" s="120"/>
      <c r="X862" s="124"/>
      <c r="Y862" s="124"/>
      <c r="Z862" s="126">
        <v>44348</v>
      </c>
    </row>
    <row r="863" spans="1:26" ht="17.25" hidden="1" customHeight="1">
      <c r="A863" s="120">
        <v>859</v>
      </c>
      <c r="B863" s="120" t="s">
        <v>758</v>
      </c>
      <c r="C863" s="120" t="s">
        <v>759</v>
      </c>
      <c r="D863" s="120" t="s">
        <v>760</v>
      </c>
      <c r="E863" s="120" t="s">
        <v>761</v>
      </c>
      <c r="F863" s="121">
        <v>10</v>
      </c>
      <c r="G863" s="121">
        <v>2</v>
      </c>
      <c r="H863" s="121">
        <v>17</v>
      </c>
      <c r="I863" s="121">
        <v>16</v>
      </c>
      <c r="J863" s="121">
        <v>1603</v>
      </c>
      <c r="K863" s="122" t="s">
        <v>762</v>
      </c>
      <c r="L863" s="127">
        <v>87.7</v>
      </c>
      <c r="M863" s="120">
        <v>73.23</v>
      </c>
      <c r="N863" s="128" t="s">
        <v>773</v>
      </c>
      <c r="O863" s="120" t="s">
        <v>774</v>
      </c>
      <c r="P863" s="120" t="s">
        <v>1101</v>
      </c>
      <c r="Q863" s="120" t="s">
        <v>766</v>
      </c>
      <c r="R863" s="120" t="s">
        <v>4641</v>
      </c>
      <c r="S863" s="123">
        <v>43739</v>
      </c>
      <c r="T863" s="120" t="s">
        <v>4642</v>
      </c>
      <c r="U863" s="124" t="s">
        <v>769</v>
      </c>
      <c r="V863" s="124" t="s">
        <v>4643</v>
      </c>
      <c r="W863" s="120" t="s">
        <v>4644</v>
      </c>
      <c r="X863" s="124" t="s">
        <v>769</v>
      </c>
      <c r="Y863" s="124" t="s">
        <v>4645</v>
      </c>
      <c r="Z863" s="126">
        <v>44348</v>
      </c>
    </row>
    <row r="864" spans="1:26" ht="17.25" hidden="1" customHeight="1">
      <c r="A864" s="120">
        <v>860</v>
      </c>
      <c r="B864" s="120" t="s">
        <v>758</v>
      </c>
      <c r="C864" s="120" t="s">
        <v>759</v>
      </c>
      <c r="D864" s="120" t="s">
        <v>760</v>
      </c>
      <c r="E864" s="120" t="s">
        <v>761</v>
      </c>
      <c r="F864" s="121">
        <v>10</v>
      </c>
      <c r="G864" s="121">
        <v>2</v>
      </c>
      <c r="H864" s="121">
        <v>17</v>
      </c>
      <c r="I864" s="121">
        <v>16</v>
      </c>
      <c r="J864" s="121">
        <v>1604</v>
      </c>
      <c r="K864" s="122" t="s">
        <v>762</v>
      </c>
      <c r="L864" s="127">
        <v>138.36000000000001</v>
      </c>
      <c r="M864" s="120">
        <v>115.53</v>
      </c>
      <c r="N864" s="117" t="s">
        <v>763</v>
      </c>
      <c r="O864" s="120" t="s">
        <v>1736</v>
      </c>
      <c r="P864" s="120" t="s">
        <v>1737</v>
      </c>
      <c r="Q864" s="120" t="s">
        <v>766</v>
      </c>
      <c r="R864" s="120" t="s">
        <v>4646</v>
      </c>
      <c r="S864" s="123">
        <v>43837</v>
      </c>
      <c r="T864" s="120" t="s">
        <v>4647</v>
      </c>
      <c r="U864" s="124" t="s">
        <v>769</v>
      </c>
      <c r="V864" s="124" t="s">
        <v>4648</v>
      </c>
      <c r="W864" s="120" t="s">
        <v>4649</v>
      </c>
      <c r="X864" s="124" t="s">
        <v>769</v>
      </c>
      <c r="Y864" s="124" t="s">
        <v>4650</v>
      </c>
      <c r="Z864" s="126">
        <v>44348</v>
      </c>
    </row>
    <row r="865" spans="1:26" ht="17.25" hidden="1" customHeight="1">
      <c r="A865" s="120">
        <v>861</v>
      </c>
      <c r="B865" s="120" t="s">
        <v>758</v>
      </c>
      <c r="C865" s="120" t="s">
        <v>759</v>
      </c>
      <c r="D865" s="120" t="s">
        <v>760</v>
      </c>
      <c r="E865" s="120" t="s">
        <v>761</v>
      </c>
      <c r="F865" s="121">
        <v>10</v>
      </c>
      <c r="G865" s="121">
        <v>2</v>
      </c>
      <c r="H865" s="121">
        <v>17</v>
      </c>
      <c r="I865" s="121">
        <v>17</v>
      </c>
      <c r="J865" s="121">
        <v>1701</v>
      </c>
      <c r="K865" s="122" t="s">
        <v>762</v>
      </c>
      <c r="L865" s="127">
        <v>88.11</v>
      </c>
      <c r="M865" s="120">
        <v>73.569999999999993</v>
      </c>
      <c r="N865" s="128" t="s">
        <v>773</v>
      </c>
      <c r="O865" s="120" t="s">
        <v>787</v>
      </c>
      <c r="P865" s="120" t="s">
        <v>1089</v>
      </c>
      <c r="Q865" s="120" t="s">
        <v>766</v>
      </c>
      <c r="R865" s="120" t="s">
        <v>4651</v>
      </c>
      <c r="S865" s="123">
        <v>43736</v>
      </c>
      <c r="T865" s="120" t="s">
        <v>4652</v>
      </c>
      <c r="U865" s="124" t="s">
        <v>769</v>
      </c>
      <c r="V865" s="124" t="s">
        <v>4653</v>
      </c>
      <c r="W865" s="120"/>
      <c r="X865" s="124"/>
      <c r="Y865" s="124"/>
      <c r="Z865" s="126">
        <v>44348</v>
      </c>
    </row>
    <row r="866" spans="1:26" ht="17.25" hidden="1" customHeight="1">
      <c r="A866" s="120">
        <v>862</v>
      </c>
      <c r="B866" s="120" t="s">
        <v>758</v>
      </c>
      <c r="C866" s="120" t="s">
        <v>759</v>
      </c>
      <c r="D866" s="120" t="s">
        <v>760</v>
      </c>
      <c r="E866" s="120" t="s">
        <v>761</v>
      </c>
      <c r="F866" s="121">
        <v>10</v>
      </c>
      <c r="G866" s="121">
        <v>2</v>
      </c>
      <c r="H866" s="121">
        <v>17</v>
      </c>
      <c r="I866" s="121">
        <v>17</v>
      </c>
      <c r="J866" s="121">
        <v>1702</v>
      </c>
      <c r="K866" s="122" t="s">
        <v>762</v>
      </c>
      <c r="L866" s="127">
        <v>87.8</v>
      </c>
      <c r="M866" s="120">
        <v>73.31</v>
      </c>
      <c r="N866" s="128" t="s">
        <v>773</v>
      </c>
      <c r="O866" s="120" t="s">
        <v>774</v>
      </c>
      <c r="P866" s="120" t="s">
        <v>1095</v>
      </c>
      <c r="Q866" s="120" t="s">
        <v>766</v>
      </c>
      <c r="R866" s="120" t="s">
        <v>4654</v>
      </c>
      <c r="S866" s="123">
        <v>43827</v>
      </c>
      <c r="T866" s="120" t="s">
        <v>4655</v>
      </c>
      <c r="U866" s="124" t="s">
        <v>769</v>
      </c>
      <c r="V866" s="124" t="s">
        <v>4656</v>
      </c>
      <c r="W866" s="120"/>
      <c r="X866" s="124"/>
      <c r="Y866" s="124"/>
      <c r="Z866" s="126">
        <v>44348</v>
      </c>
    </row>
    <row r="867" spans="1:26" ht="17.25" hidden="1" customHeight="1">
      <c r="A867" s="120">
        <v>863</v>
      </c>
      <c r="B867" s="120" t="s">
        <v>758</v>
      </c>
      <c r="C867" s="120" t="s">
        <v>759</v>
      </c>
      <c r="D867" s="120" t="s">
        <v>760</v>
      </c>
      <c r="E867" s="120" t="s">
        <v>761</v>
      </c>
      <c r="F867" s="121">
        <v>10</v>
      </c>
      <c r="G867" s="121">
        <v>2</v>
      </c>
      <c r="H867" s="121">
        <v>17</v>
      </c>
      <c r="I867" s="121">
        <v>17</v>
      </c>
      <c r="J867" s="121">
        <v>1703</v>
      </c>
      <c r="K867" s="122" t="s">
        <v>762</v>
      </c>
      <c r="L867" s="127">
        <v>87.7</v>
      </c>
      <c r="M867" s="120">
        <v>73.23</v>
      </c>
      <c r="N867" s="128" t="s">
        <v>773</v>
      </c>
      <c r="O867" s="120" t="s">
        <v>774</v>
      </c>
      <c r="P867" s="120" t="s">
        <v>1101</v>
      </c>
      <c r="Q867" s="120" t="s">
        <v>766</v>
      </c>
      <c r="R867" s="120" t="s">
        <v>4657</v>
      </c>
      <c r="S867" s="123">
        <v>43826</v>
      </c>
      <c r="T867" s="120" t="s">
        <v>4658</v>
      </c>
      <c r="U867" s="124" t="s">
        <v>769</v>
      </c>
      <c r="V867" s="124" t="s">
        <v>4659</v>
      </c>
      <c r="W867" s="120" t="s">
        <v>4660</v>
      </c>
      <c r="X867" s="124" t="s">
        <v>769</v>
      </c>
      <c r="Y867" s="124" t="s">
        <v>4661</v>
      </c>
      <c r="Z867" s="126">
        <v>44348</v>
      </c>
    </row>
    <row r="868" spans="1:26" ht="17.25" hidden="1" customHeight="1">
      <c r="A868" s="120">
        <v>864</v>
      </c>
      <c r="B868" s="120" t="s">
        <v>758</v>
      </c>
      <c r="C868" s="120" t="s">
        <v>759</v>
      </c>
      <c r="D868" s="120" t="s">
        <v>760</v>
      </c>
      <c r="E868" s="120" t="s">
        <v>761</v>
      </c>
      <c r="F868" s="121">
        <v>10</v>
      </c>
      <c r="G868" s="121">
        <v>2</v>
      </c>
      <c r="H868" s="121">
        <v>17</v>
      </c>
      <c r="I868" s="121">
        <v>17</v>
      </c>
      <c r="J868" s="121">
        <v>1704</v>
      </c>
      <c r="K868" s="122" t="s">
        <v>762</v>
      </c>
      <c r="L868" s="127">
        <v>138.36000000000001</v>
      </c>
      <c r="M868" s="120">
        <v>115.53</v>
      </c>
      <c r="N868" s="117" t="s">
        <v>763</v>
      </c>
      <c r="O868" s="120" t="s">
        <v>1736</v>
      </c>
      <c r="P868" s="120" t="s">
        <v>1737</v>
      </c>
      <c r="Q868" s="120" t="s">
        <v>766</v>
      </c>
      <c r="R868" s="120" t="s">
        <v>4662</v>
      </c>
      <c r="S868" s="123">
        <v>43827</v>
      </c>
      <c r="T868" s="120" t="s">
        <v>4663</v>
      </c>
      <c r="U868" s="124" t="s">
        <v>769</v>
      </c>
      <c r="V868" s="124" t="s">
        <v>4664</v>
      </c>
      <c r="W868" s="120" t="s">
        <v>4665</v>
      </c>
      <c r="X868" s="124" t="s">
        <v>769</v>
      </c>
      <c r="Y868" s="124" t="s">
        <v>4666</v>
      </c>
      <c r="Z868" s="126">
        <v>44348</v>
      </c>
    </row>
    <row r="869" spans="1:26" ht="17.25" hidden="1" customHeight="1">
      <c r="A869" s="120">
        <v>865</v>
      </c>
      <c r="B869" s="120" t="s">
        <v>758</v>
      </c>
      <c r="C869" s="120" t="s">
        <v>759</v>
      </c>
      <c r="D869" s="120" t="s">
        <v>760</v>
      </c>
      <c r="E869" s="120" t="s">
        <v>761</v>
      </c>
      <c r="F869" s="121">
        <v>12</v>
      </c>
      <c r="G869" s="121">
        <v>1</v>
      </c>
      <c r="H869" s="121">
        <v>17</v>
      </c>
      <c r="I869" s="121">
        <v>1</v>
      </c>
      <c r="J869" s="121">
        <v>101</v>
      </c>
      <c r="K869" s="122" t="s">
        <v>762</v>
      </c>
      <c r="L869" s="127">
        <v>139.13</v>
      </c>
      <c r="M869" s="120">
        <v>115.5</v>
      </c>
      <c r="N869" s="117" t="s">
        <v>763</v>
      </c>
      <c r="O869" s="120" t="s">
        <v>764</v>
      </c>
      <c r="P869" s="120" t="s">
        <v>765</v>
      </c>
      <c r="Q869" s="120" t="s">
        <v>766</v>
      </c>
      <c r="R869" s="120" t="s">
        <v>4667</v>
      </c>
      <c r="S869" s="123">
        <v>43626</v>
      </c>
      <c r="T869" s="120" t="s">
        <v>4668</v>
      </c>
      <c r="U869" s="124" t="s">
        <v>769</v>
      </c>
      <c r="V869" s="124" t="s">
        <v>4669</v>
      </c>
      <c r="W869" s="120" t="s">
        <v>4670</v>
      </c>
      <c r="X869" s="124" t="s">
        <v>769</v>
      </c>
      <c r="Y869" s="124" t="s">
        <v>4671</v>
      </c>
      <c r="Z869" s="126">
        <v>44348</v>
      </c>
    </row>
    <row r="870" spans="1:26" ht="17.25" hidden="1" customHeight="1">
      <c r="A870" s="120">
        <v>866</v>
      </c>
      <c r="B870" s="120" t="s">
        <v>758</v>
      </c>
      <c r="C870" s="120" t="s">
        <v>759</v>
      </c>
      <c r="D870" s="120" t="s">
        <v>760</v>
      </c>
      <c r="E870" s="120" t="s">
        <v>761</v>
      </c>
      <c r="F870" s="121">
        <v>12</v>
      </c>
      <c r="G870" s="121">
        <v>1</v>
      </c>
      <c r="H870" s="121">
        <v>17</v>
      </c>
      <c r="I870" s="121">
        <v>1</v>
      </c>
      <c r="J870" s="121">
        <v>102</v>
      </c>
      <c r="K870" s="122" t="s">
        <v>762</v>
      </c>
      <c r="L870" s="127">
        <v>88.15</v>
      </c>
      <c r="M870" s="120">
        <v>73.180000000000007</v>
      </c>
      <c r="N870" s="128" t="s">
        <v>773</v>
      </c>
      <c r="O870" s="120" t="s">
        <v>774</v>
      </c>
      <c r="P870" s="120" t="s">
        <v>775</v>
      </c>
      <c r="Q870" s="120" t="s">
        <v>766</v>
      </c>
      <c r="R870" s="120" t="s">
        <v>4672</v>
      </c>
      <c r="S870" s="123">
        <v>43727</v>
      </c>
      <c r="T870" s="120" t="s">
        <v>4673</v>
      </c>
      <c r="U870" s="124" t="s">
        <v>769</v>
      </c>
      <c r="V870" s="124" t="s">
        <v>4674</v>
      </c>
      <c r="W870" s="120" t="s">
        <v>4675</v>
      </c>
      <c r="X870" s="124" t="s">
        <v>769</v>
      </c>
      <c r="Y870" s="124" t="s">
        <v>4676</v>
      </c>
      <c r="Z870" s="126">
        <v>44348</v>
      </c>
    </row>
    <row r="871" spans="1:26" ht="17.25" hidden="1" customHeight="1">
      <c r="A871" s="120">
        <v>867</v>
      </c>
      <c r="B871" s="120" t="s">
        <v>758</v>
      </c>
      <c r="C871" s="120" t="s">
        <v>759</v>
      </c>
      <c r="D871" s="120" t="s">
        <v>760</v>
      </c>
      <c r="E871" s="120" t="s">
        <v>761</v>
      </c>
      <c r="F871" s="121">
        <v>12</v>
      </c>
      <c r="G871" s="121">
        <v>1</v>
      </c>
      <c r="H871" s="121">
        <v>17</v>
      </c>
      <c r="I871" s="121">
        <v>1</v>
      </c>
      <c r="J871" s="121">
        <v>103</v>
      </c>
      <c r="K871" s="122" t="s">
        <v>762</v>
      </c>
      <c r="L871" s="127">
        <v>88.27</v>
      </c>
      <c r="M871" s="120">
        <v>73.28</v>
      </c>
      <c r="N871" s="128" t="s">
        <v>773</v>
      </c>
      <c r="O871" s="120" t="s">
        <v>774</v>
      </c>
      <c r="P871" s="120" t="s">
        <v>781</v>
      </c>
      <c r="Q871" s="120" t="s">
        <v>766</v>
      </c>
      <c r="R871" s="120" t="s">
        <v>4677</v>
      </c>
      <c r="S871" s="123">
        <v>43626</v>
      </c>
      <c r="T871" s="120" t="s">
        <v>4678</v>
      </c>
      <c r="U871" s="124" t="s">
        <v>769</v>
      </c>
      <c r="V871" s="124" t="s">
        <v>4679</v>
      </c>
      <c r="W871" s="120" t="s">
        <v>4680</v>
      </c>
      <c r="X871" s="124" t="s">
        <v>769</v>
      </c>
      <c r="Y871" s="124" t="s">
        <v>4681</v>
      </c>
      <c r="Z871" s="126">
        <v>44348</v>
      </c>
    </row>
    <row r="872" spans="1:26" ht="17.25" customHeight="1">
      <c r="A872" s="120">
        <v>868</v>
      </c>
      <c r="B872" s="120" t="s">
        <v>758</v>
      </c>
      <c r="C872" s="120" t="s">
        <v>759</v>
      </c>
      <c r="D872" s="120" t="s">
        <v>760</v>
      </c>
      <c r="E872" s="120" t="s">
        <v>761</v>
      </c>
      <c r="F872" s="121">
        <v>12</v>
      </c>
      <c r="G872" s="121">
        <v>1</v>
      </c>
      <c r="H872" s="121">
        <v>17</v>
      </c>
      <c r="I872" s="121">
        <v>1</v>
      </c>
      <c r="J872" s="121">
        <v>104</v>
      </c>
      <c r="K872" s="122" t="s">
        <v>762</v>
      </c>
      <c r="L872" s="127">
        <v>88.59</v>
      </c>
      <c r="M872" s="120">
        <v>73.55</v>
      </c>
      <c r="N872" s="128" t="s">
        <v>773</v>
      </c>
      <c r="O872" s="120" t="s">
        <v>787</v>
      </c>
      <c r="P872" s="120" t="s">
        <v>788</v>
      </c>
      <c r="Q872" s="120" t="s">
        <v>766</v>
      </c>
      <c r="R872" s="120" t="s">
        <v>4682</v>
      </c>
      <c r="S872" s="123">
        <v>43627</v>
      </c>
      <c r="T872" s="120" t="s">
        <v>4683</v>
      </c>
      <c r="U872" s="124" t="s">
        <v>769</v>
      </c>
      <c r="V872" s="124" t="s">
        <v>4684</v>
      </c>
      <c r="W872" s="120" t="s">
        <v>4685</v>
      </c>
      <c r="X872" s="124" t="s">
        <v>769</v>
      </c>
      <c r="Y872" s="124" t="s">
        <v>4686</v>
      </c>
      <c r="Z872" s="126">
        <v>44348</v>
      </c>
    </row>
    <row r="873" spans="1:26" ht="17.25" hidden="1" customHeight="1">
      <c r="A873" s="120">
        <v>869</v>
      </c>
      <c r="B873" s="120" t="s">
        <v>758</v>
      </c>
      <c r="C873" s="120" t="s">
        <v>759</v>
      </c>
      <c r="D873" s="120" t="s">
        <v>760</v>
      </c>
      <c r="E873" s="120" t="s">
        <v>761</v>
      </c>
      <c r="F873" s="121">
        <v>12</v>
      </c>
      <c r="G873" s="121">
        <v>1</v>
      </c>
      <c r="H873" s="121">
        <v>17</v>
      </c>
      <c r="I873" s="121">
        <v>2</v>
      </c>
      <c r="J873" s="121">
        <v>201</v>
      </c>
      <c r="K873" s="122" t="s">
        <v>762</v>
      </c>
      <c r="L873" s="127">
        <v>139.16</v>
      </c>
      <c r="M873" s="120">
        <v>115.53</v>
      </c>
      <c r="N873" s="117" t="s">
        <v>763</v>
      </c>
      <c r="O873" s="120" t="s">
        <v>764</v>
      </c>
      <c r="P873" s="120" t="s">
        <v>765</v>
      </c>
      <c r="Q873" s="120" t="s">
        <v>766</v>
      </c>
      <c r="R873" s="120" t="s">
        <v>4687</v>
      </c>
      <c r="S873" s="123">
        <v>43727</v>
      </c>
      <c r="T873" s="120" t="s">
        <v>4688</v>
      </c>
      <c r="U873" s="124" t="s">
        <v>769</v>
      </c>
      <c r="V873" s="124" t="s">
        <v>4689</v>
      </c>
      <c r="W873" s="120" t="s">
        <v>4690</v>
      </c>
      <c r="X873" s="124" t="s">
        <v>769</v>
      </c>
      <c r="Y873" s="124" t="s">
        <v>4691</v>
      </c>
      <c r="Z873" s="126">
        <v>44348</v>
      </c>
    </row>
    <row r="874" spans="1:26" ht="17.25" hidden="1" customHeight="1">
      <c r="A874" s="120">
        <v>870</v>
      </c>
      <c r="B874" s="120" t="s">
        <v>758</v>
      </c>
      <c r="C874" s="120" t="s">
        <v>759</v>
      </c>
      <c r="D874" s="120" t="s">
        <v>760</v>
      </c>
      <c r="E874" s="120" t="s">
        <v>761</v>
      </c>
      <c r="F874" s="121">
        <v>12</v>
      </c>
      <c r="G874" s="121">
        <v>1</v>
      </c>
      <c r="H874" s="121">
        <v>17</v>
      </c>
      <c r="I874" s="121">
        <v>2</v>
      </c>
      <c r="J874" s="121">
        <v>202</v>
      </c>
      <c r="K874" s="122" t="s">
        <v>762</v>
      </c>
      <c r="L874" s="127">
        <v>88.15</v>
      </c>
      <c r="M874" s="120">
        <v>73.180000000000007</v>
      </c>
      <c r="N874" s="128" t="s">
        <v>773</v>
      </c>
      <c r="O874" s="120" t="s">
        <v>774</v>
      </c>
      <c r="P874" s="120" t="s">
        <v>775</v>
      </c>
      <c r="Q874" s="120" t="s">
        <v>766</v>
      </c>
      <c r="R874" s="120" t="s">
        <v>4692</v>
      </c>
      <c r="S874" s="123">
        <v>43730</v>
      </c>
      <c r="T874" s="120" t="s">
        <v>1500</v>
      </c>
      <c r="U874" s="124" t="s">
        <v>769</v>
      </c>
      <c r="V874" s="124" t="s">
        <v>4693</v>
      </c>
      <c r="W874" s="120" t="s">
        <v>4694</v>
      </c>
      <c r="X874" s="124" t="s">
        <v>769</v>
      </c>
      <c r="Y874" s="124" t="s">
        <v>4695</v>
      </c>
      <c r="Z874" s="126">
        <v>44348</v>
      </c>
    </row>
    <row r="875" spans="1:26" ht="17.25" hidden="1" customHeight="1">
      <c r="A875" s="120">
        <v>871</v>
      </c>
      <c r="B875" s="120" t="s">
        <v>758</v>
      </c>
      <c r="C875" s="120" t="s">
        <v>759</v>
      </c>
      <c r="D875" s="120" t="s">
        <v>760</v>
      </c>
      <c r="E875" s="120" t="s">
        <v>761</v>
      </c>
      <c r="F875" s="121">
        <v>12</v>
      </c>
      <c r="G875" s="121">
        <v>1</v>
      </c>
      <c r="H875" s="121">
        <v>17</v>
      </c>
      <c r="I875" s="121">
        <v>2</v>
      </c>
      <c r="J875" s="121">
        <v>203</v>
      </c>
      <c r="K875" s="122" t="s">
        <v>762</v>
      </c>
      <c r="L875" s="127">
        <v>88.27</v>
      </c>
      <c r="M875" s="120">
        <v>73.28</v>
      </c>
      <c r="N875" s="128" t="s">
        <v>773</v>
      </c>
      <c r="O875" s="120" t="s">
        <v>774</v>
      </c>
      <c r="P875" s="120" t="s">
        <v>781</v>
      </c>
      <c r="Q875" s="120" t="s">
        <v>766</v>
      </c>
      <c r="R875" s="120" t="s">
        <v>4696</v>
      </c>
      <c r="S875" s="123">
        <v>43831</v>
      </c>
      <c r="T875" s="120" t="s">
        <v>4697</v>
      </c>
      <c r="U875" s="124" t="s">
        <v>769</v>
      </c>
      <c r="V875" s="124" t="s">
        <v>4698</v>
      </c>
      <c r="W875" s="120" t="s">
        <v>4699</v>
      </c>
      <c r="X875" s="124" t="s">
        <v>769</v>
      </c>
      <c r="Y875" s="124" t="s">
        <v>4700</v>
      </c>
      <c r="Z875" s="126">
        <v>44348</v>
      </c>
    </row>
    <row r="876" spans="1:26" ht="17.25" customHeight="1">
      <c r="A876" s="120">
        <v>872</v>
      </c>
      <c r="B876" s="120" t="s">
        <v>758</v>
      </c>
      <c r="C876" s="120" t="s">
        <v>759</v>
      </c>
      <c r="D876" s="120" t="s">
        <v>760</v>
      </c>
      <c r="E876" s="120" t="s">
        <v>761</v>
      </c>
      <c r="F876" s="121">
        <v>12</v>
      </c>
      <c r="G876" s="121">
        <v>1</v>
      </c>
      <c r="H876" s="121">
        <v>17</v>
      </c>
      <c r="I876" s="121">
        <v>2</v>
      </c>
      <c r="J876" s="121">
        <v>204</v>
      </c>
      <c r="K876" s="122" t="s">
        <v>762</v>
      </c>
      <c r="L876" s="127">
        <v>88.62</v>
      </c>
      <c r="M876" s="120">
        <v>73.569999999999993</v>
      </c>
      <c r="N876" s="128" t="s">
        <v>773</v>
      </c>
      <c r="O876" s="120" t="s">
        <v>787</v>
      </c>
      <c r="P876" s="120" t="s">
        <v>788</v>
      </c>
      <c r="Q876" s="120" t="s">
        <v>766</v>
      </c>
      <c r="R876" s="120" t="s">
        <v>4701</v>
      </c>
      <c r="S876" s="123">
        <v>43833</v>
      </c>
      <c r="T876" s="120" t="s">
        <v>4702</v>
      </c>
      <c r="U876" s="124" t="s">
        <v>769</v>
      </c>
      <c r="V876" s="124" t="s">
        <v>4703</v>
      </c>
      <c r="W876" s="120" t="s">
        <v>4704</v>
      </c>
      <c r="X876" s="124" t="s">
        <v>769</v>
      </c>
      <c r="Y876" s="124" t="s">
        <v>4705</v>
      </c>
      <c r="Z876" s="126">
        <v>44348</v>
      </c>
    </row>
    <row r="877" spans="1:26" ht="17.25" hidden="1" customHeight="1">
      <c r="A877" s="120">
        <v>873</v>
      </c>
      <c r="B877" s="120" t="s">
        <v>758</v>
      </c>
      <c r="C877" s="120" t="s">
        <v>759</v>
      </c>
      <c r="D877" s="120" t="s">
        <v>760</v>
      </c>
      <c r="E877" s="120" t="s">
        <v>761</v>
      </c>
      <c r="F877" s="121">
        <v>12</v>
      </c>
      <c r="G877" s="121">
        <v>1</v>
      </c>
      <c r="H877" s="121">
        <v>17</v>
      </c>
      <c r="I877" s="121">
        <v>3</v>
      </c>
      <c r="J877" s="121">
        <v>301</v>
      </c>
      <c r="K877" s="122" t="s">
        <v>762</v>
      </c>
      <c r="L877" s="127">
        <v>139.16</v>
      </c>
      <c r="M877" s="120">
        <v>115.53</v>
      </c>
      <c r="N877" s="117" t="s">
        <v>763</v>
      </c>
      <c r="O877" s="120" t="s">
        <v>764</v>
      </c>
      <c r="P877" s="120" t="s">
        <v>765</v>
      </c>
      <c r="Q877" s="120" t="s">
        <v>766</v>
      </c>
      <c r="R877" s="120" t="s">
        <v>4706</v>
      </c>
      <c r="S877" s="123">
        <v>43697</v>
      </c>
      <c r="T877" s="120" t="s">
        <v>4707</v>
      </c>
      <c r="U877" s="124" t="s">
        <v>769</v>
      </c>
      <c r="V877" s="124" t="s">
        <v>4708</v>
      </c>
      <c r="W877" s="120" t="s">
        <v>4709</v>
      </c>
      <c r="X877" s="124" t="s">
        <v>769</v>
      </c>
      <c r="Y877" s="124" t="s">
        <v>4710</v>
      </c>
      <c r="Z877" s="126">
        <v>44348</v>
      </c>
    </row>
    <row r="878" spans="1:26" ht="17.25" hidden="1" customHeight="1">
      <c r="A878" s="120">
        <v>874</v>
      </c>
      <c r="B878" s="120" t="s">
        <v>758</v>
      </c>
      <c r="C878" s="120" t="s">
        <v>759</v>
      </c>
      <c r="D878" s="120" t="s">
        <v>760</v>
      </c>
      <c r="E878" s="120" t="s">
        <v>761</v>
      </c>
      <c r="F878" s="121">
        <v>12</v>
      </c>
      <c r="G878" s="121">
        <v>1</v>
      </c>
      <c r="H878" s="121">
        <v>17</v>
      </c>
      <c r="I878" s="121">
        <v>3</v>
      </c>
      <c r="J878" s="121">
        <v>302</v>
      </c>
      <c r="K878" s="122" t="s">
        <v>762</v>
      </c>
      <c r="L878" s="127">
        <v>88.15</v>
      </c>
      <c r="M878" s="120">
        <v>73.180000000000007</v>
      </c>
      <c r="N878" s="128" t="s">
        <v>773</v>
      </c>
      <c r="O878" s="120" t="s">
        <v>774</v>
      </c>
      <c r="P878" s="120" t="s">
        <v>775</v>
      </c>
      <c r="Q878" s="120" t="s">
        <v>766</v>
      </c>
      <c r="R878" s="120" t="s">
        <v>4711</v>
      </c>
      <c r="S878" s="123">
        <v>43626</v>
      </c>
      <c r="T878" s="120" t="s">
        <v>1239</v>
      </c>
      <c r="U878" s="124" t="s">
        <v>769</v>
      </c>
      <c r="V878" s="124" t="s">
        <v>4712</v>
      </c>
      <c r="W878" s="120" t="s">
        <v>4713</v>
      </c>
      <c r="X878" s="124" t="s">
        <v>769</v>
      </c>
      <c r="Y878" s="124" t="s">
        <v>4714</v>
      </c>
      <c r="Z878" s="126">
        <v>44348</v>
      </c>
    </row>
    <row r="879" spans="1:26" ht="17.25" hidden="1" customHeight="1">
      <c r="A879" s="120">
        <v>875</v>
      </c>
      <c r="B879" s="120" t="s">
        <v>758</v>
      </c>
      <c r="C879" s="120" t="s">
        <v>759</v>
      </c>
      <c r="D879" s="120" t="s">
        <v>760</v>
      </c>
      <c r="E879" s="120" t="s">
        <v>761</v>
      </c>
      <c r="F879" s="121">
        <v>12</v>
      </c>
      <c r="G879" s="121">
        <v>1</v>
      </c>
      <c r="H879" s="121">
        <v>17</v>
      </c>
      <c r="I879" s="121">
        <v>3</v>
      </c>
      <c r="J879" s="121">
        <v>303</v>
      </c>
      <c r="K879" s="122" t="s">
        <v>762</v>
      </c>
      <c r="L879" s="127">
        <v>88.27</v>
      </c>
      <c r="M879" s="120">
        <v>73.28</v>
      </c>
      <c r="N879" s="128" t="s">
        <v>773</v>
      </c>
      <c r="O879" s="120" t="s">
        <v>774</v>
      </c>
      <c r="P879" s="120" t="s">
        <v>781</v>
      </c>
      <c r="Q879" s="120" t="s">
        <v>766</v>
      </c>
      <c r="R879" s="120" t="s">
        <v>4715</v>
      </c>
      <c r="S879" s="123">
        <v>43648</v>
      </c>
      <c r="T879" s="120" t="s">
        <v>1947</v>
      </c>
      <c r="U879" s="124" t="s">
        <v>769</v>
      </c>
      <c r="V879" s="124" t="s">
        <v>4716</v>
      </c>
      <c r="W879" s="120" t="s">
        <v>4717</v>
      </c>
      <c r="X879" s="124" t="s">
        <v>769</v>
      </c>
      <c r="Y879" s="124" t="s">
        <v>4718</v>
      </c>
      <c r="Z879" s="126">
        <v>44348</v>
      </c>
    </row>
    <row r="880" spans="1:26" ht="17.25" customHeight="1">
      <c r="A880" s="120">
        <v>876</v>
      </c>
      <c r="B880" s="120" t="s">
        <v>758</v>
      </c>
      <c r="C880" s="120" t="s">
        <v>759</v>
      </c>
      <c r="D880" s="120" t="s">
        <v>760</v>
      </c>
      <c r="E880" s="120" t="s">
        <v>761</v>
      </c>
      <c r="F880" s="121">
        <v>12</v>
      </c>
      <c r="G880" s="121">
        <v>1</v>
      </c>
      <c r="H880" s="121">
        <v>17</v>
      </c>
      <c r="I880" s="121">
        <v>3</v>
      </c>
      <c r="J880" s="121">
        <v>304</v>
      </c>
      <c r="K880" s="122" t="s">
        <v>762</v>
      </c>
      <c r="L880" s="127">
        <v>88.62</v>
      </c>
      <c r="M880" s="120">
        <v>73.569999999999993</v>
      </c>
      <c r="N880" s="128" t="s">
        <v>773</v>
      </c>
      <c r="O880" s="120" t="s">
        <v>787</v>
      </c>
      <c r="P880" s="120" t="s">
        <v>788</v>
      </c>
      <c r="Q880" s="120" t="s">
        <v>766</v>
      </c>
      <c r="R880" s="120" t="s">
        <v>4719</v>
      </c>
      <c r="S880" s="123">
        <v>43626</v>
      </c>
      <c r="T880" s="120" t="s">
        <v>4720</v>
      </c>
      <c r="U880" s="124" t="s">
        <v>769</v>
      </c>
      <c r="V880" s="124" t="s">
        <v>4721</v>
      </c>
      <c r="W880" s="120" t="s">
        <v>4722</v>
      </c>
      <c r="X880" s="124" t="s">
        <v>769</v>
      </c>
      <c r="Y880" s="124" t="s">
        <v>4723</v>
      </c>
      <c r="Z880" s="126">
        <v>44348</v>
      </c>
    </row>
    <row r="881" spans="1:26" ht="17.25" hidden="1" customHeight="1">
      <c r="A881" s="120">
        <v>877</v>
      </c>
      <c r="B881" s="120" t="s">
        <v>758</v>
      </c>
      <c r="C881" s="120" t="s">
        <v>759</v>
      </c>
      <c r="D881" s="120" t="s">
        <v>760</v>
      </c>
      <c r="E881" s="120" t="s">
        <v>761</v>
      </c>
      <c r="F881" s="121">
        <v>12</v>
      </c>
      <c r="G881" s="121">
        <v>1</v>
      </c>
      <c r="H881" s="121">
        <v>17</v>
      </c>
      <c r="I881" s="121">
        <v>4</v>
      </c>
      <c r="J881" s="121">
        <v>401</v>
      </c>
      <c r="K881" s="122" t="s">
        <v>762</v>
      </c>
      <c r="L881" s="127">
        <v>139.16</v>
      </c>
      <c r="M881" s="120">
        <v>115.53</v>
      </c>
      <c r="N881" s="117" t="s">
        <v>763</v>
      </c>
      <c r="O881" s="120" t="s">
        <v>764</v>
      </c>
      <c r="P881" s="120" t="s">
        <v>765</v>
      </c>
      <c r="Q881" s="120" t="s">
        <v>766</v>
      </c>
      <c r="R881" s="120" t="s">
        <v>4724</v>
      </c>
      <c r="S881" s="123">
        <v>43729</v>
      </c>
      <c r="T881" s="120" t="s">
        <v>4725</v>
      </c>
      <c r="U881" s="124" t="s">
        <v>769</v>
      </c>
      <c r="V881" s="124" t="s">
        <v>4726</v>
      </c>
      <c r="W881" s="120" t="s">
        <v>2660</v>
      </c>
      <c r="X881" s="124" t="s">
        <v>769</v>
      </c>
      <c r="Y881" s="124" t="s">
        <v>4727</v>
      </c>
      <c r="Z881" s="126">
        <v>44348</v>
      </c>
    </row>
    <row r="882" spans="1:26" ht="17.25" hidden="1" customHeight="1">
      <c r="A882" s="120">
        <v>878</v>
      </c>
      <c r="B882" s="120" t="s">
        <v>758</v>
      </c>
      <c r="C882" s="120" t="s">
        <v>759</v>
      </c>
      <c r="D882" s="120" t="s">
        <v>760</v>
      </c>
      <c r="E882" s="120" t="s">
        <v>761</v>
      </c>
      <c r="F882" s="121">
        <v>12</v>
      </c>
      <c r="G882" s="121">
        <v>1</v>
      </c>
      <c r="H882" s="121">
        <v>17</v>
      </c>
      <c r="I882" s="121">
        <v>4</v>
      </c>
      <c r="J882" s="121">
        <v>402</v>
      </c>
      <c r="K882" s="122" t="s">
        <v>762</v>
      </c>
      <c r="L882" s="127">
        <v>88.15</v>
      </c>
      <c r="M882" s="120">
        <v>73.180000000000007</v>
      </c>
      <c r="N882" s="128" t="s">
        <v>773</v>
      </c>
      <c r="O882" s="120" t="s">
        <v>774</v>
      </c>
      <c r="P882" s="120" t="s">
        <v>775</v>
      </c>
      <c r="Q882" s="120" t="s">
        <v>766</v>
      </c>
      <c r="R882" s="120" t="s">
        <v>4728</v>
      </c>
      <c r="S882" s="123">
        <v>43728</v>
      </c>
      <c r="T882" s="120" t="s">
        <v>4729</v>
      </c>
      <c r="U882" s="124" t="s">
        <v>769</v>
      </c>
      <c r="V882" s="124" t="s">
        <v>4730</v>
      </c>
      <c r="W882" s="120" t="s">
        <v>4731</v>
      </c>
      <c r="X882" s="124" t="s">
        <v>769</v>
      </c>
      <c r="Y882" s="124" t="s">
        <v>4732</v>
      </c>
      <c r="Z882" s="126">
        <v>44348</v>
      </c>
    </row>
    <row r="883" spans="1:26" ht="17.25" hidden="1" customHeight="1">
      <c r="A883" s="120">
        <v>879</v>
      </c>
      <c r="B883" s="120" t="s">
        <v>758</v>
      </c>
      <c r="C883" s="120" t="s">
        <v>759</v>
      </c>
      <c r="D883" s="120" t="s">
        <v>760</v>
      </c>
      <c r="E883" s="120" t="s">
        <v>761</v>
      </c>
      <c r="F883" s="121">
        <v>12</v>
      </c>
      <c r="G883" s="121">
        <v>1</v>
      </c>
      <c r="H883" s="121">
        <v>17</v>
      </c>
      <c r="I883" s="121">
        <v>4</v>
      </c>
      <c r="J883" s="121">
        <v>403</v>
      </c>
      <c r="K883" s="122" t="s">
        <v>762</v>
      </c>
      <c r="L883" s="127">
        <v>88.27</v>
      </c>
      <c r="M883" s="120">
        <v>73.28</v>
      </c>
      <c r="N883" s="128" t="s">
        <v>773</v>
      </c>
      <c r="O883" s="120" t="s">
        <v>774</v>
      </c>
      <c r="P883" s="120" t="s">
        <v>781</v>
      </c>
      <c r="Q883" s="120" t="s">
        <v>766</v>
      </c>
      <c r="R883" s="120" t="s">
        <v>4733</v>
      </c>
      <c r="S883" s="123">
        <v>43733</v>
      </c>
      <c r="T883" s="120" t="s">
        <v>4734</v>
      </c>
      <c r="U883" s="124" t="s">
        <v>769</v>
      </c>
      <c r="V883" s="124" t="s">
        <v>4735</v>
      </c>
      <c r="W883" s="120"/>
      <c r="X883" s="124"/>
      <c r="Y883" s="124"/>
      <c r="Z883" s="126">
        <v>44348</v>
      </c>
    </row>
    <row r="884" spans="1:26" ht="17.25" customHeight="1">
      <c r="A884" s="120">
        <v>880</v>
      </c>
      <c r="B884" s="120" t="s">
        <v>758</v>
      </c>
      <c r="C884" s="120" t="s">
        <v>759</v>
      </c>
      <c r="D884" s="120" t="s">
        <v>760</v>
      </c>
      <c r="E884" s="120" t="s">
        <v>761</v>
      </c>
      <c r="F884" s="121">
        <v>12</v>
      </c>
      <c r="G884" s="121">
        <v>1</v>
      </c>
      <c r="H884" s="121">
        <v>17</v>
      </c>
      <c r="I884" s="121">
        <v>4</v>
      </c>
      <c r="J884" s="121">
        <v>404</v>
      </c>
      <c r="K884" s="122" t="s">
        <v>762</v>
      </c>
      <c r="L884" s="127">
        <v>88.62</v>
      </c>
      <c r="M884" s="120">
        <v>73.569999999999993</v>
      </c>
      <c r="N884" s="128" t="s">
        <v>773</v>
      </c>
      <c r="O884" s="120" t="s">
        <v>787</v>
      </c>
      <c r="P884" s="120" t="s">
        <v>788</v>
      </c>
      <c r="Q884" s="120" t="s">
        <v>766</v>
      </c>
      <c r="R884" s="120" t="s">
        <v>4736</v>
      </c>
      <c r="S884" s="123">
        <v>43729</v>
      </c>
      <c r="T884" s="120" t="s">
        <v>4737</v>
      </c>
      <c r="U884" s="124" t="s">
        <v>769</v>
      </c>
      <c r="V884" s="124" t="s">
        <v>4738</v>
      </c>
      <c r="W884" s="120" t="s">
        <v>4739</v>
      </c>
      <c r="X884" s="124" t="s">
        <v>769</v>
      </c>
      <c r="Y884" s="124" t="s">
        <v>4740</v>
      </c>
      <c r="Z884" s="126">
        <v>44348</v>
      </c>
    </row>
    <row r="885" spans="1:26" ht="17.25" hidden="1" customHeight="1">
      <c r="A885" s="120">
        <v>881</v>
      </c>
      <c r="B885" s="120" t="s">
        <v>758</v>
      </c>
      <c r="C885" s="120" t="s">
        <v>759</v>
      </c>
      <c r="D885" s="120" t="s">
        <v>760</v>
      </c>
      <c r="E885" s="120" t="s">
        <v>761</v>
      </c>
      <c r="F885" s="121">
        <v>12</v>
      </c>
      <c r="G885" s="121">
        <v>1</v>
      </c>
      <c r="H885" s="121">
        <v>17</v>
      </c>
      <c r="I885" s="121">
        <v>5</v>
      </c>
      <c r="J885" s="121">
        <v>501</v>
      </c>
      <c r="K885" s="122" t="s">
        <v>762</v>
      </c>
      <c r="L885" s="127">
        <v>139.16</v>
      </c>
      <c r="M885" s="120">
        <v>115.53</v>
      </c>
      <c r="N885" s="117" t="s">
        <v>763</v>
      </c>
      <c r="O885" s="120" t="s">
        <v>764</v>
      </c>
      <c r="P885" s="120" t="s">
        <v>765</v>
      </c>
      <c r="Q885" s="120" t="s">
        <v>766</v>
      </c>
      <c r="R885" s="120" t="s">
        <v>4741</v>
      </c>
      <c r="S885" s="123">
        <v>43621</v>
      </c>
      <c r="T885" s="120" t="s">
        <v>4742</v>
      </c>
      <c r="U885" s="124" t="s">
        <v>769</v>
      </c>
      <c r="V885" s="124" t="s">
        <v>4743</v>
      </c>
      <c r="W885" s="120" t="s">
        <v>4744</v>
      </c>
      <c r="X885" s="124" t="s">
        <v>769</v>
      </c>
      <c r="Y885" s="124" t="s">
        <v>4745</v>
      </c>
      <c r="Z885" s="126">
        <v>44348</v>
      </c>
    </row>
    <row r="886" spans="1:26" ht="17.25" hidden="1" customHeight="1">
      <c r="A886" s="120">
        <v>882</v>
      </c>
      <c r="B886" s="120" t="s">
        <v>758</v>
      </c>
      <c r="C886" s="120" t="s">
        <v>759</v>
      </c>
      <c r="D886" s="120" t="s">
        <v>760</v>
      </c>
      <c r="E886" s="120" t="s">
        <v>761</v>
      </c>
      <c r="F886" s="121">
        <v>12</v>
      </c>
      <c r="G886" s="121">
        <v>1</v>
      </c>
      <c r="H886" s="121">
        <v>17</v>
      </c>
      <c r="I886" s="121">
        <v>5</v>
      </c>
      <c r="J886" s="121">
        <v>502</v>
      </c>
      <c r="K886" s="122" t="s">
        <v>762</v>
      </c>
      <c r="L886" s="127">
        <v>88.15</v>
      </c>
      <c r="M886" s="120">
        <v>73.180000000000007</v>
      </c>
      <c r="N886" s="128" t="s">
        <v>773</v>
      </c>
      <c r="O886" s="120" t="s">
        <v>774</v>
      </c>
      <c r="P886" s="120" t="s">
        <v>775</v>
      </c>
      <c r="Q886" s="120" t="s">
        <v>766</v>
      </c>
      <c r="R886" s="120" t="s">
        <v>4746</v>
      </c>
      <c r="S886" s="123">
        <v>43729</v>
      </c>
      <c r="T886" s="120" t="s">
        <v>1699</v>
      </c>
      <c r="U886" s="124" t="s">
        <v>769</v>
      </c>
      <c r="V886" s="124" t="s">
        <v>4747</v>
      </c>
      <c r="W886" s="120" t="s">
        <v>3012</v>
      </c>
      <c r="X886" s="124" t="s">
        <v>769</v>
      </c>
      <c r="Y886" s="124" t="s">
        <v>4748</v>
      </c>
      <c r="Z886" s="126">
        <v>44348</v>
      </c>
    </row>
    <row r="887" spans="1:26" ht="17.25" hidden="1" customHeight="1">
      <c r="A887" s="120">
        <v>883</v>
      </c>
      <c r="B887" s="120" t="s">
        <v>758</v>
      </c>
      <c r="C887" s="120" t="s">
        <v>759</v>
      </c>
      <c r="D887" s="120" t="s">
        <v>760</v>
      </c>
      <c r="E887" s="120" t="s">
        <v>761</v>
      </c>
      <c r="F887" s="121">
        <v>12</v>
      </c>
      <c r="G887" s="121">
        <v>1</v>
      </c>
      <c r="H887" s="121">
        <v>17</v>
      </c>
      <c r="I887" s="121">
        <v>5</v>
      </c>
      <c r="J887" s="121">
        <v>503</v>
      </c>
      <c r="K887" s="122" t="s">
        <v>762</v>
      </c>
      <c r="L887" s="127">
        <v>88.27</v>
      </c>
      <c r="M887" s="120">
        <v>73.28</v>
      </c>
      <c r="N887" s="128" t="s">
        <v>773</v>
      </c>
      <c r="O887" s="120" t="s">
        <v>774</v>
      </c>
      <c r="P887" s="120" t="s">
        <v>781</v>
      </c>
      <c r="Q887" s="120" t="s">
        <v>766</v>
      </c>
      <c r="R887" s="120" t="s">
        <v>4749</v>
      </c>
      <c r="S887" s="123">
        <v>43696</v>
      </c>
      <c r="T887" s="120" t="s">
        <v>4750</v>
      </c>
      <c r="U887" s="124" t="s">
        <v>769</v>
      </c>
      <c r="V887" s="124" t="s">
        <v>4751</v>
      </c>
      <c r="W887" s="120" t="s">
        <v>4752</v>
      </c>
      <c r="X887" s="124" t="s">
        <v>769</v>
      </c>
      <c r="Y887" s="124" t="s">
        <v>4753</v>
      </c>
      <c r="Z887" s="126">
        <v>44348</v>
      </c>
    </row>
    <row r="888" spans="1:26" ht="17.25" customHeight="1">
      <c r="A888" s="120">
        <v>884</v>
      </c>
      <c r="B888" s="120" t="s">
        <v>758</v>
      </c>
      <c r="C888" s="120" t="s">
        <v>759</v>
      </c>
      <c r="D888" s="120" t="s">
        <v>760</v>
      </c>
      <c r="E888" s="120" t="s">
        <v>761</v>
      </c>
      <c r="F888" s="121">
        <v>12</v>
      </c>
      <c r="G888" s="121">
        <v>1</v>
      </c>
      <c r="H888" s="121">
        <v>17</v>
      </c>
      <c r="I888" s="121">
        <v>5</v>
      </c>
      <c r="J888" s="121">
        <v>504</v>
      </c>
      <c r="K888" s="122" t="s">
        <v>762</v>
      </c>
      <c r="L888" s="127">
        <v>88.62</v>
      </c>
      <c r="M888" s="120">
        <v>73.569999999999993</v>
      </c>
      <c r="N888" s="128" t="s">
        <v>773</v>
      </c>
      <c r="O888" s="120" t="s">
        <v>787</v>
      </c>
      <c r="P888" s="120" t="s">
        <v>788</v>
      </c>
      <c r="Q888" s="120" t="s">
        <v>766</v>
      </c>
      <c r="R888" s="120" t="s">
        <v>4754</v>
      </c>
      <c r="S888" s="123">
        <v>43729</v>
      </c>
      <c r="T888" s="120" t="s">
        <v>4755</v>
      </c>
      <c r="U888" s="124" t="s">
        <v>769</v>
      </c>
      <c r="V888" s="124" t="s">
        <v>4756</v>
      </c>
      <c r="W888" s="120" t="s">
        <v>4757</v>
      </c>
      <c r="X888" s="124" t="s">
        <v>769</v>
      </c>
      <c r="Y888" s="124" t="s">
        <v>4758</v>
      </c>
      <c r="Z888" s="126">
        <v>44348</v>
      </c>
    </row>
    <row r="889" spans="1:26" ht="17.25" hidden="1" customHeight="1">
      <c r="A889" s="120">
        <v>885</v>
      </c>
      <c r="B889" s="120" t="s">
        <v>758</v>
      </c>
      <c r="C889" s="120" t="s">
        <v>759</v>
      </c>
      <c r="D889" s="120" t="s">
        <v>760</v>
      </c>
      <c r="E889" s="120" t="s">
        <v>761</v>
      </c>
      <c r="F889" s="121">
        <v>12</v>
      </c>
      <c r="G889" s="121">
        <v>1</v>
      </c>
      <c r="H889" s="121">
        <v>17</v>
      </c>
      <c r="I889" s="121">
        <v>6</v>
      </c>
      <c r="J889" s="121">
        <v>601</v>
      </c>
      <c r="K889" s="122" t="s">
        <v>762</v>
      </c>
      <c r="L889" s="127">
        <v>139.16</v>
      </c>
      <c r="M889" s="120">
        <v>115.53</v>
      </c>
      <c r="N889" s="117" t="s">
        <v>763</v>
      </c>
      <c r="O889" s="120" t="s">
        <v>764</v>
      </c>
      <c r="P889" s="120" t="s">
        <v>765</v>
      </c>
      <c r="Q889" s="120" t="s">
        <v>766</v>
      </c>
      <c r="R889" s="120" t="s">
        <v>4759</v>
      </c>
      <c r="S889" s="123">
        <v>43701</v>
      </c>
      <c r="T889" s="120" t="s">
        <v>4760</v>
      </c>
      <c r="U889" s="124" t="s">
        <v>769</v>
      </c>
      <c r="V889" s="124" t="s">
        <v>4761</v>
      </c>
      <c r="W889" s="120" t="s">
        <v>4762</v>
      </c>
      <c r="X889" s="124" t="s">
        <v>769</v>
      </c>
      <c r="Y889" s="124" t="s">
        <v>4763</v>
      </c>
      <c r="Z889" s="126">
        <v>44348</v>
      </c>
    </row>
    <row r="890" spans="1:26" ht="17.25" hidden="1" customHeight="1">
      <c r="A890" s="120">
        <v>886</v>
      </c>
      <c r="B890" s="120" t="s">
        <v>758</v>
      </c>
      <c r="C890" s="120" t="s">
        <v>759</v>
      </c>
      <c r="D890" s="120" t="s">
        <v>760</v>
      </c>
      <c r="E890" s="120" t="s">
        <v>761</v>
      </c>
      <c r="F890" s="121">
        <v>12</v>
      </c>
      <c r="G890" s="121">
        <v>1</v>
      </c>
      <c r="H890" s="121">
        <v>17</v>
      </c>
      <c r="I890" s="121">
        <v>6</v>
      </c>
      <c r="J890" s="121">
        <v>602</v>
      </c>
      <c r="K890" s="122" t="s">
        <v>762</v>
      </c>
      <c r="L890" s="127">
        <v>88.15</v>
      </c>
      <c r="M890" s="120">
        <v>73.180000000000007</v>
      </c>
      <c r="N890" s="128" t="s">
        <v>773</v>
      </c>
      <c r="O890" s="120" t="s">
        <v>774</v>
      </c>
      <c r="P890" s="120" t="s">
        <v>775</v>
      </c>
      <c r="Q890" s="120" t="s">
        <v>766</v>
      </c>
      <c r="R890" s="120" t="s">
        <v>4764</v>
      </c>
      <c r="S890" s="123">
        <v>43831</v>
      </c>
      <c r="T890" s="120" t="s">
        <v>4765</v>
      </c>
      <c r="U890" s="124" t="s">
        <v>769</v>
      </c>
      <c r="V890" s="124" t="s">
        <v>4766</v>
      </c>
      <c r="W890" s="120" t="s">
        <v>4767</v>
      </c>
      <c r="X890" s="124" t="s">
        <v>769</v>
      </c>
      <c r="Y890" s="124" t="s">
        <v>4768</v>
      </c>
      <c r="Z890" s="126">
        <v>44348</v>
      </c>
    </row>
    <row r="891" spans="1:26" ht="17.25" hidden="1" customHeight="1">
      <c r="A891" s="120">
        <v>887</v>
      </c>
      <c r="B891" s="120" t="s">
        <v>758</v>
      </c>
      <c r="C891" s="120" t="s">
        <v>759</v>
      </c>
      <c r="D891" s="120" t="s">
        <v>760</v>
      </c>
      <c r="E891" s="120" t="s">
        <v>761</v>
      </c>
      <c r="F891" s="121">
        <v>12</v>
      </c>
      <c r="G891" s="121">
        <v>1</v>
      </c>
      <c r="H891" s="121">
        <v>17</v>
      </c>
      <c r="I891" s="121">
        <v>6</v>
      </c>
      <c r="J891" s="121">
        <v>603</v>
      </c>
      <c r="K891" s="122" t="s">
        <v>762</v>
      </c>
      <c r="L891" s="127">
        <v>88.27</v>
      </c>
      <c r="M891" s="120">
        <v>73.28</v>
      </c>
      <c r="N891" s="128" t="s">
        <v>773</v>
      </c>
      <c r="O891" s="120" t="s">
        <v>774</v>
      </c>
      <c r="P891" s="120" t="s">
        <v>781</v>
      </c>
      <c r="Q891" s="120" t="s">
        <v>766</v>
      </c>
      <c r="R891" s="120" t="s">
        <v>4769</v>
      </c>
      <c r="S891" s="123">
        <v>43608</v>
      </c>
      <c r="T891" s="120" t="s">
        <v>4770</v>
      </c>
      <c r="U891" s="124" t="s">
        <v>769</v>
      </c>
      <c r="V891" s="124" t="s">
        <v>4771</v>
      </c>
      <c r="W891" s="120" t="s">
        <v>4772</v>
      </c>
      <c r="X891" s="124" t="s">
        <v>769</v>
      </c>
      <c r="Y891" s="124" t="s">
        <v>4773</v>
      </c>
      <c r="Z891" s="126">
        <v>44348</v>
      </c>
    </row>
    <row r="892" spans="1:26" ht="17.25" customHeight="1">
      <c r="A892" s="120">
        <v>888</v>
      </c>
      <c r="B892" s="120" t="s">
        <v>758</v>
      </c>
      <c r="C892" s="120" t="s">
        <v>759</v>
      </c>
      <c r="D892" s="120" t="s">
        <v>760</v>
      </c>
      <c r="E892" s="120" t="s">
        <v>761</v>
      </c>
      <c r="F892" s="121">
        <v>12</v>
      </c>
      <c r="G892" s="121">
        <v>1</v>
      </c>
      <c r="H892" s="121">
        <v>17</v>
      </c>
      <c r="I892" s="121">
        <v>6</v>
      </c>
      <c r="J892" s="121">
        <v>604</v>
      </c>
      <c r="K892" s="122" t="s">
        <v>762</v>
      </c>
      <c r="L892" s="127">
        <v>88.62</v>
      </c>
      <c r="M892" s="120">
        <v>73.569999999999993</v>
      </c>
      <c r="N892" s="128" t="s">
        <v>773</v>
      </c>
      <c r="O892" s="120" t="s">
        <v>787</v>
      </c>
      <c r="P892" s="120" t="s">
        <v>788</v>
      </c>
      <c r="Q892" s="120" t="s">
        <v>766</v>
      </c>
      <c r="R892" s="120" t="s">
        <v>4774</v>
      </c>
      <c r="S892" s="123">
        <v>43626</v>
      </c>
      <c r="T892" s="120" t="s">
        <v>4775</v>
      </c>
      <c r="U892" s="124" t="s">
        <v>769</v>
      </c>
      <c r="V892" s="124" t="s">
        <v>4776</v>
      </c>
      <c r="W892" s="120" t="s">
        <v>4777</v>
      </c>
      <c r="X892" s="124" t="s">
        <v>769</v>
      </c>
      <c r="Y892" s="124" t="s">
        <v>4778</v>
      </c>
      <c r="Z892" s="126">
        <v>44348</v>
      </c>
    </row>
    <row r="893" spans="1:26" ht="17.25" hidden="1" customHeight="1">
      <c r="A893" s="120">
        <v>889</v>
      </c>
      <c r="B893" s="120" t="s">
        <v>758</v>
      </c>
      <c r="C893" s="120" t="s">
        <v>759</v>
      </c>
      <c r="D893" s="120" t="s">
        <v>760</v>
      </c>
      <c r="E893" s="120" t="s">
        <v>761</v>
      </c>
      <c r="F893" s="121">
        <v>12</v>
      </c>
      <c r="G893" s="121">
        <v>1</v>
      </c>
      <c r="H893" s="121">
        <v>17</v>
      </c>
      <c r="I893" s="121">
        <v>7</v>
      </c>
      <c r="J893" s="121">
        <v>701</v>
      </c>
      <c r="K893" s="122" t="s">
        <v>762</v>
      </c>
      <c r="L893" s="127">
        <v>139.16</v>
      </c>
      <c r="M893" s="120">
        <v>115.53</v>
      </c>
      <c r="N893" s="117" t="s">
        <v>763</v>
      </c>
      <c r="O893" s="120" t="s">
        <v>764</v>
      </c>
      <c r="P893" s="120" t="s">
        <v>765</v>
      </c>
      <c r="Q893" s="120" t="s">
        <v>766</v>
      </c>
      <c r="R893" s="120" t="s">
        <v>4779</v>
      </c>
      <c r="S893" s="123">
        <v>43626</v>
      </c>
      <c r="T893" s="120" t="s">
        <v>4780</v>
      </c>
      <c r="U893" s="124" t="s">
        <v>769</v>
      </c>
      <c r="V893" s="124" t="s">
        <v>4781</v>
      </c>
      <c r="W893" s="120" t="s">
        <v>4782</v>
      </c>
      <c r="X893" s="124" t="s">
        <v>769</v>
      </c>
      <c r="Y893" s="124" t="s">
        <v>4783</v>
      </c>
      <c r="Z893" s="126">
        <v>44348</v>
      </c>
    </row>
    <row r="894" spans="1:26" ht="17.25" hidden="1" customHeight="1">
      <c r="A894" s="120">
        <v>890</v>
      </c>
      <c r="B894" s="120" t="s">
        <v>758</v>
      </c>
      <c r="C894" s="120" t="s">
        <v>759</v>
      </c>
      <c r="D894" s="120" t="s">
        <v>760</v>
      </c>
      <c r="E894" s="120" t="s">
        <v>761</v>
      </c>
      <c r="F894" s="121">
        <v>12</v>
      </c>
      <c r="G894" s="121">
        <v>1</v>
      </c>
      <c r="H894" s="121">
        <v>17</v>
      </c>
      <c r="I894" s="121">
        <v>7</v>
      </c>
      <c r="J894" s="121">
        <v>702</v>
      </c>
      <c r="K894" s="122" t="s">
        <v>762</v>
      </c>
      <c r="L894" s="127">
        <v>88.15</v>
      </c>
      <c r="M894" s="120">
        <v>73.180000000000007</v>
      </c>
      <c r="N894" s="128" t="s">
        <v>773</v>
      </c>
      <c r="O894" s="120" t="s">
        <v>774</v>
      </c>
      <c r="P894" s="120" t="s">
        <v>775</v>
      </c>
      <c r="Q894" s="120" t="s">
        <v>766</v>
      </c>
      <c r="R894" s="120" t="s">
        <v>4784</v>
      </c>
      <c r="S894" s="123">
        <v>43701</v>
      </c>
      <c r="T894" s="120" t="s">
        <v>4785</v>
      </c>
      <c r="U894" s="124" t="s">
        <v>769</v>
      </c>
      <c r="V894" s="124" t="s">
        <v>4786</v>
      </c>
      <c r="W894" s="120" t="s">
        <v>4787</v>
      </c>
      <c r="X894" s="124" t="s">
        <v>769</v>
      </c>
      <c r="Y894" s="124" t="s">
        <v>4788</v>
      </c>
      <c r="Z894" s="126">
        <v>44348</v>
      </c>
    </row>
    <row r="895" spans="1:26" ht="17.25" hidden="1" customHeight="1">
      <c r="A895" s="120">
        <v>891</v>
      </c>
      <c r="B895" s="120" t="s">
        <v>758</v>
      </c>
      <c r="C895" s="120" t="s">
        <v>759</v>
      </c>
      <c r="D895" s="120" t="s">
        <v>760</v>
      </c>
      <c r="E895" s="120" t="s">
        <v>761</v>
      </c>
      <c r="F895" s="121">
        <v>12</v>
      </c>
      <c r="G895" s="121">
        <v>1</v>
      </c>
      <c r="H895" s="121">
        <v>17</v>
      </c>
      <c r="I895" s="121">
        <v>7</v>
      </c>
      <c r="J895" s="121">
        <v>703</v>
      </c>
      <c r="K895" s="122" t="s">
        <v>762</v>
      </c>
      <c r="L895" s="127">
        <v>88.27</v>
      </c>
      <c r="M895" s="120">
        <v>73.28</v>
      </c>
      <c r="N895" s="128" t="s">
        <v>773</v>
      </c>
      <c r="O895" s="120" t="s">
        <v>774</v>
      </c>
      <c r="P895" s="120" t="s">
        <v>781</v>
      </c>
      <c r="Q895" s="120" t="s">
        <v>766</v>
      </c>
      <c r="R895" s="120" t="s">
        <v>4789</v>
      </c>
      <c r="S895" s="123">
        <v>43622</v>
      </c>
      <c r="T895" s="120" t="s">
        <v>4790</v>
      </c>
      <c r="U895" s="124" t="s">
        <v>769</v>
      </c>
      <c r="V895" s="124" t="s">
        <v>4791</v>
      </c>
      <c r="W895" s="120" t="s">
        <v>4792</v>
      </c>
      <c r="X895" s="124" t="s">
        <v>769</v>
      </c>
      <c r="Y895" s="124" t="s">
        <v>4793</v>
      </c>
      <c r="Z895" s="126">
        <v>44348</v>
      </c>
    </row>
    <row r="896" spans="1:26" ht="17.25" customHeight="1">
      <c r="A896" s="120">
        <v>892</v>
      </c>
      <c r="B896" s="120" t="s">
        <v>758</v>
      </c>
      <c r="C896" s="120" t="s">
        <v>759</v>
      </c>
      <c r="D896" s="120" t="s">
        <v>760</v>
      </c>
      <c r="E896" s="120" t="s">
        <v>761</v>
      </c>
      <c r="F896" s="121">
        <v>12</v>
      </c>
      <c r="G896" s="121">
        <v>1</v>
      </c>
      <c r="H896" s="121">
        <v>17</v>
      </c>
      <c r="I896" s="121">
        <v>7</v>
      </c>
      <c r="J896" s="121">
        <v>704</v>
      </c>
      <c r="K896" s="122" t="s">
        <v>762</v>
      </c>
      <c r="L896" s="127">
        <v>88.62</v>
      </c>
      <c r="M896" s="120">
        <v>73.569999999999993</v>
      </c>
      <c r="N896" s="128" t="s">
        <v>773</v>
      </c>
      <c r="O896" s="120" t="s">
        <v>787</v>
      </c>
      <c r="P896" s="120" t="s">
        <v>788</v>
      </c>
      <c r="Q896" s="120" t="s">
        <v>766</v>
      </c>
      <c r="R896" s="120" t="s">
        <v>4794</v>
      </c>
      <c r="S896" s="123">
        <v>43676</v>
      </c>
      <c r="T896" s="120" t="s">
        <v>4795</v>
      </c>
      <c r="U896" s="124" t="s">
        <v>769</v>
      </c>
      <c r="V896" s="124" t="s">
        <v>4796</v>
      </c>
      <c r="W896" s="120" t="s">
        <v>4797</v>
      </c>
      <c r="X896" s="124" t="s">
        <v>769</v>
      </c>
      <c r="Y896" s="124" t="s">
        <v>4798</v>
      </c>
      <c r="Z896" s="126">
        <v>44348</v>
      </c>
    </row>
    <row r="897" spans="1:26" ht="17.25" hidden="1" customHeight="1">
      <c r="A897" s="120">
        <v>893</v>
      </c>
      <c r="B897" s="120" t="s">
        <v>758</v>
      </c>
      <c r="C897" s="120" t="s">
        <v>759</v>
      </c>
      <c r="D897" s="120" t="s">
        <v>760</v>
      </c>
      <c r="E897" s="120" t="s">
        <v>761</v>
      </c>
      <c r="F897" s="121">
        <v>12</v>
      </c>
      <c r="G897" s="121">
        <v>1</v>
      </c>
      <c r="H897" s="121">
        <v>17</v>
      </c>
      <c r="I897" s="121">
        <v>8</v>
      </c>
      <c r="J897" s="121">
        <v>801</v>
      </c>
      <c r="K897" s="122" t="s">
        <v>762</v>
      </c>
      <c r="L897" s="127">
        <v>139.16</v>
      </c>
      <c r="M897" s="120">
        <v>115.53</v>
      </c>
      <c r="N897" s="117" t="s">
        <v>763</v>
      </c>
      <c r="O897" s="120" t="s">
        <v>764</v>
      </c>
      <c r="P897" s="120" t="s">
        <v>765</v>
      </c>
      <c r="Q897" s="120" t="s">
        <v>766</v>
      </c>
      <c r="R897" s="120" t="s">
        <v>4799</v>
      </c>
      <c r="S897" s="123">
        <v>43730</v>
      </c>
      <c r="T897" s="120" t="s">
        <v>4800</v>
      </c>
      <c r="U897" s="124" t="s">
        <v>769</v>
      </c>
      <c r="V897" s="124" t="s">
        <v>4801</v>
      </c>
      <c r="W897" s="120" t="s">
        <v>4802</v>
      </c>
      <c r="X897" s="124" t="s">
        <v>769</v>
      </c>
      <c r="Y897" s="124" t="s">
        <v>4803</v>
      </c>
      <c r="Z897" s="126">
        <v>44348</v>
      </c>
    </row>
    <row r="898" spans="1:26" ht="17.25" hidden="1" customHeight="1">
      <c r="A898" s="120">
        <v>894</v>
      </c>
      <c r="B898" s="120" t="s">
        <v>758</v>
      </c>
      <c r="C898" s="120" t="s">
        <v>759</v>
      </c>
      <c r="D898" s="120" t="s">
        <v>760</v>
      </c>
      <c r="E898" s="120" t="s">
        <v>761</v>
      </c>
      <c r="F898" s="121">
        <v>12</v>
      </c>
      <c r="G898" s="121">
        <v>1</v>
      </c>
      <c r="H898" s="121">
        <v>17</v>
      </c>
      <c r="I898" s="121">
        <v>8</v>
      </c>
      <c r="J898" s="121">
        <v>802</v>
      </c>
      <c r="K898" s="122" t="s">
        <v>762</v>
      </c>
      <c r="L898" s="127">
        <v>88.15</v>
      </c>
      <c r="M898" s="120">
        <v>73.180000000000007</v>
      </c>
      <c r="N898" s="128" t="s">
        <v>773</v>
      </c>
      <c r="O898" s="120" t="s">
        <v>774</v>
      </c>
      <c r="P898" s="120" t="s">
        <v>775</v>
      </c>
      <c r="Q898" s="120" t="s">
        <v>766</v>
      </c>
      <c r="R898" s="120" t="s">
        <v>4804</v>
      </c>
      <c r="S898" s="123">
        <v>43649</v>
      </c>
      <c r="T898" s="120" t="s">
        <v>4805</v>
      </c>
      <c r="U898" s="124" t="s">
        <v>769</v>
      </c>
      <c r="V898" s="124" t="s">
        <v>4806</v>
      </c>
      <c r="W898" s="120" t="s">
        <v>4807</v>
      </c>
      <c r="X898" s="124" t="s">
        <v>769</v>
      </c>
      <c r="Y898" s="124" t="s">
        <v>4808</v>
      </c>
      <c r="Z898" s="126">
        <v>44348</v>
      </c>
    </row>
    <row r="899" spans="1:26" ht="17.25" hidden="1" customHeight="1">
      <c r="A899" s="120">
        <v>895</v>
      </c>
      <c r="B899" s="120" t="s">
        <v>758</v>
      </c>
      <c r="C899" s="120" t="s">
        <v>759</v>
      </c>
      <c r="D899" s="120" t="s">
        <v>760</v>
      </c>
      <c r="E899" s="120" t="s">
        <v>761</v>
      </c>
      <c r="F899" s="121">
        <v>12</v>
      </c>
      <c r="G899" s="121">
        <v>1</v>
      </c>
      <c r="H899" s="121">
        <v>17</v>
      </c>
      <c r="I899" s="121">
        <v>8</v>
      </c>
      <c r="J899" s="121">
        <v>803</v>
      </c>
      <c r="K899" s="122" t="s">
        <v>762</v>
      </c>
      <c r="L899" s="127">
        <v>88.27</v>
      </c>
      <c r="M899" s="120">
        <v>73.28</v>
      </c>
      <c r="N899" s="128" t="s">
        <v>773</v>
      </c>
      <c r="O899" s="120" t="s">
        <v>774</v>
      </c>
      <c r="P899" s="120" t="s">
        <v>781</v>
      </c>
      <c r="Q899" s="120" t="s">
        <v>766</v>
      </c>
      <c r="R899" s="120" t="s">
        <v>4809</v>
      </c>
      <c r="S899" s="123">
        <v>43841</v>
      </c>
      <c r="T899" s="120" t="s">
        <v>4810</v>
      </c>
      <c r="U899" s="124" t="s">
        <v>769</v>
      </c>
      <c r="V899" s="124" t="s">
        <v>4811</v>
      </c>
      <c r="W899" s="120" t="s">
        <v>4812</v>
      </c>
      <c r="X899" s="124" t="s">
        <v>769</v>
      </c>
      <c r="Y899" s="124" t="s">
        <v>4813</v>
      </c>
      <c r="Z899" s="126">
        <v>44348</v>
      </c>
    </row>
    <row r="900" spans="1:26" ht="17.25" customHeight="1">
      <c r="A900" s="120">
        <v>896</v>
      </c>
      <c r="B900" s="120" t="s">
        <v>758</v>
      </c>
      <c r="C900" s="120" t="s">
        <v>759</v>
      </c>
      <c r="D900" s="120" t="s">
        <v>760</v>
      </c>
      <c r="E900" s="120" t="s">
        <v>761</v>
      </c>
      <c r="F900" s="121">
        <v>12</v>
      </c>
      <c r="G900" s="121">
        <v>1</v>
      </c>
      <c r="H900" s="121">
        <v>17</v>
      </c>
      <c r="I900" s="121">
        <v>8</v>
      </c>
      <c r="J900" s="121">
        <v>804</v>
      </c>
      <c r="K900" s="122" t="s">
        <v>762</v>
      </c>
      <c r="L900" s="127">
        <v>88.62</v>
      </c>
      <c r="M900" s="120">
        <v>73.569999999999993</v>
      </c>
      <c r="N900" s="128" t="s">
        <v>773</v>
      </c>
      <c r="O900" s="120" t="s">
        <v>787</v>
      </c>
      <c r="P900" s="120" t="s">
        <v>788</v>
      </c>
      <c r="Q900" s="120" t="s">
        <v>766</v>
      </c>
      <c r="R900" s="120" t="s">
        <v>4814</v>
      </c>
      <c r="S900" s="123">
        <v>43764</v>
      </c>
      <c r="T900" s="120" t="s">
        <v>4815</v>
      </c>
      <c r="U900" s="124" t="s">
        <v>769</v>
      </c>
      <c r="V900" s="124" t="s">
        <v>4816</v>
      </c>
      <c r="W900" s="120" t="s">
        <v>4817</v>
      </c>
      <c r="X900" s="124" t="s">
        <v>769</v>
      </c>
      <c r="Y900" s="124" t="s">
        <v>4818</v>
      </c>
      <c r="Z900" s="126">
        <v>44348</v>
      </c>
    </row>
    <row r="901" spans="1:26" ht="17.25" hidden="1" customHeight="1">
      <c r="A901" s="120">
        <v>897</v>
      </c>
      <c r="B901" s="120" t="s">
        <v>758</v>
      </c>
      <c r="C901" s="120" t="s">
        <v>759</v>
      </c>
      <c r="D901" s="120" t="s">
        <v>760</v>
      </c>
      <c r="E901" s="120" t="s">
        <v>761</v>
      </c>
      <c r="F901" s="121">
        <v>12</v>
      </c>
      <c r="G901" s="121">
        <v>1</v>
      </c>
      <c r="H901" s="121">
        <v>17</v>
      </c>
      <c r="I901" s="121">
        <v>9</v>
      </c>
      <c r="J901" s="121">
        <v>901</v>
      </c>
      <c r="K901" s="122" t="s">
        <v>762</v>
      </c>
      <c r="L901" s="127">
        <v>139.16</v>
      </c>
      <c r="M901" s="120">
        <v>115.53</v>
      </c>
      <c r="N901" s="117" t="s">
        <v>763</v>
      </c>
      <c r="O901" s="120" t="s">
        <v>764</v>
      </c>
      <c r="P901" s="120" t="s">
        <v>765</v>
      </c>
      <c r="Q901" s="120" t="s">
        <v>766</v>
      </c>
      <c r="R901" s="120" t="s">
        <v>4819</v>
      </c>
      <c r="S901" s="123">
        <v>43628</v>
      </c>
      <c r="T901" s="120" t="s">
        <v>4820</v>
      </c>
      <c r="U901" s="124" t="s">
        <v>769</v>
      </c>
      <c r="V901" s="124" t="s">
        <v>4821</v>
      </c>
      <c r="W901" s="120" t="s">
        <v>4822</v>
      </c>
      <c r="X901" s="124" t="s">
        <v>769</v>
      </c>
      <c r="Y901" s="124" t="s">
        <v>4823</v>
      </c>
      <c r="Z901" s="126">
        <v>44348</v>
      </c>
    </row>
    <row r="902" spans="1:26" ht="17.25" hidden="1" customHeight="1">
      <c r="A902" s="120">
        <v>898</v>
      </c>
      <c r="B902" s="120" t="s">
        <v>758</v>
      </c>
      <c r="C902" s="120" t="s">
        <v>759</v>
      </c>
      <c r="D902" s="120" t="s">
        <v>760</v>
      </c>
      <c r="E902" s="120" t="s">
        <v>761</v>
      </c>
      <c r="F902" s="121">
        <v>12</v>
      </c>
      <c r="G902" s="121">
        <v>1</v>
      </c>
      <c r="H902" s="121">
        <v>17</v>
      </c>
      <c r="I902" s="121">
        <v>9</v>
      </c>
      <c r="J902" s="121">
        <v>902</v>
      </c>
      <c r="K902" s="122" t="s">
        <v>762</v>
      </c>
      <c r="L902" s="127">
        <v>88.15</v>
      </c>
      <c r="M902" s="120">
        <v>73.180000000000007</v>
      </c>
      <c r="N902" s="128" t="s">
        <v>773</v>
      </c>
      <c r="O902" s="120" t="s">
        <v>774</v>
      </c>
      <c r="P902" s="120" t="s">
        <v>775</v>
      </c>
      <c r="Q902" s="120" t="s">
        <v>766</v>
      </c>
      <c r="R902" s="120" t="s">
        <v>4824</v>
      </c>
      <c r="S902" s="123">
        <v>43939</v>
      </c>
      <c r="T902" s="120" t="s">
        <v>4825</v>
      </c>
      <c r="U902" s="124" t="s">
        <v>769</v>
      </c>
      <c r="V902" s="124" t="s">
        <v>4826</v>
      </c>
      <c r="W902" s="120" t="s">
        <v>4827</v>
      </c>
      <c r="X902" s="124" t="s">
        <v>769</v>
      </c>
      <c r="Y902" s="124" t="s">
        <v>4828</v>
      </c>
      <c r="Z902" s="126">
        <v>44348</v>
      </c>
    </row>
    <row r="903" spans="1:26" ht="17.25" hidden="1" customHeight="1">
      <c r="A903" s="120">
        <v>899</v>
      </c>
      <c r="B903" s="120" t="s">
        <v>758</v>
      </c>
      <c r="C903" s="120" t="s">
        <v>759</v>
      </c>
      <c r="D903" s="120" t="s">
        <v>760</v>
      </c>
      <c r="E903" s="120" t="s">
        <v>761</v>
      </c>
      <c r="F903" s="121">
        <v>12</v>
      </c>
      <c r="G903" s="121">
        <v>1</v>
      </c>
      <c r="H903" s="121">
        <v>17</v>
      </c>
      <c r="I903" s="121">
        <v>9</v>
      </c>
      <c r="J903" s="121">
        <v>903</v>
      </c>
      <c r="K903" s="122" t="s">
        <v>762</v>
      </c>
      <c r="L903" s="127">
        <v>88.27</v>
      </c>
      <c r="M903" s="120">
        <v>73.28</v>
      </c>
      <c r="N903" s="128" t="s">
        <v>773</v>
      </c>
      <c r="O903" s="120" t="s">
        <v>774</v>
      </c>
      <c r="P903" s="120" t="s">
        <v>781</v>
      </c>
      <c r="Q903" s="120" t="s">
        <v>766</v>
      </c>
      <c r="R903" s="120" t="s">
        <v>4829</v>
      </c>
      <c r="S903" s="123">
        <v>43621</v>
      </c>
      <c r="T903" s="120" t="s">
        <v>4830</v>
      </c>
      <c r="U903" s="124" t="s">
        <v>769</v>
      </c>
      <c r="V903" s="124" t="s">
        <v>4831</v>
      </c>
      <c r="W903" s="120" t="s">
        <v>4832</v>
      </c>
      <c r="X903" s="124" t="s">
        <v>769</v>
      </c>
      <c r="Y903" s="124" t="s">
        <v>4833</v>
      </c>
      <c r="Z903" s="126">
        <v>44348</v>
      </c>
    </row>
    <row r="904" spans="1:26" ht="17.25" customHeight="1">
      <c r="A904" s="120">
        <v>900</v>
      </c>
      <c r="B904" s="120" t="s">
        <v>758</v>
      </c>
      <c r="C904" s="120" t="s">
        <v>759</v>
      </c>
      <c r="D904" s="120" t="s">
        <v>760</v>
      </c>
      <c r="E904" s="120" t="s">
        <v>761</v>
      </c>
      <c r="F904" s="121">
        <v>12</v>
      </c>
      <c r="G904" s="121">
        <v>1</v>
      </c>
      <c r="H904" s="121">
        <v>17</v>
      </c>
      <c r="I904" s="121">
        <v>9</v>
      </c>
      <c r="J904" s="121">
        <v>904</v>
      </c>
      <c r="K904" s="122" t="s">
        <v>762</v>
      </c>
      <c r="L904" s="127">
        <v>88.62</v>
      </c>
      <c r="M904" s="120">
        <v>73.569999999999993</v>
      </c>
      <c r="N904" s="128" t="s">
        <v>773</v>
      </c>
      <c r="O904" s="120" t="s">
        <v>787</v>
      </c>
      <c r="P904" s="120" t="s">
        <v>788</v>
      </c>
      <c r="Q904" s="120" t="s">
        <v>766</v>
      </c>
      <c r="R904" s="120" t="s">
        <v>4834</v>
      </c>
      <c r="S904" s="123">
        <v>43729</v>
      </c>
      <c r="T904" s="120" t="s">
        <v>4835</v>
      </c>
      <c r="U904" s="124" t="s">
        <v>769</v>
      </c>
      <c r="V904" s="124" t="s">
        <v>4836</v>
      </c>
      <c r="W904" s="120" t="s">
        <v>4837</v>
      </c>
      <c r="X904" s="124" t="s">
        <v>769</v>
      </c>
      <c r="Y904" s="124" t="s">
        <v>4838</v>
      </c>
      <c r="Z904" s="126">
        <v>44348</v>
      </c>
    </row>
    <row r="905" spans="1:26" ht="17.25" hidden="1" customHeight="1">
      <c r="A905" s="120">
        <v>901</v>
      </c>
      <c r="B905" s="120" t="s">
        <v>758</v>
      </c>
      <c r="C905" s="120" t="s">
        <v>759</v>
      </c>
      <c r="D905" s="120" t="s">
        <v>760</v>
      </c>
      <c r="E905" s="120" t="s">
        <v>761</v>
      </c>
      <c r="F905" s="121">
        <v>12</v>
      </c>
      <c r="G905" s="121">
        <v>1</v>
      </c>
      <c r="H905" s="121">
        <v>17</v>
      </c>
      <c r="I905" s="121">
        <v>10</v>
      </c>
      <c r="J905" s="121">
        <v>1001</v>
      </c>
      <c r="K905" s="122" t="s">
        <v>762</v>
      </c>
      <c r="L905" s="127">
        <v>139.16</v>
      </c>
      <c r="M905" s="120">
        <v>115.53</v>
      </c>
      <c r="N905" s="117" t="s">
        <v>763</v>
      </c>
      <c r="O905" s="120" t="s">
        <v>764</v>
      </c>
      <c r="P905" s="120" t="s">
        <v>765</v>
      </c>
      <c r="Q905" s="120" t="s">
        <v>766</v>
      </c>
      <c r="R905" s="120" t="s">
        <v>4839</v>
      </c>
      <c r="S905" s="123">
        <v>43707</v>
      </c>
      <c r="T905" s="120" t="s">
        <v>4840</v>
      </c>
      <c r="U905" s="124" t="s">
        <v>769</v>
      </c>
      <c r="V905" s="124" t="s">
        <v>4841</v>
      </c>
      <c r="W905" s="120" t="s">
        <v>4842</v>
      </c>
      <c r="X905" s="124" t="s">
        <v>769</v>
      </c>
      <c r="Y905" s="124" t="s">
        <v>4843</v>
      </c>
      <c r="Z905" s="126">
        <v>44348</v>
      </c>
    </row>
    <row r="906" spans="1:26" ht="17.25" hidden="1" customHeight="1">
      <c r="A906" s="120">
        <v>902</v>
      </c>
      <c r="B906" s="120" t="s">
        <v>758</v>
      </c>
      <c r="C906" s="120" t="s">
        <v>759</v>
      </c>
      <c r="D906" s="120" t="s">
        <v>760</v>
      </c>
      <c r="E906" s="120" t="s">
        <v>761</v>
      </c>
      <c r="F906" s="121">
        <v>12</v>
      </c>
      <c r="G906" s="121">
        <v>1</v>
      </c>
      <c r="H906" s="121">
        <v>17</v>
      </c>
      <c r="I906" s="121">
        <v>10</v>
      </c>
      <c r="J906" s="121">
        <v>1002</v>
      </c>
      <c r="K906" s="122" t="s">
        <v>762</v>
      </c>
      <c r="L906" s="127">
        <v>88.15</v>
      </c>
      <c r="M906" s="120">
        <v>73.180000000000007</v>
      </c>
      <c r="N906" s="128" t="s">
        <v>773</v>
      </c>
      <c r="O906" s="120" t="s">
        <v>774</v>
      </c>
      <c r="P906" s="120" t="s">
        <v>775</v>
      </c>
      <c r="Q906" s="120" t="s">
        <v>766</v>
      </c>
      <c r="R906" s="120" t="s">
        <v>4844</v>
      </c>
      <c r="S906" s="123">
        <v>43626</v>
      </c>
      <c r="T906" s="120" t="s">
        <v>4845</v>
      </c>
      <c r="U906" s="124" t="s">
        <v>769</v>
      </c>
      <c r="V906" s="124" t="s">
        <v>4846</v>
      </c>
      <c r="W906" s="120" t="s">
        <v>4847</v>
      </c>
      <c r="X906" s="124" t="s">
        <v>769</v>
      </c>
      <c r="Y906" s="124" t="s">
        <v>4848</v>
      </c>
      <c r="Z906" s="126">
        <v>44348</v>
      </c>
    </row>
    <row r="907" spans="1:26" ht="17.25" hidden="1" customHeight="1">
      <c r="A907" s="120">
        <v>903</v>
      </c>
      <c r="B907" s="120" t="s">
        <v>758</v>
      </c>
      <c r="C907" s="120" t="s">
        <v>759</v>
      </c>
      <c r="D907" s="120" t="s">
        <v>760</v>
      </c>
      <c r="E907" s="120" t="s">
        <v>761</v>
      </c>
      <c r="F907" s="121">
        <v>12</v>
      </c>
      <c r="G907" s="121">
        <v>1</v>
      </c>
      <c r="H907" s="121">
        <v>17</v>
      </c>
      <c r="I907" s="121">
        <v>10</v>
      </c>
      <c r="J907" s="121">
        <v>1003</v>
      </c>
      <c r="K907" s="122" t="s">
        <v>762</v>
      </c>
      <c r="L907" s="127">
        <v>88.27</v>
      </c>
      <c r="M907" s="120">
        <v>73.28</v>
      </c>
      <c r="N907" s="128" t="s">
        <v>773</v>
      </c>
      <c r="O907" s="120" t="s">
        <v>774</v>
      </c>
      <c r="P907" s="120" t="s">
        <v>781</v>
      </c>
      <c r="Q907" s="120" t="s">
        <v>766</v>
      </c>
      <c r="R907" s="120" t="s">
        <v>4849</v>
      </c>
      <c r="S907" s="123">
        <v>43686</v>
      </c>
      <c r="T907" s="120" t="s">
        <v>4850</v>
      </c>
      <c r="U907" s="124" t="s">
        <v>769</v>
      </c>
      <c r="V907" s="124" t="s">
        <v>4851</v>
      </c>
      <c r="W907" s="120" t="s">
        <v>4852</v>
      </c>
      <c r="X907" s="124" t="s">
        <v>769</v>
      </c>
      <c r="Y907" s="124" t="s">
        <v>4853</v>
      </c>
      <c r="Z907" s="126">
        <v>44348</v>
      </c>
    </row>
    <row r="908" spans="1:26" ht="17.25" customHeight="1">
      <c r="A908" s="120">
        <v>904</v>
      </c>
      <c r="B908" s="120" t="s">
        <v>758</v>
      </c>
      <c r="C908" s="120" t="s">
        <v>759</v>
      </c>
      <c r="D908" s="120" t="s">
        <v>760</v>
      </c>
      <c r="E908" s="120" t="s">
        <v>761</v>
      </c>
      <c r="F908" s="121">
        <v>12</v>
      </c>
      <c r="G908" s="121">
        <v>1</v>
      </c>
      <c r="H908" s="121">
        <v>17</v>
      </c>
      <c r="I908" s="121">
        <v>10</v>
      </c>
      <c r="J908" s="121">
        <v>1004</v>
      </c>
      <c r="K908" s="122" t="s">
        <v>762</v>
      </c>
      <c r="L908" s="127">
        <v>88.62</v>
      </c>
      <c r="M908" s="120">
        <v>73.569999999999993</v>
      </c>
      <c r="N908" s="128" t="s">
        <v>773</v>
      </c>
      <c r="O908" s="120" t="s">
        <v>787</v>
      </c>
      <c r="P908" s="120" t="s">
        <v>788</v>
      </c>
      <c r="Q908" s="120" t="s">
        <v>766</v>
      </c>
      <c r="R908" s="120" t="s">
        <v>4854</v>
      </c>
      <c r="S908" s="123">
        <v>43648</v>
      </c>
      <c r="T908" s="120" t="s">
        <v>4855</v>
      </c>
      <c r="U908" s="124" t="s">
        <v>769</v>
      </c>
      <c r="V908" s="124" t="s">
        <v>4856</v>
      </c>
      <c r="W908" s="120"/>
      <c r="X908" s="124"/>
      <c r="Y908" s="124"/>
      <c r="Z908" s="126">
        <v>44348</v>
      </c>
    </row>
    <row r="909" spans="1:26" ht="17.25" hidden="1" customHeight="1">
      <c r="A909" s="120">
        <v>905</v>
      </c>
      <c r="B909" s="120" t="s">
        <v>758</v>
      </c>
      <c r="C909" s="120" t="s">
        <v>759</v>
      </c>
      <c r="D909" s="120" t="s">
        <v>760</v>
      </c>
      <c r="E909" s="120" t="s">
        <v>761</v>
      </c>
      <c r="F909" s="121">
        <v>12</v>
      </c>
      <c r="G909" s="121">
        <v>1</v>
      </c>
      <c r="H909" s="121">
        <v>17</v>
      </c>
      <c r="I909" s="121">
        <v>11</v>
      </c>
      <c r="J909" s="121">
        <v>1101</v>
      </c>
      <c r="K909" s="122" t="s">
        <v>762</v>
      </c>
      <c r="L909" s="127">
        <v>139.16</v>
      </c>
      <c r="M909" s="120">
        <v>115.53</v>
      </c>
      <c r="N909" s="117" t="s">
        <v>763</v>
      </c>
      <c r="O909" s="120" t="s">
        <v>764</v>
      </c>
      <c r="P909" s="120" t="s">
        <v>765</v>
      </c>
      <c r="Q909" s="120" t="s">
        <v>766</v>
      </c>
      <c r="R909" s="120" t="s">
        <v>4857</v>
      </c>
      <c r="S909" s="123">
        <v>43729</v>
      </c>
      <c r="T909" s="120" t="s">
        <v>4858</v>
      </c>
      <c r="U909" s="124" t="s">
        <v>769</v>
      </c>
      <c r="V909" s="124" t="s">
        <v>4859</v>
      </c>
      <c r="W909" s="120" t="s">
        <v>4860</v>
      </c>
      <c r="X909" s="124" t="s">
        <v>769</v>
      </c>
      <c r="Y909" s="124" t="s">
        <v>4861</v>
      </c>
      <c r="Z909" s="126">
        <v>44348</v>
      </c>
    </row>
    <row r="910" spans="1:26" ht="17.25" hidden="1" customHeight="1">
      <c r="A910" s="120">
        <v>906</v>
      </c>
      <c r="B910" s="120" t="s">
        <v>758</v>
      </c>
      <c r="C910" s="120" t="s">
        <v>759</v>
      </c>
      <c r="D910" s="120" t="s">
        <v>760</v>
      </c>
      <c r="E910" s="120" t="s">
        <v>761</v>
      </c>
      <c r="F910" s="121">
        <v>12</v>
      </c>
      <c r="G910" s="121">
        <v>1</v>
      </c>
      <c r="H910" s="121">
        <v>17</v>
      </c>
      <c r="I910" s="121">
        <v>11</v>
      </c>
      <c r="J910" s="121">
        <v>1102</v>
      </c>
      <c r="K910" s="122" t="s">
        <v>762</v>
      </c>
      <c r="L910" s="127">
        <v>88.15</v>
      </c>
      <c r="M910" s="120">
        <v>73.180000000000007</v>
      </c>
      <c r="N910" s="128" t="s">
        <v>773</v>
      </c>
      <c r="O910" s="120" t="s">
        <v>774</v>
      </c>
      <c r="P910" s="120" t="s">
        <v>775</v>
      </c>
      <c r="Q910" s="120" t="s">
        <v>766</v>
      </c>
      <c r="R910" s="120" t="s">
        <v>4862</v>
      </c>
      <c r="S910" s="123">
        <v>43729</v>
      </c>
      <c r="T910" s="120" t="s">
        <v>4863</v>
      </c>
      <c r="U910" s="124" t="s">
        <v>769</v>
      </c>
      <c r="V910" s="124" t="s">
        <v>4864</v>
      </c>
      <c r="W910" s="120" t="s">
        <v>4865</v>
      </c>
      <c r="X910" s="124" t="s">
        <v>769</v>
      </c>
      <c r="Y910" s="124" t="s">
        <v>4866</v>
      </c>
      <c r="Z910" s="126">
        <v>44348</v>
      </c>
    </row>
    <row r="911" spans="1:26" ht="17.25" hidden="1" customHeight="1">
      <c r="A911" s="120">
        <v>907</v>
      </c>
      <c r="B911" s="120" t="s">
        <v>758</v>
      </c>
      <c r="C911" s="120" t="s">
        <v>759</v>
      </c>
      <c r="D911" s="120" t="s">
        <v>760</v>
      </c>
      <c r="E911" s="120" t="s">
        <v>761</v>
      </c>
      <c r="F911" s="121">
        <v>12</v>
      </c>
      <c r="G911" s="121">
        <v>1</v>
      </c>
      <c r="H911" s="121">
        <v>17</v>
      </c>
      <c r="I911" s="121">
        <v>11</v>
      </c>
      <c r="J911" s="121">
        <v>1103</v>
      </c>
      <c r="K911" s="122" t="s">
        <v>762</v>
      </c>
      <c r="L911" s="127">
        <v>88.27</v>
      </c>
      <c r="M911" s="120">
        <v>73.28</v>
      </c>
      <c r="N911" s="128" t="s">
        <v>773</v>
      </c>
      <c r="O911" s="120" t="s">
        <v>774</v>
      </c>
      <c r="P911" s="120" t="s">
        <v>781</v>
      </c>
      <c r="Q911" s="120" t="s">
        <v>766</v>
      </c>
      <c r="R911" s="120" t="s">
        <v>4867</v>
      </c>
      <c r="S911" s="123">
        <v>43620</v>
      </c>
      <c r="T911" s="120" t="s">
        <v>4868</v>
      </c>
      <c r="U911" s="124" t="s">
        <v>769</v>
      </c>
      <c r="V911" s="124" t="s">
        <v>4869</v>
      </c>
      <c r="W911" s="120" t="s">
        <v>4870</v>
      </c>
      <c r="X911" s="124" t="s">
        <v>769</v>
      </c>
      <c r="Y911" s="124" t="s">
        <v>4871</v>
      </c>
      <c r="Z911" s="126">
        <v>44348</v>
      </c>
    </row>
    <row r="912" spans="1:26" ht="17.25" customHeight="1">
      <c r="A912" s="120">
        <v>908</v>
      </c>
      <c r="B912" s="120" t="s">
        <v>758</v>
      </c>
      <c r="C912" s="120" t="s">
        <v>759</v>
      </c>
      <c r="D912" s="120" t="s">
        <v>760</v>
      </c>
      <c r="E912" s="120" t="s">
        <v>761</v>
      </c>
      <c r="F912" s="121">
        <v>12</v>
      </c>
      <c r="G912" s="121">
        <v>1</v>
      </c>
      <c r="H912" s="121">
        <v>17</v>
      </c>
      <c r="I912" s="121">
        <v>11</v>
      </c>
      <c r="J912" s="121">
        <v>1104</v>
      </c>
      <c r="K912" s="122" t="s">
        <v>762</v>
      </c>
      <c r="L912" s="127">
        <v>88.62</v>
      </c>
      <c r="M912" s="120">
        <v>73.569999999999993</v>
      </c>
      <c r="N912" s="128" t="s">
        <v>773</v>
      </c>
      <c r="O912" s="120" t="s">
        <v>787</v>
      </c>
      <c r="P912" s="120" t="s">
        <v>788</v>
      </c>
      <c r="Q912" s="120" t="s">
        <v>766</v>
      </c>
      <c r="R912" s="120" t="s">
        <v>4872</v>
      </c>
      <c r="S912" s="123">
        <v>43820</v>
      </c>
      <c r="T912" s="120" t="s">
        <v>4873</v>
      </c>
      <c r="U912" s="124" t="s">
        <v>769</v>
      </c>
      <c r="V912" s="124" t="s">
        <v>4874</v>
      </c>
      <c r="W912" s="120" t="s">
        <v>4875</v>
      </c>
      <c r="X912" s="124" t="s">
        <v>769</v>
      </c>
      <c r="Y912" s="124" t="s">
        <v>4876</v>
      </c>
      <c r="Z912" s="126">
        <v>44348</v>
      </c>
    </row>
    <row r="913" spans="1:26" ht="17.25" hidden="1" customHeight="1">
      <c r="A913" s="120">
        <v>909</v>
      </c>
      <c r="B913" s="120" t="s">
        <v>758</v>
      </c>
      <c r="C913" s="120" t="s">
        <v>759</v>
      </c>
      <c r="D913" s="120" t="s">
        <v>760</v>
      </c>
      <c r="E913" s="120" t="s">
        <v>761</v>
      </c>
      <c r="F913" s="121">
        <v>12</v>
      </c>
      <c r="G913" s="121">
        <v>1</v>
      </c>
      <c r="H913" s="121">
        <v>17</v>
      </c>
      <c r="I913" s="121">
        <v>12</v>
      </c>
      <c r="J913" s="121">
        <v>1201</v>
      </c>
      <c r="K913" s="122" t="s">
        <v>762</v>
      </c>
      <c r="L913" s="127">
        <v>139.16</v>
      </c>
      <c r="M913" s="120">
        <v>115.53</v>
      </c>
      <c r="N913" s="117" t="s">
        <v>763</v>
      </c>
      <c r="O913" s="120" t="s">
        <v>764</v>
      </c>
      <c r="P913" s="120" t="s">
        <v>765</v>
      </c>
      <c r="Q913" s="120" t="s">
        <v>766</v>
      </c>
      <c r="R913" s="120" t="s">
        <v>4877</v>
      </c>
      <c r="S913" s="123">
        <v>43728</v>
      </c>
      <c r="T913" s="120" t="s">
        <v>4878</v>
      </c>
      <c r="U913" s="124" t="s">
        <v>769</v>
      </c>
      <c r="V913" s="124" t="s">
        <v>4879</v>
      </c>
      <c r="W913" s="120" t="s">
        <v>4880</v>
      </c>
      <c r="X913" s="124" t="s">
        <v>769</v>
      </c>
      <c r="Y913" s="124" t="s">
        <v>4881</v>
      </c>
      <c r="Z913" s="126">
        <v>44348</v>
      </c>
    </row>
    <row r="914" spans="1:26" ht="17.25" hidden="1" customHeight="1">
      <c r="A914" s="120">
        <v>910</v>
      </c>
      <c r="B914" s="120" t="s">
        <v>758</v>
      </c>
      <c r="C914" s="120" t="s">
        <v>759</v>
      </c>
      <c r="D914" s="120" t="s">
        <v>760</v>
      </c>
      <c r="E914" s="120" t="s">
        <v>761</v>
      </c>
      <c r="F914" s="121">
        <v>12</v>
      </c>
      <c r="G914" s="121">
        <v>1</v>
      </c>
      <c r="H914" s="121">
        <v>17</v>
      </c>
      <c r="I914" s="121">
        <v>12</v>
      </c>
      <c r="J914" s="121">
        <v>1202</v>
      </c>
      <c r="K914" s="122" t="s">
        <v>762</v>
      </c>
      <c r="L914" s="127">
        <v>88.15</v>
      </c>
      <c r="M914" s="120">
        <v>73.180000000000007</v>
      </c>
      <c r="N914" s="128" t="s">
        <v>773</v>
      </c>
      <c r="O914" s="120" t="s">
        <v>774</v>
      </c>
      <c r="P914" s="120" t="s">
        <v>775</v>
      </c>
      <c r="Q914" s="120" t="s">
        <v>766</v>
      </c>
      <c r="R914" s="120" t="s">
        <v>4882</v>
      </c>
      <c r="S914" s="123">
        <v>43734</v>
      </c>
      <c r="T914" s="120" t="s">
        <v>4883</v>
      </c>
      <c r="U914" s="124" t="s">
        <v>769</v>
      </c>
      <c r="V914" s="124" t="s">
        <v>4884</v>
      </c>
      <c r="W914" s="120" t="s">
        <v>4885</v>
      </c>
      <c r="X914" s="124" t="s">
        <v>769</v>
      </c>
      <c r="Y914" s="124" t="s">
        <v>4886</v>
      </c>
      <c r="Z914" s="126">
        <v>44348</v>
      </c>
    </row>
    <row r="915" spans="1:26" ht="17.25" hidden="1" customHeight="1">
      <c r="A915" s="120">
        <v>911</v>
      </c>
      <c r="B915" s="120" t="s">
        <v>758</v>
      </c>
      <c r="C915" s="120" t="s">
        <v>759</v>
      </c>
      <c r="D915" s="120" t="s">
        <v>760</v>
      </c>
      <c r="E915" s="120" t="s">
        <v>761</v>
      </c>
      <c r="F915" s="121">
        <v>12</v>
      </c>
      <c r="G915" s="121">
        <v>1</v>
      </c>
      <c r="H915" s="121">
        <v>17</v>
      </c>
      <c r="I915" s="121">
        <v>12</v>
      </c>
      <c r="J915" s="121">
        <v>1203</v>
      </c>
      <c r="K915" s="122" t="s">
        <v>762</v>
      </c>
      <c r="L915" s="127">
        <v>88.27</v>
      </c>
      <c r="M915" s="120">
        <v>73.28</v>
      </c>
      <c r="N915" s="128" t="s">
        <v>773</v>
      </c>
      <c r="O915" s="120" t="s">
        <v>774</v>
      </c>
      <c r="P915" s="120" t="s">
        <v>781</v>
      </c>
      <c r="Q915" s="120" t="s">
        <v>766</v>
      </c>
      <c r="R915" s="120" t="s">
        <v>4887</v>
      </c>
      <c r="S915" s="123">
        <v>43675</v>
      </c>
      <c r="T915" s="120" t="s">
        <v>4888</v>
      </c>
      <c r="U915" s="124" t="s">
        <v>769</v>
      </c>
      <c r="V915" s="124" t="s">
        <v>4889</v>
      </c>
      <c r="W915" s="120"/>
      <c r="X915" s="124"/>
      <c r="Y915" s="124"/>
      <c r="Z915" s="126">
        <v>44348</v>
      </c>
    </row>
    <row r="916" spans="1:26" ht="17.25" customHeight="1">
      <c r="A916" s="120">
        <v>912</v>
      </c>
      <c r="B916" s="120" t="s">
        <v>758</v>
      </c>
      <c r="C916" s="120" t="s">
        <v>759</v>
      </c>
      <c r="D916" s="120" t="s">
        <v>760</v>
      </c>
      <c r="E916" s="120" t="s">
        <v>761</v>
      </c>
      <c r="F916" s="121">
        <v>12</v>
      </c>
      <c r="G916" s="121">
        <v>1</v>
      </c>
      <c r="H916" s="121">
        <v>17</v>
      </c>
      <c r="I916" s="121">
        <v>12</v>
      </c>
      <c r="J916" s="121">
        <v>1204</v>
      </c>
      <c r="K916" s="122" t="s">
        <v>762</v>
      </c>
      <c r="L916" s="127">
        <v>88.62</v>
      </c>
      <c r="M916" s="120">
        <v>73.569999999999993</v>
      </c>
      <c r="N916" s="128" t="s">
        <v>773</v>
      </c>
      <c r="O916" s="120" t="s">
        <v>787</v>
      </c>
      <c r="P916" s="120" t="s">
        <v>788</v>
      </c>
      <c r="Q916" s="120" t="s">
        <v>766</v>
      </c>
      <c r="R916" s="120" t="s">
        <v>4890</v>
      </c>
      <c r="S916" s="123">
        <v>43728</v>
      </c>
      <c r="T916" s="120" t="s">
        <v>4891</v>
      </c>
      <c r="U916" s="124" t="s">
        <v>769</v>
      </c>
      <c r="V916" s="124" t="s">
        <v>4892</v>
      </c>
      <c r="W916" s="120" t="s">
        <v>2376</v>
      </c>
      <c r="X916" s="124" t="s">
        <v>769</v>
      </c>
      <c r="Y916" s="124" t="s">
        <v>4893</v>
      </c>
      <c r="Z916" s="126">
        <v>44348</v>
      </c>
    </row>
    <row r="917" spans="1:26" ht="17.25" hidden="1" customHeight="1">
      <c r="A917" s="120">
        <v>913</v>
      </c>
      <c r="B917" s="120" t="s">
        <v>758</v>
      </c>
      <c r="C917" s="120" t="s">
        <v>759</v>
      </c>
      <c r="D917" s="120" t="s">
        <v>760</v>
      </c>
      <c r="E917" s="120" t="s">
        <v>761</v>
      </c>
      <c r="F917" s="121">
        <v>12</v>
      </c>
      <c r="G917" s="121">
        <v>1</v>
      </c>
      <c r="H917" s="121">
        <v>17</v>
      </c>
      <c r="I917" s="121">
        <v>13</v>
      </c>
      <c r="J917" s="121">
        <v>1301</v>
      </c>
      <c r="K917" s="122" t="s">
        <v>762</v>
      </c>
      <c r="L917" s="127">
        <v>139.16</v>
      </c>
      <c r="M917" s="120">
        <v>115.53</v>
      </c>
      <c r="N917" s="117" t="s">
        <v>763</v>
      </c>
      <c r="O917" s="120" t="s">
        <v>764</v>
      </c>
      <c r="P917" s="120" t="s">
        <v>765</v>
      </c>
      <c r="Q917" s="120" t="s">
        <v>766</v>
      </c>
      <c r="R917" s="120" t="s">
        <v>4894</v>
      </c>
      <c r="S917" s="123">
        <v>43626</v>
      </c>
      <c r="T917" s="120" t="s">
        <v>4895</v>
      </c>
      <c r="U917" s="124" t="s">
        <v>769</v>
      </c>
      <c r="V917" s="124" t="s">
        <v>4896</v>
      </c>
      <c r="W917" s="120" t="s">
        <v>4897</v>
      </c>
      <c r="X917" s="124" t="s">
        <v>769</v>
      </c>
      <c r="Y917" s="124" t="s">
        <v>4898</v>
      </c>
      <c r="Z917" s="126">
        <v>44348</v>
      </c>
    </row>
    <row r="918" spans="1:26" ht="17.25" hidden="1" customHeight="1">
      <c r="A918" s="120">
        <v>914</v>
      </c>
      <c r="B918" s="120" t="s">
        <v>758</v>
      </c>
      <c r="C918" s="120" t="s">
        <v>759</v>
      </c>
      <c r="D918" s="120" t="s">
        <v>760</v>
      </c>
      <c r="E918" s="120" t="s">
        <v>761</v>
      </c>
      <c r="F918" s="121">
        <v>12</v>
      </c>
      <c r="G918" s="121">
        <v>1</v>
      </c>
      <c r="H918" s="121">
        <v>17</v>
      </c>
      <c r="I918" s="121">
        <v>13</v>
      </c>
      <c r="J918" s="121">
        <v>1302</v>
      </c>
      <c r="K918" s="122" t="s">
        <v>762</v>
      </c>
      <c r="L918" s="127">
        <v>88.15</v>
      </c>
      <c r="M918" s="120">
        <v>73.180000000000007</v>
      </c>
      <c r="N918" s="128" t="s">
        <v>773</v>
      </c>
      <c r="O918" s="120" t="s">
        <v>774</v>
      </c>
      <c r="P918" s="120" t="s">
        <v>775</v>
      </c>
      <c r="Q918" s="120" t="s">
        <v>766</v>
      </c>
      <c r="R918" s="120" t="s">
        <v>4899</v>
      </c>
      <c r="S918" s="123">
        <v>43729</v>
      </c>
      <c r="T918" s="120" t="s">
        <v>4900</v>
      </c>
      <c r="U918" s="124" t="s">
        <v>769</v>
      </c>
      <c r="V918" s="124" t="s">
        <v>4901</v>
      </c>
      <c r="W918" s="120"/>
      <c r="X918" s="124"/>
      <c r="Y918" s="124"/>
      <c r="Z918" s="126">
        <v>44348</v>
      </c>
    </row>
    <row r="919" spans="1:26" ht="17.25" hidden="1" customHeight="1">
      <c r="A919" s="120">
        <v>915</v>
      </c>
      <c r="B919" s="120" t="s">
        <v>758</v>
      </c>
      <c r="C919" s="120" t="s">
        <v>759</v>
      </c>
      <c r="D919" s="120" t="s">
        <v>760</v>
      </c>
      <c r="E919" s="120" t="s">
        <v>761</v>
      </c>
      <c r="F919" s="121">
        <v>12</v>
      </c>
      <c r="G919" s="121">
        <v>1</v>
      </c>
      <c r="H919" s="121">
        <v>17</v>
      </c>
      <c r="I919" s="121">
        <v>13</v>
      </c>
      <c r="J919" s="121">
        <v>1303</v>
      </c>
      <c r="K919" s="122" t="s">
        <v>762</v>
      </c>
      <c r="L919" s="127">
        <v>88.27</v>
      </c>
      <c r="M919" s="120">
        <v>73.28</v>
      </c>
      <c r="N919" s="128" t="s">
        <v>773</v>
      </c>
      <c r="O919" s="120" t="s">
        <v>774</v>
      </c>
      <c r="P919" s="120" t="s">
        <v>781</v>
      </c>
      <c r="Q919" s="120" t="s">
        <v>766</v>
      </c>
      <c r="R919" s="120" t="s">
        <v>4902</v>
      </c>
      <c r="S919" s="123">
        <v>43696</v>
      </c>
      <c r="T919" s="120" t="s">
        <v>4903</v>
      </c>
      <c r="U919" s="124" t="s">
        <v>769</v>
      </c>
      <c r="V919" s="124" t="s">
        <v>4904</v>
      </c>
      <c r="W919" s="120" t="s">
        <v>4905</v>
      </c>
      <c r="X919" s="124" t="s">
        <v>769</v>
      </c>
      <c r="Y919" s="124" t="s">
        <v>4906</v>
      </c>
      <c r="Z919" s="126">
        <v>44348</v>
      </c>
    </row>
    <row r="920" spans="1:26" ht="17.25" customHeight="1">
      <c r="A920" s="120">
        <v>916</v>
      </c>
      <c r="B920" s="120" t="s">
        <v>758</v>
      </c>
      <c r="C920" s="120" t="s">
        <v>759</v>
      </c>
      <c r="D920" s="120" t="s">
        <v>760</v>
      </c>
      <c r="E920" s="120" t="s">
        <v>761</v>
      </c>
      <c r="F920" s="121">
        <v>12</v>
      </c>
      <c r="G920" s="121">
        <v>1</v>
      </c>
      <c r="H920" s="121">
        <v>17</v>
      </c>
      <c r="I920" s="121">
        <v>13</v>
      </c>
      <c r="J920" s="121">
        <v>1304</v>
      </c>
      <c r="K920" s="122" t="s">
        <v>762</v>
      </c>
      <c r="L920" s="127">
        <v>88.62</v>
      </c>
      <c r="M920" s="120">
        <v>73.569999999999993</v>
      </c>
      <c r="N920" s="128" t="s">
        <v>773</v>
      </c>
      <c r="O920" s="120" t="s">
        <v>787</v>
      </c>
      <c r="P920" s="120" t="s">
        <v>788</v>
      </c>
      <c r="Q920" s="120" t="s">
        <v>766</v>
      </c>
      <c r="R920" s="120" t="s">
        <v>4907</v>
      </c>
      <c r="S920" s="123">
        <v>43707</v>
      </c>
      <c r="T920" s="120" t="s">
        <v>4908</v>
      </c>
      <c r="U920" s="124" t="s">
        <v>769</v>
      </c>
      <c r="V920" s="124" t="s">
        <v>4909</v>
      </c>
      <c r="W920" s="120" t="s">
        <v>4910</v>
      </c>
      <c r="X920" s="124" t="s">
        <v>769</v>
      </c>
      <c r="Y920" s="124" t="s">
        <v>4911</v>
      </c>
      <c r="Z920" s="126">
        <v>44348</v>
      </c>
    </row>
    <row r="921" spans="1:26" ht="17.25" hidden="1" customHeight="1">
      <c r="A921" s="120">
        <v>917</v>
      </c>
      <c r="B921" s="120" t="s">
        <v>758</v>
      </c>
      <c r="C921" s="120" t="s">
        <v>759</v>
      </c>
      <c r="D921" s="120" t="s">
        <v>760</v>
      </c>
      <c r="E921" s="120" t="s">
        <v>761</v>
      </c>
      <c r="F921" s="121">
        <v>12</v>
      </c>
      <c r="G921" s="121">
        <v>1</v>
      </c>
      <c r="H921" s="121">
        <v>17</v>
      </c>
      <c r="I921" s="121">
        <v>14</v>
      </c>
      <c r="J921" s="121">
        <v>1401</v>
      </c>
      <c r="K921" s="122" t="s">
        <v>762</v>
      </c>
      <c r="L921" s="127">
        <v>139.16</v>
      </c>
      <c r="M921" s="120">
        <v>115.53</v>
      </c>
      <c r="N921" s="117" t="s">
        <v>763</v>
      </c>
      <c r="O921" s="120" t="s">
        <v>764</v>
      </c>
      <c r="P921" s="120" t="s">
        <v>765</v>
      </c>
      <c r="Q921" s="120" t="s">
        <v>766</v>
      </c>
      <c r="R921" s="120" t="s">
        <v>4912</v>
      </c>
      <c r="S921" s="123">
        <v>43715</v>
      </c>
      <c r="T921" s="120" t="s">
        <v>3101</v>
      </c>
      <c r="U921" s="124" t="s">
        <v>769</v>
      </c>
      <c r="V921" s="124" t="s">
        <v>4913</v>
      </c>
      <c r="W921" s="120" t="s">
        <v>4914</v>
      </c>
      <c r="X921" s="124" t="s">
        <v>769</v>
      </c>
      <c r="Y921" s="124" t="s">
        <v>4915</v>
      </c>
      <c r="Z921" s="126">
        <v>44348</v>
      </c>
    </row>
    <row r="922" spans="1:26" ht="17.25" hidden="1" customHeight="1">
      <c r="A922" s="120">
        <v>918</v>
      </c>
      <c r="B922" s="120" t="s">
        <v>758</v>
      </c>
      <c r="C922" s="120" t="s">
        <v>759</v>
      </c>
      <c r="D922" s="120" t="s">
        <v>760</v>
      </c>
      <c r="E922" s="120" t="s">
        <v>761</v>
      </c>
      <c r="F922" s="121">
        <v>12</v>
      </c>
      <c r="G922" s="121">
        <v>1</v>
      </c>
      <c r="H922" s="121">
        <v>17</v>
      </c>
      <c r="I922" s="121">
        <v>14</v>
      </c>
      <c r="J922" s="121">
        <v>1402</v>
      </c>
      <c r="K922" s="122" t="s">
        <v>762</v>
      </c>
      <c r="L922" s="127">
        <v>88.15</v>
      </c>
      <c r="M922" s="120">
        <v>73.180000000000007</v>
      </c>
      <c r="N922" s="128" t="s">
        <v>773</v>
      </c>
      <c r="O922" s="120" t="s">
        <v>774</v>
      </c>
      <c r="P922" s="120" t="s">
        <v>775</v>
      </c>
      <c r="Q922" s="120" t="s">
        <v>766</v>
      </c>
      <c r="R922" s="120" t="s">
        <v>4916</v>
      </c>
      <c r="S922" s="123">
        <v>43620</v>
      </c>
      <c r="T922" s="120" t="s">
        <v>4917</v>
      </c>
      <c r="U922" s="124" t="s">
        <v>769</v>
      </c>
      <c r="V922" s="124" t="s">
        <v>4918</v>
      </c>
      <c r="W922" s="120" t="s">
        <v>4919</v>
      </c>
      <c r="X922" s="124" t="s">
        <v>896</v>
      </c>
      <c r="Y922" s="124" t="s">
        <v>4920</v>
      </c>
      <c r="Z922" s="126">
        <v>44348</v>
      </c>
    </row>
    <row r="923" spans="1:26" ht="17.25" hidden="1" customHeight="1">
      <c r="A923" s="120">
        <v>919</v>
      </c>
      <c r="B923" s="120" t="s">
        <v>758</v>
      </c>
      <c r="C923" s="120" t="s">
        <v>759</v>
      </c>
      <c r="D923" s="120" t="s">
        <v>760</v>
      </c>
      <c r="E923" s="120" t="s">
        <v>761</v>
      </c>
      <c r="F923" s="121">
        <v>12</v>
      </c>
      <c r="G923" s="121">
        <v>1</v>
      </c>
      <c r="H923" s="121">
        <v>17</v>
      </c>
      <c r="I923" s="121">
        <v>14</v>
      </c>
      <c r="J923" s="121">
        <v>1403</v>
      </c>
      <c r="K923" s="122" t="s">
        <v>762</v>
      </c>
      <c r="L923" s="127">
        <v>88.27</v>
      </c>
      <c r="M923" s="120">
        <v>73.28</v>
      </c>
      <c r="N923" s="128" t="s">
        <v>773</v>
      </c>
      <c r="O923" s="120" t="s">
        <v>774</v>
      </c>
      <c r="P923" s="120" t="s">
        <v>781</v>
      </c>
      <c r="Q923" s="120" t="s">
        <v>766</v>
      </c>
      <c r="R923" s="120" t="s">
        <v>4921</v>
      </c>
      <c r="S923" s="123">
        <v>43716</v>
      </c>
      <c r="T923" s="120" t="s">
        <v>4922</v>
      </c>
      <c r="U923" s="124" t="s">
        <v>769</v>
      </c>
      <c r="V923" s="124" t="s">
        <v>4923</v>
      </c>
      <c r="W923" s="120" t="s">
        <v>4924</v>
      </c>
      <c r="X923" s="124" t="s">
        <v>769</v>
      </c>
      <c r="Y923" s="124" t="s">
        <v>4925</v>
      </c>
      <c r="Z923" s="126">
        <v>44348</v>
      </c>
    </row>
    <row r="924" spans="1:26" ht="17.25" customHeight="1">
      <c r="A924" s="120">
        <v>920</v>
      </c>
      <c r="B924" s="120" t="s">
        <v>758</v>
      </c>
      <c r="C924" s="120" t="s">
        <v>759</v>
      </c>
      <c r="D924" s="120" t="s">
        <v>760</v>
      </c>
      <c r="E924" s="120" t="s">
        <v>761</v>
      </c>
      <c r="F924" s="121">
        <v>12</v>
      </c>
      <c r="G924" s="121">
        <v>1</v>
      </c>
      <c r="H924" s="121">
        <v>17</v>
      </c>
      <c r="I924" s="121">
        <v>14</v>
      </c>
      <c r="J924" s="121">
        <v>1404</v>
      </c>
      <c r="K924" s="122" t="s">
        <v>762</v>
      </c>
      <c r="L924" s="127">
        <v>88.62</v>
      </c>
      <c r="M924" s="120">
        <v>73.569999999999993</v>
      </c>
      <c r="N924" s="128" t="s">
        <v>773</v>
      </c>
      <c r="O924" s="120" t="s">
        <v>787</v>
      </c>
      <c r="P924" s="120" t="s">
        <v>788</v>
      </c>
      <c r="Q924" s="120" t="s">
        <v>766</v>
      </c>
      <c r="R924" s="120" t="s">
        <v>4926</v>
      </c>
      <c r="S924" s="123">
        <v>43626</v>
      </c>
      <c r="T924" s="120" t="s">
        <v>4927</v>
      </c>
      <c r="U924" s="124" t="s">
        <v>769</v>
      </c>
      <c r="V924" s="124" t="s">
        <v>4928</v>
      </c>
      <c r="W924" s="120" t="s">
        <v>4929</v>
      </c>
      <c r="X924" s="124" t="s">
        <v>769</v>
      </c>
      <c r="Y924" s="124" t="s">
        <v>4930</v>
      </c>
      <c r="Z924" s="126">
        <v>44348</v>
      </c>
    </row>
    <row r="925" spans="1:26" ht="17.25" hidden="1" customHeight="1">
      <c r="A925" s="120">
        <v>921</v>
      </c>
      <c r="B925" s="120" t="s">
        <v>758</v>
      </c>
      <c r="C925" s="120" t="s">
        <v>759</v>
      </c>
      <c r="D925" s="120" t="s">
        <v>760</v>
      </c>
      <c r="E925" s="120" t="s">
        <v>761</v>
      </c>
      <c r="F925" s="121">
        <v>12</v>
      </c>
      <c r="G925" s="121">
        <v>1</v>
      </c>
      <c r="H925" s="121">
        <v>17</v>
      </c>
      <c r="I925" s="121">
        <v>15</v>
      </c>
      <c r="J925" s="121">
        <v>1501</v>
      </c>
      <c r="K925" s="122" t="s">
        <v>762</v>
      </c>
      <c r="L925" s="127">
        <v>139.16</v>
      </c>
      <c r="M925" s="120">
        <v>115.53</v>
      </c>
      <c r="N925" s="117" t="s">
        <v>763</v>
      </c>
      <c r="O925" s="120" t="s">
        <v>764</v>
      </c>
      <c r="P925" s="120" t="s">
        <v>765</v>
      </c>
      <c r="Q925" s="120" t="s">
        <v>766</v>
      </c>
      <c r="R925" s="120" t="s">
        <v>4931</v>
      </c>
      <c r="S925" s="123">
        <v>43620</v>
      </c>
      <c r="T925" s="120" t="s">
        <v>4932</v>
      </c>
      <c r="U925" s="124" t="s">
        <v>769</v>
      </c>
      <c r="V925" s="124" t="s">
        <v>4933</v>
      </c>
      <c r="W925" s="120"/>
      <c r="X925" s="124"/>
      <c r="Y925" s="124"/>
      <c r="Z925" s="126">
        <v>44348</v>
      </c>
    </row>
    <row r="926" spans="1:26" ht="17.25" hidden="1" customHeight="1">
      <c r="A926" s="120">
        <v>922</v>
      </c>
      <c r="B926" s="120" t="s">
        <v>758</v>
      </c>
      <c r="C926" s="120" t="s">
        <v>759</v>
      </c>
      <c r="D926" s="120" t="s">
        <v>760</v>
      </c>
      <c r="E926" s="120" t="s">
        <v>761</v>
      </c>
      <c r="F926" s="121">
        <v>12</v>
      </c>
      <c r="G926" s="121">
        <v>1</v>
      </c>
      <c r="H926" s="121">
        <v>17</v>
      </c>
      <c r="I926" s="121">
        <v>15</v>
      </c>
      <c r="J926" s="121">
        <v>1502</v>
      </c>
      <c r="K926" s="122" t="s">
        <v>762</v>
      </c>
      <c r="L926" s="127">
        <v>88.15</v>
      </c>
      <c r="M926" s="120">
        <v>73.180000000000007</v>
      </c>
      <c r="N926" s="128" t="s">
        <v>773</v>
      </c>
      <c r="O926" s="120" t="s">
        <v>774</v>
      </c>
      <c r="P926" s="120" t="s">
        <v>775</v>
      </c>
      <c r="Q926" s="120" t="s">
        <v>766</v>
      </c>
      <c r="R926" s="120" t="s">
        <v>4934</v>
      </c>
      <c r="S926" s="123">
        <v>43626</v>
      </c>
      <c r="T926" s="120" t="s">
        <v>4935</v>
      </c>
      <c r="U926" s="124" t="s">
        <v>769</v>
      </c>
      <c r="V926" s="124" t="s">
        <v>4936</v>
      </c>
      <c r="W926" s="120" t="s">
        <v>4937</v>
      </c>
      <c r="X926" s="124" t="s">
        <v>769</v>
      </c>
      <c r="Y926" s="124" t="s">
        <v>4938</v>
      </c>
      <c r="Z926" s="126">
        <v>44348</v>
      </c>
    </row>
    <row r="927" spans="1:26" ht="17.25" hidden="1" customHeight="1">
      <c r="A927" s="120">
        <v>923</v>
      </c>
      <c r="B927" s="120" t="s">
        <v>758</v>
      </c>
      <c r="C927" s="120" t="s">
        <v>759</v>
      </c>
      <c r="D927" s="120" t="s">
        <v>760</v>
      </c>
      <c r="E927" s="120" t="s">
        <v>761</v>
      </c>
      <c r="F927" s="121">
        <v>12</v>
      </c>
      <c r="G927" s="121">
        <v>1</v>
      </c>
      <c r="H927" s="121">
        <v>17</v>
      </c>
      <c r="I927" s="121">
        <v>15</v>
      </c>
      <c r="J927" s="121">
        <v>1503</v>
      </c>
      <c r="K927" s="122" t="s">
        <v>762</v>
      </c>
      <c r="L927" s="127">
        <v>88.27</v>
      </c>
      <c r="M927" s="120">
        <v>73.28</v>
      </c>
      <c r="N927" s="128" t="s">
        <v>773</v>
      </c>
      <c r="O927" s="120" t="s">
        <v>774</v>
      </c>
      <c r="P927" s="120" t="s">
        <v>781</v>
      </c>
      <c r="Q927" s="120" t="s">
        <v>766</v>
      </c>
      <c r="R927" s="120" t="s">
        <v>4939</v>
      </c>
      <c r="S927" s="123">
        <v>43722</v>
      </c>
      <c r="T927" s="120" t="s">
        <v>4940</v>
      </c>
      <c r="U927" s="124" t="s">
        <v>769</v>
      </c>
      <c r="V927" s="124" t="s">
        <v>4941</v>
      </c>
      <c r="W927" s="120"/>
      <c r="X927" s="124"/>
      <c r="Y927" s="124"/>
      <c r="Z927" s="126">
        <v>44348</v>
      </c>
    </row>
    <row r="928" spans="1:26" ht="17.25" customHeight="1">
      <c r="A928" s="120">
        <v>924</v>
      </c>
      <c r="B928" s="120" t="s">
        <v>758</v>
      </c>
      <c r="C928" s="120" t="s">
        <v>759</v>
      </c>
      <c r="D928" s="120" t="s">
        <v>760</v>
      </c>
      <c r="E928" s="120" t="s">
        <v>761</v>
      </c>
      <c r="F928" s="121">
        <v>12</v>
      </c>
      <c r="G928" s="121">
        <v>1</v>
      </c>
      <c r="H928" s="121">
        <v>17</v>
      </c>
      <c r="I928" s="121">
        <v>15</v>
      </c>
      <c r="J928" s="121">
        <v>1504</v>
      </c>
      <c r="K928" s="122" t="s">
        <v>762</v>
      </c>
      <c r="L928" s="127">
        <v>88.62</v>
      </c>
      <c r="M928" s="120">
        <v>73.569999999999993</v>
      </c>
      <c r="N928" s="128" t="s">
        <v>773</v>
      </c>
      <c r="O928" s="120" t="s">
        <v>787</v>
      </c>
      <c r="P928" s="120" t="s">
        <v>788</v>
      </c>
      <c r="Q928" s="120" t="s">
        <v>766</v>
      </c>
      <c r="R928" s="120" t="s">
        <v>4942</v>
      </c>
      <c r="S928" s="123">
        <v>43703</v>
      </c>
      <c r="T928" s="120" t="s">
        <v>4943</v>
      </c>
      <c r="U928" s="124" t="s">
        <v>769</v>
      </c>
      <c r="V928" s="124" t="s">
        <v>4944</v>
      </c>
      <c r="W928" s="120" t="s">
        <v>4945</v>
      </c>
      <c r="X928" s="124" t="s">
        <v>769</v>
      </c>
      <c r="Y928" s="124" t="s">
        <v>4946</v>
      </c>
      <c r="Z928" s="126">
        <v>44348</v>
      </c>
    </row>
    <row r="929" spans="1:26" ht="17.25" hidden="1" customHeight="1">
      <c r="A929" s="120">
        <v>925</v>
      </c>
      <c r="B929" s="120" t="s">
        <v>758</v>
      </c>
      <c r="C929" s="120" t="s">
        <v>759</v>
      </c>
      <c r="D929" s="120" t="s">
        <v>760</v>
      </c>
      <c r="E929" s="120" t="s">
        <v>761</v>
      </c>
      <c r="F929" s="121">
        <v>12</v>
      </c>
      <c r="G929" s="121">
        <v>1</v>
      </c>
      <c r="H929" s="121">
        <v>17</v>
      </c>
      <c r="I929" s="121">
        <v>16</v>
      </c>
      <c r="J929" s="121">
        <v>1601</v>
      </c>
      <c r="K929" s="122" t="s">
        <v>762</v>
      </c>
      <c r="L929" s="127">
        <v>139.16</v>
      </c>
      <c r="M929" s="120">
        <v>115.53</v>
      </c>
      <c r="N929" s="117" t="s">
        <v>763</v>
      </c>
      <c r="O929" s="120" t="s">
        <v>764</v>
      </c>
      <c r="P929" s="120" t="s">
        <v>765</v>
      </c>
      <c r="Q929" s="120" t="s">
        <v>766</v>
      </c>
      <c r="R929" s="120" t="s">
        <v>4947</v>
      </c>
      <c r="S929" s="123">
        <v>43716</v>
      </c>
      <c r="T929" s="120" t="s">
        <v>4948</v>
      </c>
      <c r="U929" s="124" t="s">
        <v>769</v>
      </c>
      <c r="V929" s="124" t="s">
        <v>4949</v>
      </c>
      <c r="W929" s="120" t="s">
        <v>4950</v>
      </c>
      <c r="X929" s="124" t="s">
        <v>769</v>
      </c>
      <c r="Y929" s="124" t="s">
        <v>4951</v>
      </c>
      <c r="Z929" s="126">
        <v>44348</v>
      </c>
    </row>
    <row r="930" spans="1:26" ht="17.25" hidden="1" customHeight="1">
      <c r="A930" s="120">
        <v>926</v>
      </c>
      <c r="B930" s="120" t="s">
        <v>758</v>
      </c>
      <c r="C930" s="120" t="s">
        <v>759</v>
      </c>
      <c r="D930" s="120" t="s">
        <v>760</v>
      </c>
      <c r="E930" s="120" t="s">
        <v>761</v>
      </c>
      <c r="F930" s="121">
        <v>12</v>
      </c>
      <c r="G930" s="121">
        <v>1</v>
      </c>
      <c r="H930" s="121">
        <v>17</v>
      </c>
      <c r="I930" s="121">
        <v>16</v>
      </c>
      <c r="J930" s="121">
        <v>1602</v>
      </c>
      <c r="K930" s="122" t="s">
        <v>762</v>
      </c>
      <c r="L930" s="127">
        <v>88.15</v>
      </c>
      <c r="M930" s="120">
        <v>73.180000000000007</v>
      </c>
      <c r="N930" s="128" t="s">
        <v>773</v>
      </c>
      <c r="O930" s="120" t="s">
        <v>774</v>
      </c>
      <c r="P930" s="120" t="s">
        <v>775</v>
      </c>
      <c r="Q930" s="120" t="s">
        <v>766</v>
      </c>
      <c r="R930" s="120" t="s">
        <v>4952</v>
      </c>
      <c r="S930" s="123">
        <v>43621</v>
      </c>
      <c r="T930" s="120" t="s">
        <v>4953</v>
      </c>
      <c r="U930" s="124" t="s">
        <v>769</v>
      </c>
      <c r="V930" s="124" t="s">
        <v>4954</v>
      </c>
      <c r="W930" s="120" t="s">
        <v>4955</v>
      </c>
      <c r="X930" s="124" t="s">
        <v>769</v>
      </c>
      <c r="Y930" s="124" t="s">
        <v>4956</v>
      </c>
      <c r="Z930" s="126">
        <v>44348</v>
      </c>
    </row>
    <row r="931" spans="1:26" ht="17.25" hidden="1" customHeight="1">
      <c r="A931" s="120">
        <v>927</v>
      </c>
      <c r="B931" s="120" t="s">
        <v>758</v>
      </c>
      <c r="C931" s="120" t="s">
        <v>759</v>
      </c>
      <c r="D931" s="120" t="s">
        <v>760</v>
      </c>
      <c r="E931" s="120" t="s">
        <v>761</v>
      </c>
      <c r="F931" s="121">
        <v>12</v>
      </c>
      <c r="G931" s="121">
        <v>1</v>
      </c>
      <c r="H931" s="121">
        <v>17</v>
      </c>
      <c r="I931" s="121">
        <v>16</v>
      </c>
      <c r="J931" s="121">
        <v>1603</v>
      </c>
      <c r="K931" s="122" t="s">
        <v>762</v>
      </c>
      <c r="L931" s="127">
        <v>88.27</v>
      </c>
      <c r="M931" s="120">
        <v>73.28</v>
      </c>
      <c r="N931" s="128" t="s">
        <v>773</v>
      </c>
      <c r="O931" s="120" t="s">
        <v>774</v>
      </c>
      <c r="P931" s="120" t="s">
        <v>781</v>
      </c>
      <c r="Q931" s="120" t="s">
        <v>766</v>
      </c>
      <c r="R931" s="120" t="s">
        <v>4957</v>
      </c>
      <c r="S931" s="123">
        <v>43626</v>
      </c>
      <c r="T931" s="120" t="s">
        <v>4958</v>
      </c>
      <c r="U931" s="124" t="s">
        <v>769</v>
      </c>
      <c r="V931" s="124" t="s">
        <v>4959</v>
      </c>
      <c r="W931" s="120" t="s">
        <v>4960</v>
      </c>
      <c r="X931" s="124" t="s">
        <v>769</v>
      </c>
      <c r="Y931" s="124" t="s">
        <v>4961</v>
      </c>
      <c r="Z931" s="126">
        <v>44348</v>
      </c>
    </row>
    <row r="932" spans="1:26" ht="17.25" customHeight="1">
      <c r="A932" s="120">
        <v>928</v>
      </c>
      <c r="B932" s="120" t="s">
        <v>758</v>
      </c>
      <c r="C932" s="120" t="s">
        <v>759</v>
      </c>
      <c r="D932" s="120" t="s">
        <v>760</v>
      </c>
      <c r="E932" s="120" t="s">
        <v>761</v>
      </c>
      <c r="F932" s="121">
        <v>12</v>
      </c>
      <c r="G932" s="121">
        <v>1</v>
      </c>
      <c r="H932" s="121">
        <v>17</v>
      </c>
      <c r="I932" s="121">
        <v>16</v>
      </c>
      <c r="J932" s="121">
        <v>1604</v>
      </c>
      <c r="K932" s="122" t="s">
        <v>762</v>
      </c>
      <c r="L932" s="127">
        <v>88.62</v>
      </c>
      <c r="M932" s="120">
        <v>73.569999999999993</v>
      </c>
      <c r="N932" s="128" t="s">
        <v>773</v>
      </c>
      <c r="O932" s="120" t="s">
        <v>787</v>
      </c>
      <c r="P932" s="120" t="s">
        <v>788</v>
      </c>
      <c r="Q932" s="120" t="s">
        <v>766</v>
      </c>
      <c r="R932" s="120" t="s">
        <v>4962</v>
      </c>
      <c r="S932" s="123">
        <v>43830</v>
      </c>
      <c r="T932" s="120" t="s">
        <v>4963</v>
      </c>
      <c r="U932" s="124" t="s">
        <v>769</v>
      </c>
      <c r="V932" s="124" t="s">
        <v>4964</v>
      </c>
      <c r="W932" s="120" t="s">
        <v>4965</v>
      </c>
      <c r="X932" s="124" t="s">
        <v>769</v>
      </c>
      <c r="Y932" s="124" t="s">
        <v>4966</v>
      </c>
      <c r="Z932" s="126">
        <v>44348</v>
      </c>
    </row>
    <row r="933" spans="1:26" ht="17.25" hidden="1" customHeight="1">
      <c r="A933" s="120">
        <v>929</v>
      </c>
      <c r="B933" s="120" t="s">
        <v>758</v>
      </c>
      <c r="C933" s="120" t="s">
        <v>759</v>
      </c>
      <c r="D933" s="120" t="s">
        <v>760</v>
      </c>
      <c r="E933" s="120" t="s">
        <v>761</v>
      </c>
      <c r="F933" s="121">
        <v>12</v>
      </c>
      <c r="G933" s="121">
        <v>1</v>
      </c>
      <c r="H933" s="121">
        <v>17</v>
      </c>
      <c r="I933" s="121">
        <v>17</v>
      </c>
      <c r="J933" s="121">
        <v>1701</v>
      </c>
      <c r="K933" s="122" t="s">
        <v>762</v>
      </c>
      <c r="L933" s="127">
        <v>139.16</v>
      </c>
      <c r="M933" s="120">
        <v>115.53</v>
      </c>
      <c r="N933" s="117" t="s">
        <v>763</v>
      </c>
      <c r="O933" s="120" t="s">
        <v>764</v>
      </c>
      <c r="P933" s="120" t="s">
        <v>765</v>
      </c>
      <c r="Q933" s="120" t="s">
        <v>766</v>
      </c>
      <c r="R933" s="120" t="s">
        <v>4967</v>
      </c>
      <c r="S933" s="123">
        <v>43713</v>
      </c>
      <c r="T933" s="120" t="s">
        <v>4968</v>
      </c>
      <c r="U933" s="124" t="s">
        <v>769</v>
      </c>
      <c r="V933" s="124" t="s">
        <v>4969</v>
      </c>
      <c r="W933" s="120" t="s">
        <v>4970</v>
      </c>
      <c r="X933" s="124" t="s">
        <v>769</v>
      </c>
      <c r="Y933" s="124" t="s">
        <v>4971</v>
      </c>
      <c r="Z933" s="126">
        <v>44348</v>
      </c>
    </row>
    <row r="934" spans="1:26" ht="17.25" hidden="1" customHeight="1">
      <c r="A934" s="120">
        <v>930</v>
      </c>
      <c r="B934" s="120" t="s">
        <v>758</v>
      </c>
      <c r="C934" s="120" t="s">
        <v>759</v>
      </c>
      <c r="D934" s="120" t="s">
        <v>760</v>
      </c>
      <c r="E934" s="120" t="s">
        <v>761</v>
      </c>
      <c r="F934" s="121">
        <v>12</v>
      </c>
      <c r="G934" s="121">
        <v>1</v>
      </c>
      <c r="H934" s="121">
        <v>17</v>
      </c>
      <c r="I934" s="121">
        <v>17</v>
      </c>
      <c r="J934" s="121">
        <v>1702</v>
      </c>
      <c r="K934" s="122" t="s">
        <v>762</v>
      </c>
      <c r="L934" s="127">
        <v>88.15</v>
      </c>
      <c r="M934" s="120">
        <v>73.180000000000007</v>
      </c>
      <c r="N934" s="128" t="s">
        <v>773</v>
      </c>
      <c r="O934" s="120" t="s">
        <v>774</v>
      </c>
      <c r="P934" s="120" t="s">
        <v>775</v>
      </c>
      <c r="Q934" s="120" t="s">
        <v>766</v>
      </c>
      <c r="R934" s="120" t="s">
        <v>4972</v>
      </c>
      <c r="S934" s="123">
        <v>43621</v>
      </c>
      <c r="T934" s="120" t="s">
        <v>4973</v>
      </c>
      <c r="U934" s="124" t="s">
        <v>769</v>
      </c>
      <c r="V934" s="124" t="s">
        <v>4974</v>
      </c>
      <c r="W934" s="120" t="s">
        <v>4975</v>
      </c>
      <c r="X934" s="124" t="s">
        <v>769</v>
      </c>
      <c r="Y934" s="124" t="s">
        <v>4976</v>
      </c>
      <c r="Z934" s="126">
        <v>44348</v>
      </c>
    </row>
    <row r="935" spans="1:26" ht="17.25" hidden="1" customHeight="1">
      <c r="A935" s="120">
        <v>931</v>
      </c>
      <c r="B935" s="120" t="s">
        <v>758</v>
      </c>
      <c r="C935" s="120" t="s">
        <v>759</v>
      </c>
      <c r="D935" s="120" t="s">
        <v>760</v>
      </c>
      <c r="E935" s="120" t="s">
        <v>761</v>
      </c>
      <c r="F935" s="121">
        <v>12</v>
      </c>
      <c r="G935" s="121">
        <v>1</v>
      </c>
      <c r="H935" s="121">
        <v>17</v>
      </c>
      <c r="I935" s="121">
        <v>17</v>
      </c>
      <c r="J935" s="121">
        <v>1703</v>
      </c>
      <c r="K935" s="122" t="s">
        <v>762</v>
      </c>
      <c r="L935" s="127">
        <v>88.27</v>
      </c>
      <c r="M935" s="120">
        <v>73.28</v>
      </c>
      <c r="N935" s="128" t="s">
        <v>773</v>
      </c>
      <c r="O935" s="120" t="s">
        <v>774</v>
      </c>
      <c r="P935" s="120" t="s">
        <v>781</v>
      </c>
      <c r="Q935" s="120" t="s">
        <v>766</v>
      </c>
      <c r="R935" s="120" t="s">
        <v>4977</v>
      </c>
      <c r="S935" s="123">
        <v>43721</v>
      </c>
      <c r="T935" s="120" t="s">
        <v>4978</v>
      </c>
      <c r="U935" s="124" t="s">
        <v>769</v>
      </c>
      <c r="V935" s="124" t="s">
        <v>4979</v>
      </c>
      <c r="W935" s="120" t="s">
        <v>4980</v>
      </c>
      <c r="X935" s="124" t="s">
        <v>769</v>
      </c>
      <c r="Y935" s="124" t="s">
        <v>4981</v>
      </c>
      <c r="Z935" s="126">
        <v>44348</v>
      </c>
    </row>
    <row r="936" spans="1:26" ht="17.25" customHeight="1">
      <c r="A936" s="120">
        <v>932</v>
      </c>
      <c r="B936" s="120" t="s">
        <v>758</v>
      </c>
      <c r="C936" s="120" t="s">
        <v>759</v>
      </c>
      <c r="D936" s="120" t="s">
        <v>760</v>
      </c>
      <c r="E936" s="120" t="s">
        <v>761</v>
      </c>
      <c r="F936" s="121">
        <v>12</v>
      </c>
      <c r="G936" s="121">
        <v>1</v>
      </c>
      <c r="H936" s="121">
        <v>17</v>
      </c>
      <c r="I936" s="121">
        <v>17</v>
      </c>
      <c r="J936" s="121">
        <v>1704</v>
      </c>
      <c r="K936" s="122" t="s">
        <v>762</v>
      </c>
      <c r="L936" s="127">
        <v>88.62</v>
      </c>
      <c r="M936" s="120">
        <v>73.569999999999993</v>
      </c>
      <c r="N936" s="128" t="s">
        <v>773</v>
      </c>
      <c r="O936" s="120" t="s">
        <v>787</v>
      </c>
      <c r="P936" s="120" t="s">
        <v>788</v>
      </c>
      <c r="Q936" s="120" t="s">
        <v>766</v>
      </c>
      <c r="R936" s="120" t="s">
        <v>4982</v>
      </c>
      <c r="S936" s="123">
        <v>43632</v>
      </c>
      <c r="T936" s="120" t="s">
        <v>4983</v>
      </c>
      <c r="U936" s="124" t="s">
        <v>769</v>
      </c>
      <c r="V936" s="124" t="s">
        <v>4984</v>
      </c>
      <c r="W936" s="120" t="s">
        <v>4985</v>
      </c>
      <c r="X936" s="124" t="s">
        <v>769</v>
      </c>
      <c r="Y936" s="124" t="s">
        <v>4986</v>
      </c>
      <c r="Z936" s="126">
        <v>44348</v>
      </c>
    </row>
    <row r="937" spans="1:26" ht="17.25" hidden="1" customHeight="1">
      <c r="A937" s="120">
        <v>933</v>
      </c>
      <c r="B937" s="120" t="s">
        <v>758</v>
      </c>
      <c r="C937" s="120" t="s">
        <v>759</v>
      </c>
      <c r="D937" s="120" t="s">
        <v>760</v>
      </c>
      <c r="E937" s="120" t="s">
        <v>761</v>
      </c>
      <c r="F937" s="121">
        <v>12</v>
      </c>
      <c r="G937" s="121">
        <v>2</v>
      </c>
      <c r="H937" s="121">
        <v>17</v>
      </c>
      <c r="I937" s="121">
        <v>1</v>
      </c>
      <c r="J937" s="121">
        <v>101</v>
      </c>
      <c r="K937" s="122" t="s">
        <v>762</v>
      </c>
      <c r="L937" s="127">
        <v>88.59</v>
      </c>
      <c r="M937" s="120">
        <v>73.55</v>
      </c>
      <c r="N937" s="128" t="s">
        <v>773</v>
      </c>
      <c r="O937" s="120" t="s">
        <v>787</v>
      </c>
      <c r="P937" s="120" t="s">
        <v>1089</v>
      </c>
      <c r="Q937" s="120" t="s">
        <v>766</v>
      </c>
      <c r="R937" s="120" t="s">
        <v>4987</v>
      </c>
      <c r="S937" s="123">
        <v>43707</v>
      </c>
      <c r="T937" s="120" t="s">
        <v>1875</v>
      </c>
      <c r="U937" s="124" t="s">
        <v>769</v>
      </c>
      <c r="V937" s="124" t="s">
        <v>4988</v>
      </c>
      <c r="W937" s="120" t="s">
        <v>4989</v>
      </c>
      <c r="X937" s="124" t="s">
        <v>769</v>
      </c>
      <c r="Y937" s="124" t="s">
        <v>4990</v>
      </c>
      <c r="Z937" s="126">
        <v>44348</v>
      </c>
    </row>
    <row r="938" spans="1:26" ht="17.25" hidden="1" customHeight="1">
      <c r="A938" s="120">
        <v>934</v>
      </c>
      <c r="B938" s="120" t="s">
        <v>758</v>
      </c>
      <c r="C938" s="120" t="s">
        <v>759</v>
      </c>
      <c r="D938" s="120" t="s">
        <v>760</v>
      </c>
      <c r="E938" s="120" t="s">
        <v>761</v>
      </c>
      <c r="F938" s="121">
        <v>12</v>
      </c>
      <c r="G938" s="121">
        <v>2</v>
      </c>
      <c r="H938" s="121">
        <v>17</v>
      </c>
      <c r="I938" s="121">
        <v>1</v>
      </c>
      <c r="J938" s="121">
        <v>102</v>
      </c>
      <c r="K938" s="122" t="s">
        <v>762</v>
      </c>
      <c r="L938" s="127">
        <v>88.27</v>
      </c>
      <c r="M938" s="120">
        <v>73.28</v>
      </c>
      <c r="N938" s="128" t="s">
        <v>773</v>
      </c>
      <c r="O938" s="120" t="s">
        <v>774</v>
      </c>
      <c r="P938" s="120" t="s">
        <v>1095</v>
      </c>
      <c r="Q938" s="120" t="s">
        <v>766</v>
      </c>
      <c r="R938" s="120" t="s">
        <v>4991</v>
      </c>
      <c r="S938" s="123">
        <v>43626</v>
      </c>
      <c r="T938" s="120" t="s">
        <v>4992</v>
      </c>
      <c r="U938" s="124" t="s">
        <v>769</v>
      </c>
      <c r="V938" s="124" t="s">
        <v>4993</v>
      </c>
      <c r="W938" s="120" t="s">
        <v>4994</v>
      </c>
      <c r="X938" s="124" t="s">
        <v>769</v>
      </c>
      <c r="Y938" s="124" t="s">
        <v>4995</v>
      </c>
      <c r="Z938" s="126">
        <v>44348</v>
      </c>
    </row>
    <row r="939" spans="1:26" ht="17.25" hidden="1" customHeight="1">
      <c r="A939" s="120">
        <v>935</v>
      </c>
      <c r="B939" s="120" t="s">
        <v>758</v>
      </c>
      <c r="C939" s="120" t="s">
        <v>759</v>
      </c>
      <c r="D939" s="120" t="s">
        <v>760</v>
      </c>
      <c r="E939" s="120" t="s">
        <v>761</v>
      </c>
      <c r="F939" s="121">
        <v>12</v>
      </c>
      <c r="G939" s="121">
        <v>2</v>
      </c>
      <c r="H939" s="121">
        <v>17</v>
      </c>
      <c r="I939" s="121">
        <v>1</v>
      </c>
      <c r="J939" s="121">
        <v>103</v>
      </c>
      <c r="K939" s="122" t="s">
        <v>762</v>
      </c>
      <c r="L939" s="127">
        <v>88.15</v>
      </c>
      <c r="M939" s="120">
        <v>73.180000000000007</v>
      </c>
      <c r="N939" s="128" t="s">
        <v>773</v>
      </c>
      <c r="O939" s="120" t="s">
        <v>774</v>
      </c>
      <c r="P939" s="120" t="s">
        <v>1101</v>
      </c>
      <c r="Q939" s="120" t="s">
        <v>766</v>
      </c>
      <c r="R939" s="120" t="s">
        <v>4996</v>
      </c>
      <c r="S939" s="123">
        <v>43723</v>
      </c>
      <c r="T939" s="120" t="s">
        <v>4997</v>
      </c>
      <c r="U939" s="124" t="s">
        <v>769</v>
      </c>
      <c r="V939" s="124" t="s">
        <v>4998</v>
      </c>
      <c r="W939" s="120"/>
      <c r="X939" s="124"/>
      <c r="Y939" s="124"/>
      <c r="Z939" s="126">
        <v>44348</v>
      </c>
    </row>
    <row r="940" spans="1:26" ht="17.25" hidden="1" customHeight="1">
      <c r="A940" s="120">
        <v>936</v>
      </c>
      <c r="B940" s="120" t="s">
        <v>758</v>
      </c>
      <c r="C940" s="120" t="s">
        <v>759</v>
      </c>
      <c r="D940" s="120" t="s">
        <v>760</v>
      </c>
      <c r="E940" s="120" t="s">
        <v>761</v>
      </c>
      <c r="F940" s="121">
        <v>12</v>
      </c>
      <c r="G940" s="121">
        <v>2</v>
      </c>
      <c r="H940" s="121">
        <v>17</v>
      </c>
      <c r="I940" s="121">
        <v>2</v>
      </c>
      <c r="J940" s="121">
        <v>201</v>
      </c>
      <c r="K940" s="122" t="s">
        <v>762</v>
      </c>
      <c r="L940" s="127">
        <v>88.62</v>
      </c>
      <c r="M940" s="120">
        <v>73.569999999999993</v>
      </c>
      <c r="N940" s="128" t="s">
        <v>773</v>
      </c>
      <c r="O940" s="120" t="s">
        <v>787</v>
      </c>
      <c r="P940" s="120" t="s">
        <v>1089</v>
      </c>
      <c r="Q940" s="120" t="s">
        <v>766</v>
      </c>
      <c r="R940" s="120" t="s">
        <v>4999</v>
      </c>
      <c r="S940" s="123">
        <v>43707</v>
      </c>
      <c r="T940" s="120" t="s">
        <v>5000</v>
      </c>
      <c r="U940" s="124" t="s">
        <v>769</v>
      </c>
      <c r="V940" s="124" t="s">
        <v>5001</v>
      </c>
      <c r="W940" s="120" t="s">
        <v>5002</v>
      </c>
      <c r="X940" s="124" t="s">
        <v>769</v>
      </c>
      <c r="Y940" s="124" t="s">
        <v>5003</v>
      </c>
      <c r="Z940" s="126">
        <v>44348</v>
      </c>
    </row>
    <row r="941" spans="1:26" ht="17.25" hidden="1" customHeight="1">
      <c r="A941" s="120">
        <v>937</v>
      </c>
      <c r="B941" s="120" t="s">
        <v>758</v>
      </c>
      <c r="C941" s="120" t="s">
        <v>759</v>
      </c>
      <c r="D941" s="120" t="s">
        <v>760</v>
      </c>
      <c r="E941" s="120" t="s">
        <v>761</v>
      </c>
      <c r="F941" s="121">
        <v>12</v>
      </c>
      <c r="G941" s="121">
        <v>2</v>
      </c>
      <c r="H941" s="121">
        <v>17</v>
      </c>
      <c r="I941" s="121">
        <v>2</v>
      </c>
      <c r="J941" s="121">
        <v>202</v>
      </c>
      <c r="K941" s="122" t="s">
        <v>762</v>
      </c>
      <c r="L941" s="127">
        <v>88.27</v>
      </c>
      <c r="M941" s="120">
        <v>73.28</v>
      </c>
      <c r="N941" s="128" t="s">
        <v>773</v>
      </c>
      <c r="O941" s="120" t="s">
        <v>774</v>
      </c>
      <c r="P941" s="120" t="s">
        <v>1095</v>
      </c>
      <c r="Q941" s="120" t="s">
        <v>766</v>
      </c>
      <c r="R941" s="120" t="s">
        <v>5004</v>
      </c>
      <c r="S941" s="123">
        <v>43832</v>
      </c>
      <c r="T941" s="120" t="s">
        <v>5005</v>
      </c>
      <c r="U941" s="124" t="s">
        <v>769</v>
      </c>
      <c r="V941" s="124" t="s">
        <v>5006</v>
      </c>
      <c r="W941" s="120"/>
      <c r="X941" s="124"/>
      <c r="Y941" s="124"/>
      <c r="Z941" s="126">
        <v>44348</v>
      </c>
    </row>
    <row r="942" spans="1:26" ht="17.25" hidden="1" customHeight="1">
      <c r="A942" s="120">
        <v>938</v>
      </c>
      <c r="B942" s="120" t="s">
        <v>758</v>
      </c>
      <c r="C942" s="120" t="s">
        <v>759</v>
      </c>
      <c r="D942" s="120" t="s">
        <v>760</v>
      </c>
      <c r="E942" s="120" t="s">
        <v>761</v>
      </c>
      <c r="F942" s="121">
        <v>12</v>
      </c>
      <c r="G942" s="121">
        <v>2</v>
      </c>
      <c r="H942" s="121">
        <v>17</v>
      </c>
      <c r="I942" s="121">
        <v>2</v>
      </c>
      <c r="J942" s="121">
        <v>203</v>
      </c>
      <c r="K942" s="122" t="s">
        <v>762</v>
      </c>
      <c r="L942" s="127">
        <v>88.15</v>
      </c>
      <c r="M942" s="120">
        <v>73.180000000000007</v>
      </c>
      <c r="N942" s="128" t="s">
        <v>773</v>
      </c>
      <c r="O942" s="120" t="s">
        <v>774</v>
      </c>
      <c r="P942" s="120" t="s">
        <v>1101</v>
      </c>
      <c r="Q942" s="120" t="s">
        <v>766</v>
      </c>
      <c r="R942" s="120" t="s">
        <v>5007</v>
      </c>
      <c r="S942" s="123">
        <v>43696</v>
      </c>
      <c r="T942" s="120" t="s">
        <v>5008</v>
      </c>
      <c r="U942" s="124" t="s">
        <v>769</v>
      </c>
      <c r="V942" s="124" t="s">
        <v>5009</v>
      </c>
      <c r="W942" s="120" t="s">
        <v>5010</v>
      </c>
      <c r="X942" s="124" t="s">
        <v>769</v>
      </c>
      <c r="Y942" s="124" t="s">
        <v>5011</v>
      </c>
      <c r="Z942" s="126">
        <v>44348</v>
      </c>
    </row>
    <row r="943" spans="1:26" ht="17.25" hidden="1" customHeight="1">
      <c r="A943" s="120">
        <v>939</v>
      </c>
      <c r="B943" s="120" t="s">
        <v>758</v>
      </c>
      <c r="C943" s="120" t="s">
        <v>759</v>
      </c>
      <c r="D943" s="120" t="s">
        <v>760</v>
      </c>
      <c r="E943" s="120" t="s">
        <v>761</v>
      </c>
      <c r="F943" s="121">
        <v>12</v>
      </c>
      <c r="G943" s="121">
        <v>2</v>
      </c>
      <c r="H943" s="121">
        <v>17</v>
      </c>
      <c r="I943" s="121">
        <v>2</v>
      </c>
      <c r="J943" s="121">
        <v>204</v>
      </c>
      <c r="K943" s="122" t="s">
        <v>762</v>
      </c>
      <c r="L943" s="127">
        <v>139.16</v>
      </c>
      <c r="M943" s="120">
        <v>115.53</v>
      </c>
      <c r="N943" s="117" t="s">
        <v>763</v>
      </c>
      <c r="O943" s="120" t="s">
        <v>1736</v>
      </c>
      <c r="P943" s="120" t="s">
        <v>1737</v>
      </c>
      <c r="Q943" s="120" t="s">
        <v>766</v>
      </c>
      <c r="R943" s="120" t="s">
        <v>5012</v>
      </c>
      <c r="S943" s="123">
        <v>43831</v>
      </c>
      <c r="T943" s="120" t="s">
        <v>5013</v>
      </c>
      <c r="U943" s="124" t="s">
        <v>769</v>
      </c>
      <c r="V943" s="124" t="s">
        <v>5014</v>
      </c>
      <c r="W943" s="120" t="s">
        <v>5015</v>
      </c>
      <c r="X943" s="124" t="s">
        <v>769</v>
      </c>
      <c r="Y943" s="124" t="s">
        <v>5016</v>
      </c>
      <c r="Z943" s="126">
        <v>44348</v>
      </c>
    </row>
    <row r="944" spans="1:26" ht="17.25" hidden="1" customHeight="1">
      <c r="A944" s="120">
        <v>940</v>
      </c>
      <c r="B944" s="120" t="s">
        <v>758</v>
      </c>
      <c r="C944" s="120" t="s">
        <v>759</v>
      </c>
      <c r="D944" s="120" t="s">
        <v>760</v>
      </c>
      <c r="E944" s="120" t="s">
        <v>761</v>
      </c>
      <c r="F944" s="121">
        <v>12</v>
      </c>
      <c r="G944" s="121">
        <v>2</v>
      </c>
      <c r="H944" s="121">
        <v>17</v>
      </c>
      <c r="I944" s="121">
        <v>3</v>
      </c>
      <c r="J944" s="121">
        <v>301</v>
      </c>
      <c r="K944" s="122" t="s">
        <v>762</v>
      </c>
      <c r="L944" s="127">
        <v>88.62</v>
      </c>
      <c r="M944" s="120">
        <v>73.569999999999993</v>
      </c>
      <c r="N944" s="128" t="s">
        <v>773</v>
      </c>
      <c r="O944" s="120" t="s">
        <v>787</v>
      </c>
      <c r="P944" s="120" t="s">
        <v>1089</v>
      </c>
      <c r="Q944" s="120" t="s">
        <v>766</v>
      </c>
      <c r="R944" s="120" t="s">
        <v>5017</v>
      </c>
      <c r="S944" s="123">
        <v>43648</v>
      </c>
      <c r="T944" s="120" t="s">
        <v>5018</v>
      </c>
      <c r="U944" s="124" t="s">
        <v>769</v>
      </c>
      <c r="V944" s="124" t="s">
        <v>5019</v>
      </c>
      <c r="W944" s="120" t="s">
        <v>5020</v>
      </c>
      <c r="X944" s="124" t="s">
        <v>769</v>
      </c>
      <c r="Y944" s="124" t="s">
        <v>5021</v>
      </c>
      <c r="Z944" s="126">
        <v>44348</v>
      </c>
    </row>
    <row r="945" spans="1:26" ht="17.25" hidden="1" customHeight="1">
      <c r="A945" s="120">
        <v>941</v>
      </c>
      <c r="B945" s="120" t="s">
        <v>758</v>
      </c>
      <c r="C945" s="120" t="s">
        <v>759</v>
      </c>
      <c r="D945" s="120" t="s">
        <v>760</v>
      </c>
      <c r="E945" s="120" t="s">
        <v>761</v>
      </c>
      <c r="F945" s="121">
        <v>12</v>
      </c>
      <c r="G945" s="121">
        <v>2</v>
      </c>
      <c r="H945" s="121">
        <v>17</v>
      </c>
      <c r="I945" s="121">
        <v>3</v>
      </c>
      <c r="J945" s="121">
        <v>302</v>
      </c>
      <c r="K945" s="122" t="s">
        <v>762</v>
      </c>
      <c r="L945" s="127">
        <v>88.27</v>
      </c>
      <c r="M945" s="120">
        <v>73.28</v>
      </c>
      <c r="N945" s="128" t="s">
        <v>773</v>
      </c>
      <c r="O945" s="120" t="s">
        <v>774</v>
      </c>
      <c r="P945" s="120" t="s">
        <v>1095</v>
      </c>
      <c r="Q945" s="120" t="s">
        <v>766</v>
      </c>
      <c r="R945" s="120" t="s">
        <v>5022</v>
      </c>
      <c r="S945" s="123">
        <v>43724</v>
      </c>
      <c r="T945" s="120" t="s">
        <v>5023</v>
      </c>
      <c r="U945" s="124" t="s">
        <v>769</v>
      </c>
      <c r="V945" s="124" t="s">
        <v>5024</v>
      </c>
      <c r="W945" s="120" t="s">
        <v>5025</v>
      </c>
      <c r="X945" s="124" t="s">
        <v>769</v>
      </c>
      <c r="Y945" s="124" t="s">
        <v>5026</v>
      </c>
      <c r="Z945" s="126">
        <v>44348</v>
      </c>
    </row>
    <row r="946" spans="1:26" ht="17.25" hidden="1" customHeight="1">
      <c r="A946" s="120">
        <v>942</v>
      </c>
      <c r="B946" s="120" t="s">
        <v>758</v>
      </c>
      <c r="C946" s="120" t="s">
        <v>759</v>
      </c>
      <c r="D946" s="120" t="s">
        <v>760</v>
      </c>
      <c r="E946" s="120" t="s">
        <v>761</v>
      </c>
      <c r="F946" s="121">
        <v>12</v>
      </c>
      <c r="G946" s="121">
        <v>2</v>
      </c>
      <c r="H946" s="121">
        <v>17</v>
      </c>
      <c r="I946" s="121">
        <v>3</v>
      </c>
      <c r="J946" s="121">
        <v>303</v>
      </c>
      <c r="K946" s="122" t="s">
        <v>762</v>
      </c>
      <c r="L946" s="127">
        <v>88.15</v>
      </c>
      <c r="M946" s="120">
        <v>73.180000000000007</v>
      </c>
      <c r="N946" s="128" t="s">
        <v>773</v>
      </c>
      <c r="O946" s="120" t="s">
        <v>774</v>
      </c>
      <c r="P946" s="120" t="s">
        <v>1101</v>
      </c>
      <c r="Q946" s="120" t="s">
        <v>766</v>
      </c>
      <c r="R946" s="120" t="s">
        <v>5027</v>
      </c>
      <c r="S946" s="123">
        <v>43608</v>
      </c>
      <c r="T946" s="120" t="s">
        <v>5028</v>
      </c>
      <c r="U946" s="124" t="s">
        <v>769</v>
      </c>
      <c r="V946" s="124" t="s">
        <v>5029</v>
      </c>
      <c r="W946" s="120"/>
      <c r="X946" s="124"/>
      <c r="Y946" s="124"/>
      <c r="Z946" s="126">
        <v>44348</v>
      </c>
    </row>
    <row r="947" spans="1:26" ht="17.25" hidden="1" customHeight="1">
      <c r="A947" s="120">
        <v>943</v>
      </c>
      <c r="B947" s="120" t="s">
        <v>758</v>
      </c>
      <c r="C947" s="120" t="s">
        <v>759</v>
      </c>
      <c r="D947" s="120" t="s">
        <v>760</v>
      </c>
      <c r="E947" s="120" t="s">
        <v>761</v>
      </c>
      <c r="F947" s="121">
        <v>12</v>
      </c>
      <c r="G947" s="121">
        <v>2</v>
      </c>
      <c r="H947" s="121">
        <v>17</v>
      </c>
      <c r="I947" s="121">
        <v>3</v>
      </c>
      <c r="J947" s="121">
        <v>304</v>
      </c>
      <c r="K947" s="122" t="s">
        <v>762</v>
      </c>
      <c r="L947" s="127">
        <v>139.16</v>
      </c>
      <c r="M947" s="120">
        <v>115.53</v>
      </c>
      <c r="N947" s="117" t="s">
        <v>763</v>
      </c>
      <c r="O947" s="120" t="s">
        <v>1736</v>
      </c>
      <c r="P947" s="120" t="s">
        <v>1737</v>
      </c>
      <c r="Q947" s="120" t="s">
        <v>766</v>
      </c>
      <c r="R947" s="120" t="s">
        <v>5030</v>
      </c>
      <c r="S947" s="123">
        <v>43715</v>
      </c>
      <c r="T947" s="120" t="s">
        <v>5031</v>
      </c>
      <c r="U947" s="124" t="s">
        <v>769</v>
      </c>
      <c r="V947" s="124" t="s">
        <v>5032</v>
      </c>
      <c r="W947" s="120" t="s">
        <v>5033</v>
      </c>
      <c r="X947" s="124" t="s">
        <v>769</v>
      </c>
      <c r="Y947" s="124" t="s">
        <v>5034</v>
      </c>
      <c r="Z947" s="126">
        <v>44348</v>
      </c>
    </row>
    <row r="948" spans="1:26" ht="17.25" hidden="1" customHeight="1">
      <c r="A948" s="120">
        <v>944</v>
      </c>
      <c r="B948" s="120" t="s">
        <v>758</v>
      </c>
      <c r="C948" s="120" t="s">
        <v>759</v>
      </c>
      <c r="D948" s="120" t="s">
        <v>760</v>
      </c>
      <c r="E948" s="120" t="s">
        <v>761</v>
      </c>
      <c r="F948" s="121">
        <v>12</v>
      </c>
      <c r="G948" s="121">
        <v>2</v>
      </c>
      <c r="H948" s="121">
        <v>17</v>
      </c>
      <c r="I948" s="121">
        <v>4</v>
      </c>
      <c r="J948" s="121">
        <v>401</v>
      </c>
      <c r="K948" s="122" t="s">
        <v>762</v>
      </c>
      <c r="L948" s="127">
        <v>88.62</v>
      </c>
      <c r="M948" s="120">
        <v>73.569999999999993</v>
      </c>
      <c r="N948" s="128" t="s">
        <v>773</v>
      </c>
      <c r="O948" s="120" t="s">
        <v>787</v>
      </c>
      <c r="P948" s="120" t="s">
        <v>1089</v>
      </c>
      <c r="Q948" s="120" t="s">
        <v>766</v>
      </c>
      <c r="R948" s="120" t="s">
        <v>5035</v>
      </c>
      <c r="S948" s="123">
        <v>43722</v>
      </c>
      <c r="T948" s="120" t="s">
        <v>5036</v>
      </c>
      <c r="U948" s="124" t="s">
        <v>769</v>
      </c>
      <c r="V948" s="124" t="s">
        <v>5037</v>
      </c>
      <c r="W948" s="120" t="s">
        <v>5038</v>
      </c>
      <c r="X948" s="124" t="s">
        <v>769</v>
      </c>
      <c r="Y948" s="124" t="s">
        <v>5039</v>
      </c>
      <c r="Z948" s="126">
        <v>44348</v>
      </c>
    </row>
    <row r="949" spans="1:26" ht="17.25" hidden="1" customHeight="1">
      <c r="A949" s="120">
        <v>945</v>
      </c>
      <c r="B949" s="120" t="s">
        <v>758</v>
      </c>
      <c r="C949" s="120" t="s">
        <v>759</v>
      </c>
      <c r="D949" s="120" t="s">
        <v>760</v>
      </c>
      <c r="E949" s="120" t="s">
        <v>761</v>
      </c>
      <c r="F949" s="121">
        <v>12</v>
      </c>
      <c r="G949" s="121">
        <v>2</v>
      </c>
      <c r="H949" s="121">
        <v>17</v>
      </c>
      <c r="I949" s="121">
        <v>4</v>
      </c>
      <c r="J949" s="121">
        <v>402</v>
      </c>
      <c r="K949" s="122" t="s">
        <v>762</v>
      </c>
      <c r="L949" s="127">
        <v>88.27</v>
      </c>
      <c r="M949" s="120">
        <v>73.28</v>
      </c>
      <c r="N949" s="128" t="s">
        <v>773</v>
      </c>
      <c r="O949" s="120" t="s">
        <v>774</v>
      </c>
      <c r="P949" s="120" t="s">
        <v>1095</v>
      </c>
      <c r="Q949" s="120" t="s">
        <v>766</v>
      </c>
      <c r="R949" s="120" t="s">
        <v>5040</v>
      </c>
      <c r="S949" s="123">
        <v>43721</v>
      </c>
      <c r="T949" s="120" t="s">
        <v>4550</v>
      </c>
      <c r="U949" s="124" t="s">
        <v>769</v>
      </c>
      <c r="V949" s="124" t="s">
        <v>5041</v>
      </c>
      <c r="W949" s="120" t="s">
        <v>5042</v>
      </c>
      <c r="X949" s="124" t="s">
        <v>769</v>
      </c>
      <c r="Y949" s="124" t="s">
        <v>5043</v>
      </c>
      <c r="Z949" s="126">
        <v>44348</v>
      </c>
    </row>
    <row r="950" spans="1:26" ht="17.25" hidden="1" customHeight="1">
      <c r="A950" s="120">
        <v>946</v>
      </c>
      <c r="B950" s="120" t="s">
        <v>758</v>
      </c>
      <c r="C950" s="120" t="s">
        <v>759</v>
      </c>
      <c r="D950" s="120" t="s">
        <v>760</v>
      </c>
      <c r="E950" s="120" t="s">
        <v>761</v>
      </c>
      <c r="F950" s="121">
        <v>12</v>
      </c>
      <c r="G950" s="121">
        <v>2</v>
      </c>
      <c r="H950" s="121">
        <v>17</v>
      </c>
      <c r="I950" s="121">
        <v>4</v>
      </c>
      <c r="J950" s="121">
        <v>403</v>
      </c>
      <c r="K950" s="122" t="s">
        <v>762</v>
      </c>
      <c r="L950" s="127">
        <v>88.15</v>
      </c>
      <c r="M950" s="120">
        <v>73.180000000000007</v>
      </c>
      <c r="N950" s="128" t="s">
        <v>773</v>
      </c>
      <c r="O950" s="120" t="s">
        <v>774</v>
      </c>
      <c r="P950" s="120" t="s">
        <v>1101</v>
      </c>
      <c r="Q950" s="120" t="s">
        <v>766</v>
      </c>
      <c r="R950" s="120" t="s">
        <v>5044</v>
      </c>
      <c r="S950" s="123">
        <v>43621</v>
      </c>
      <c r="T950" s="120" t="s">
        <v>5045</v>
      </c>
      <c r="U950" s="124" t="s">
        <v>769</v>
      </c>
      <c r="V950" s="124" t="s">
        <v>5046</v>
      </c>
      <c r="W950" s="120" t="s">
        <v>5047</v>
      </c>
      <c r="X950" s="124" t="s">
        <v>769</v>
      </c>
      <c r="Y950" s="124" t="s">
        <v>5048</v>
      </c>
      <c r="Z950" s="126">
        <v>44348</v>
      </c>
    </row>
    <row r="951" spans="1:26" ht="17.25" hidden="1" customHeight="1">
      <c r="A951" s="120">
        <v>947</v>
      </c>
      <c r="B951" s="120" t="s">
        <v>758</v>
      </c>
      <c r="C951" s="120" t="s">
        <v>759</v>
      </c>
      <c r="D951" s="120" t="s">
        <v>760</v>
      </c>
      <c r="E951" s="120" t="s">
        <v>761</v>
      </c>
      <c r="F951" s="121">
        <v>12</v>
      </c>
      <c r="G951" s="121">
        <v>2</v>
      </c>
      <c r="H951" s="121">
        <v>17</v>
      </c>
      <c r="I951" s="121">
        <v>4</v>
      </c>
      <c r="J951" s="121">
        <v>404</v>
      </c>
      <c r="K951" s="122" t="s">
        <v>762</v>
      </c>
      <c r="L951" s="127">
        <v>139.16</v>
      </c>
      <c r="M951" s="120">
        <v>115.53</v>
      </c>
      <c r="N951" s="117" t="s">
        <v>763</v>
      </c>
      <c r="O951" s="120" t="s">
        <v>1736</v>
      </c>
      <c r="P951" s="120" t="s">
        <v>1737</v>
      </c>
      <c r="Q951" s="120" t="s">
        <v>766</v>
      </c>
      <c r="R951" s="120" t="s">
        <v>5049</v>
      </c>
      <c r="S951" s="123">
        <v>43713</v>
      </c>
      <c r="T951" s="120" t="s">
        <v>5050</v>
      </c>
      <c r="U951" s="124" t="s">
        <v>769</v>
      </c>
      <c r="V951" s="124" t="s">
        <v>5051</v>
      </c>
      <c r="W951" s="120" t="s">
        <v>5052</v>
      </c>
      <c r="X951" s="124" t="s">
        <v>769</v>
      </c>
      <c r="Y951" s="124" t="s">
        <v>5053</v>
      </c>
      <c r="Z951" s="126">
        <v>44348</v>
      </c>
    </row>
    <row r="952" spans="1:26" ht="17.25" hidden="1" customHeight="1">
      <c r="A952" s="120">
        <v>948</v>
      </c>
      <c r="B952" s="120" t="s">
        <v>758</v>
      </c>
      <c r="C952" s="120" t="s">
        <v>759</v>
      </c>
      <c r="D952" s="120" t="s">
        <v>760</v>
      </c>
      <c r="E952" s="120" t="s">
        <v>761</v>
      </c>
      <c r="F952" s="121">
        <v>12</v>
      </c>
      <c r="G952" s="121">
        <v>2</v>
      </c>
      <c r="H952" s="121">
        <v>17</v>
      </c>
      <c r="I952" s="121">
        <v>5</v>
      </c>
      <c r="J952" s="121">
        <v>501</v>
      </c>
      <c r="K952" s="122" t="s">
        <v>762</v>
      </c>
      <c r="L952" s="127">
        <v>88.62</v>
      </c>
      <c r="M952" s="120">
        <v>73.569999999999993</v>
      </c>
      <c r="N952" s="128" t="s">
        <v>773</v>
      </c>
      <c r="O952" s="120" t="s">
        <v>787</v>
      </c>
      <c r="P952" s="120" t="s">
        <v>1089</v>
      </c>
      <c r="Q952" s="120" t="s">
        <v>766</v>
      </c>
      <c r="R952" s="120" t="s">
        <v>5054</v>
      </c>
      <c r="S952" s="123">
        <v>43621</v>
      </c>
      <c r="T952" s="120" t="s">
        <v>5055</v>
      </c>
      <c r="U952" s="124" t="s">
        <v>769</v>
      </c>
      <c r="V952" s="124" t="s">
        <v>5056</v>
      </c>
      <c r="W952" s="120" t="s">
        <v>5057</v>
      </c>
      <c r="X952" s="124" t="s">
        <v>769</v>
      </c>
      <c r="Y952" s="124" t="s">
        <v>5058</v>
      </c>
      <c r="Z952" s="126">
        <v>44348</v>
      </c>
    </row>
    <row r="953" spans="1:26" ht="17.25" hidden="1" customHeight="1">
      <c r="A953" s="120">
        <v>949</v>
      </c>
      <c r="B953" s="120" t="s">
        <v>758</v>
      </c>
      <c r="C953" s="120" t="s">
        <v>759</v>
      </c>
      <c r="D953" s="120" t="s">
        <v>760</v>
      </c>
      <c r="E953" s="120" t="s">
        <v>761</v>
      </c>
      <c r="F953" s="121">
        <v>12</v>
      </c>
      <c r="G953" s="121">
        <v>2</v>
      </c>
      <c r="H953" s="121">
        <v>17</v>
      </c>
      <c r="I953" s="121">
        <v>5</v>
      </c>
      <c r="J953" s="121">
        <v>502</v>
      </c>
      <c r="K953" s="122" t="s">
        <v>762</v>
      </c>
      <c r="L953" s="127">
        <v>88.27</v>
      </c>
      <c r="M953" s="120">
        <v>73.28</v>
      </c>
      <c r="N953" s="128" t="s">
        <v>773</v>
      </c>
      <c r="O953" s="120" t="s">
        <v>774</v>
      </c>
      <c r="P953" s="120" t="s">
        <v>1095</v>
      </c>
      <c r="Q953" s="120" t="s">
        <v>766</v>
      </c>
      <c r="R953" s="120" t="s">
        <v>5059</v>
      </c>
      <c r="S953" s="123">
        <v>43676</v>
      </c>
      <c r="T953" s="120" t="s">
        <v>5060</v>
      </c>
      <c r="U953" s="124" t="s">
        <v>769</v>
      </c>
      <c r="V953" s="124" t="s">
        <v>5061</v>
      </c>
      <c r="W953" s="120" t="s">
        <v>1947</v>
      </c>
      <c r="X953" s="124" t="s">
        <v>769</v>
      </c>
      <c r="Y953" s="124" t="s">
        <v>5062</v>
      </c>
      <c r="Z953" s="126">
        <v>44348</v>
      </c>
    </row>
    <row r="954" spans="1:26" ht="17.25" hidden="1" customHeight="1">
      <c r="A954" s="120">
        <v>950</v>
      </c>
      <c r="B954" s="120" t="s">
        <v>758</v>
      </c>
      <c r="C954" s="120" t="s">
        <v>759</v>
      </c>
      <c r="D954" s="120" t="s">
        <v>760</v>
      </c>
      <c r="E954" s="120" t="s">
        <v>761</v>
      </c>
      <c r="F954" s="121">
        <v>12</v>
      </c>
      <c r="G954" s="121">
        <v>2</v>
      </c>
      <c r="H954" s="121">
        <v>17</v>
      </c>
      <c r="I954" s="121">
        <v>5</v>
      </c>
      <c r="J954" s="121">
        <v>503</v>
      </c>
      <c r="K954" s="122" t="s">
        <v>762</v>
      </c>
      <c r="L954" s="127">
        <v>88.15</v>
      </c>
      <c r="M954" s="120">
        <v>73.180000000000007</v>
      </c>
      <c r="N954" s="128" t="s">
        <v>773</v>
      </c>
      <c r="O954" s="120" t="s">
        <v>774</v>
      </c>
      <c r="P954" s="120" t="s">
        <v>1101</v>
      </c>
      <c r="Q954" s="120" t="s">
        <v>766</v>
      </c>
      <c r="R954" s="120" t="s">
        <v>5063</v>
      </c>
      <c r="S954" s="123">
        <v>43649</v>
      </c>
      <c r="T954" s="120" t="s">
        <v>5064</v>
      </c>
      <c r="U954" s="124" t="s">
        <v>769</v>
      </c>
      <c r="V954" s="124" t="s">
        <v>5065</v>
      </c>
      <c r="W954" s="120" t="s">
        <v>5066</v>
      </c>
      <c r="X954" s="124" t="s">
        <v>769</v>
      </c>
      <c r="Y954" s="124" t="s">
        <v>5067</v>
      </c>
      <c r="Z954" s="126">
        <v>44348</v>
      </c>
    </row>
    <row r="955" spans="1:26" ht="17.25" hidden="1" customHeight="1">
      <c r="A955" s="120">
        <v>951</v>
      </c>
      <c r="B955" s="120" t="s">
        <v>758</v>
      </c>
      <c r="C955" s="120" t="s">
        <v>759</v>
      </c>
      <c r="D955" s="120" t="s">
        <v>760</v>
      </c>
      <c r="E955" s="120" t="s">
        <v>761</v>
      </c>
      <c r="F955" s="121">
        <v>12</v>
      </c>
      <c r="G955" s="121">
        <v>2</v>
      </c>
      <c r="H955" s="121">
        <v>17</v>
      </c>
      <c r="I955" s="121">
        <v>5</v>
      </c>
      <c r="J955" s="121">
        <v>504</v>
      </c>
      <c r="K955" s="122" t="s">
        <v>762</v>
      </c>
      <c r="L955" s="127">
        <v>139.16</v>
      </c>
      <c r="M955" s="120">
        <v>115.53</v>
      </c>
      <c r="N955" s="117" t="s">
        <v>763</v>
      </c>
      <c r="O955" s="120" t="s">
        <v>1736</v>
      </c>
      <c r="P955" s="120" t="s">
        <v>1737</v>
      </c>
      <c r="Q955" s="120" t="s">
        <v>766</v>
      </c>
      <c r="R955" s="120" t="s">
        <v>5068</v>
      </c>
      <c r="S955" s="123">
        <v>43625</v>
      </c>
      <c r="T955" s="120" t="s">
        <v>5069</v>
      </c>
      <c r="U955" s="124" t="s">
        <v>769</v>
      </c>
      <c r="V955" s="124" t="s">
        <v>5070</v>
      </c>
      <c r="W955" s="120" t="s">
        <v>5071</v>
      </c>
      <c r="X955" s="124" t="s">
        <v>769</v>
      </c>
      <c r="Y955" s="124" t="s">
        <v>5072</v>
      </c>
      <c r="Z955" s="126">
        <v>44348</v>
      </c>
    </row>
    <row r="956" spans="1:26" ht="17.25" hidden="1" customHeight="1">
      <c r="A956" s="120">
        <v>952</v>
      </c>
      <c r="B956" s="120" t="s">
        <v>758</v>
      </c>
      <c r="C956" s="120" t="s">
        <v>759</v>
      </c>
      <c r="D956" s="120" t="s">
        <v>760</v>
      </c>
      <c r="E956" s="120" t="s">
        <v>761</v>
      </c>
      <c r="F956" s="121">
        <v>12</v>
      </c>
      <c r="G956" s="121">
        <v>2</v>
      </c>
      <c r="H956" s="121">
        <v>17</v>
      </c>
      <c r="I956" s="121">
        <v>6</v>
      </c>
      <c r="J956" s="121">
        <v>601</v>
      </c>
      <c r="K956" s="122" t="s">
        <v>762</v>
      </c>
      <c r="L956" s="127">
        <v>88.62</v>
      </c>
      <c r="M956" s="120">
        <v>73.569999999999993</v>
      </c>
      <c r="N956" s="128" t="s">
        <v>773</v>
      </c>
      <c r="O956" s="120" t="s">
        <v>787</v>
      </c>
      <c r="P956" s="120" t="s">
        <v>1089</v>
      </c>
      <c r="Q956" s="120" t="s">
        <v>766</v>
      </c>
      <c r="R956" s="120" t="s">
        <v>5073</v>
      </c>
      <c r="S956" s="123">
        <v>43721</v>
      </c>
      <c r="T956" s="120" t="s">
        <v>5074</v>
      </c>
      <c r="U956" s="124" t="s">
        <v>769</v>
      </c>
      <c r="V956" s="124" t="s">
        <v>5075</v>
      </c>
      <c r="W956" s="120" t="s">
        <v>5076</v>
      </c>
      <c r="X956" s="124" t="s">
        <v>769</v>
      </c>
      <c r="Y956" s="124" t="s">
        <v>5077</v>
      </c>
      <c r="Z956" s="126">
        <v>44348</v>
      </c>
    </row>
    <row r="957" spans="1:26" ht="17.25" hidden="1" customHeight="1">
      <c r="A957" s="120">
        <v>953</v>
      </c>
      <c r="B957" s="120" t="s">
        <v>758</v>
      </c>
      <c r="C957" s="120" t="s">
        <v>759</v>
      </c>
      <c r="D957" s="120" t="s">
        <v>760</v>
      </c>
      <c r="E957" s="120" t="s">
        <v>761</v>
      </c>
      <c r="F957" s="121">
        <v>12</v>
      </c>
      <c r="G957" s="121">
        <v>2</v>
      </c>
      <c r="H957" s="121">
        <v>17</v>
      </c>
      <c r="I957" s="121">
        <v>6</v>
      </c>
      <c r="J957" s="121">
        <v>602</v>
      </c>
      <c r="K957" s="122" t="s">
        <v>762</v>
      </c>
      <c r="L957" s="127">
        <v>88.27</v>
      </c>
      <c r="M957" s="120">
        <v>73.28</v>
      </c>
      <c r="N957" s="128" t="s">
        <v>773</v>
      </c>
      <c r="O957" s="120" t="s">
        <v>774</v>
      </c>
      <c r="P957" s="120" t="s">
        <v>1095</v>
      </c>
      <c r="Q957" s="120" t="s">
        <v>766</v>
      </c>
      <c r="R957" s="120" t="s">
        <v>5078</v>
      </c>
      <c r="S957" s="123">
        <v>43626</v>
      </c>
      <c r="T957" s="120" t="s">
        <v>1699</v>
      </c>
      <c r="U957" s="124" t="s">
        <v>769</v>
      </c>
      <c r="V957" s="124" t="s">
        <v>5079</v>
      </c>
      <c r="W957" s="120" t="s">
        <v>5080</v>
      </c>
      <c r="X957" s="124" t="s">
        <v>769</v>
      </c>
      <c r="Y957" s="124" t="s">
        <v>5081</v>
      </c>
      <c r="Z957" s="126">
        <v>44348</v>
      </c>
    </row>
    <row r="958" spans="1:26" ht="17.25" hidden="1" customHeight="1">
      <c r="A958" s="120">
        <v>954</v>
      </c>
      <c r="B958" s="120" t="s">
        <v>758</v>
      </c>
      <c r="C958" s="120" t="s">
        <v>759</v>
      </c>
      <c r="D958" s="120" t="s">
        <v>760</v>
      </c>
      <c r="E958" s="120" t="s">
        <v>761</v>
      </c>
      <c r="F958" s="121">
        <v>12</v>
      </c>
      <c r="G958" s="121">
        <v>2</v>
      </c>
      <c r="H958" s="121">
        <v>17</v>
      </c>
      <c r="I958" s="121">
        <v>6</v>
      </c>
      <c r="J958" s="121">
        <v>603</v>
      </c>
      <c r="K958" s="122" t="s">
        <v>762</v>
      </c>
      <c r="L958" s="127">
        <v>88.15</v>
      </c>
      <c r="M958" s="120">
        <v>73.180000000000007</v>
      </c>
      <c r="N958" s="128" t="s">
        <v>773</v>
      </c>
      <c r="O958" s="120" t="s">
        <v>774</v>
      </c>
      <c r="P958" s="120" t="s">
        <v>1101</v>
      </c>
      <c r="Q958" s="120" t="s">
        <v>766</v>
      </c>
      <c r="R958" s="120" t="s">
        <v>5082</v>
      </c>
      <c r="S958" s="123">
        <v>43723</v>
      </c>
      <c r="T958" s="120" t="s">
        <v>5083</v>
      </c>
      <c r="U958" s="124" t="s">
        <v>769</v>
      </c>
      <c r="V958" s="124" t="s">
        <v>5084</v>
      </c>
      <c r="W958" s="120" t="s">
        <v>5085</v>
      </c>
      <c r="X958" s="124" t="s">
        <v>5086</v>
      </c>
      <c r="Y958" s="124" t="s">
        <v>5087</v>
      </c>
      <c r="Z958" s="126">
        <v>44348</v>
      </c>
    </row>
    <row r="959" spans="1:26" ht="17.25" hidden="1" customHeight="1">
      <c r="A959" s="120">
        <v>955</v>
      </c>
      <c r="B959" s="120" t="s">
        <v>758</v>
      </c>
      <c r="C959" s="120" t="s">
        <v>759</v>
      </c>
      <c r="D959" s="120" t="s">
        <v>760</v>
      </c>
      <c r="E959" s="120" t="s">
        <v>761</v>
      </c>
      <c r="F959" s="121">
        <v>12</v>
      </c>
      <c r="G959" s="121">
        <v>2</v>
      </c>
      <c r="H959" s="121">
        <v>17</v>
      </c>
      <c r="I959" s="121">
        <v>6</v>
      </c>
      <c r="J959" s="121">
        <v>604</v>
      </c>
      <c r="K959" s="122" t="s">
        <v>762</v>
      </c>
      <c r="L959" s="127">
        <v>139.16</v>
      </c>
      <c r="M959" s="120">
        <v>115.53</v>
      </c>
      <c r="N959" s="117" t="s">
        <v>763</v>
      </c>
      <c r="O959" s="120" t="s">
        <v>1736</v>
      </c>
      <c r="P959" s="120" t="s">
        <v>1737</v>
      </c>
      <c r="Q959" s="120" t="s">
        <v>766</v>
      </c>
      <c r="R959" s="120" t="s">
        <v>5088</v>
      </c>
      <c r="S959" s="123">
        <v>43715</v>
      </c>
      <c r="T959" s="120" t="s">
        <v>4393</v>
      </c>
      <c r="U959" s="124" t="s">
        <v>769</v>
      </c>
      <c r="V959" s="124" t="s">
        <v>5089</v>
      </c>
      <c r="W959" s="120" t="s">
        <v>5090</v>
      </c>
      <c r="X959" s="124" t="s">
        <v>769</v>
      </c>
      <c r="Y959" s="124" t="s">
        <v>5091</v>
      </c>
      <c r="Z959" s="126">
        <v>44348</v>
      </c>
    </row>
    <row r="960" spans="1:26" ht="17.25" hidden="1" customHeight="1">
      <c r="A960" s="120">
        <v>956</v>
      </c>
      <c r="B960" s="120" t="s">
        <v>758</v>
      </c>
      <c r="C960" s="120" t="s">
        <v>759</v>
      </c>
      <c r="D960" s="120" t="s">
        <v>760</v>
      </c>
      <c r="E960" s="120" t="s">
        <v>761</v>
      </c>
      <c r="F960" s="121">
        <v>12</v>
      </c>
      <c r="G960" s="121">
        <v>2</v>
      </c>
      <c r="H960" s="121">
        <v>17</v>
      </c>
      <c r="I960" s="121">
        <v>7</v>
      </c>
      <c r="J960" s="121">
        <v>701</v>
      </c>
      <c r="K960" s="122" t="s">
        <v>762</v>
      </c>
      <c r="L960" s="127">
        <v>88.62</v>
      </c>
      <c r="M960" s="120">
        <v>73.569999999999993</v>
      </c>
      <c r="N960" s="128" t="s">
        <v>773</v>
      </c>
      <c r="O960" s="120" t="s">
        <v>787</v>
      </c>
      <c r="P960" s="120" t="s">
        <v>1089</v>
      </c>
      <c r="Q960" s="120" t="s">
        <v>766</v>
      </c>
      <c r="R960" s="120" t="s">
        <v>5092</v>
      </c>
      <c r="S960" s="123">
        <v>43626</v>
      </c>
      <c r="T960" s="120" t="s">
        <v>5093</v>
      </c>
      <c r="U960" s="124" t="s">
        <v>769</v>
      </c>
      <c r="V960" s="124" t="s">
        <v>5094</v>
      </c>
      <c r="W960" s="120" t="s">
        <v>5095</v>
      </c>
      <c r="X960" s="124" t="s">
        <v>769</v>
      </c>
      <c r="Y960" s="124" t="s">
        <v>5096</v>
      </c>
      <c r="Z960" s="126">
        <v>44348</v>
      </c>
    </row>
    <row r="961" spans="1:26" ht="17.25" hidden="1" customHeight="1">
      <c r="A961" s="120">
        <v>957</v>
      </c>
      <c r="B961" s="120" t="s">
        <v>758</v>
      </c>
      <c r="C961" s="120" t="s">
        <v>759</v>
      </c>
      <c r="D961" s="120" t="s">
        <v>760</v>
      </c>
      <c r="E961" s="120" t="s">
        <v>761</v>
      </c>
      <c r="F961" s="121">
        <v>12</v>
      </c>
      <c r="G961" s="121">
        <v>2</v>
      </c>
      <c r="H961" s="121">
        <v>17</v>
      </c>
      <c r="I961" s="121">
        <v>7</v>
      </c>
      <c r="J961" s="121">
        <v>702</v>
      </c>
      <c r="K961" s="122" t="s">
        <v>762</v>
      </c>
      <c r="L961" s="127">
        <v>88.27</v>
      </c>
      <c r="M961" s="120">
        <v>73.28</v>
      </c>
      <c r="N961" s="128" t="s">
        <v>773</v>
      </c>
      <c r="O961" s="120" t="s">
        <v>774</v>
      </c>
      <c r="P961" s="120" t="s">
        <v>1095</v>
      </c>
      <c r="Q961" s="120" t="s">
        <v>766</v>
      </c>
      <c r="R961" s="120" t="s">
        <v>5097</v>
      </c>
      <c r="S961" s="123">
        <v>43626</v>
      </c>
      <c r="T961" s="120" t="s">
        <v>5098</v>
      </c>
      <c r="U961" s="124" t="s">
        <v>769</v>
      </c>
      <c r="V961" s="124" t="s">
        <v>5099</v>
      </c>
      <c r="W961" s="120" t="s">
        <v>5100</v>
      </c>
      <c r="X961" s="124" t="s">
        <v>896</v>
      </c>
      <c r="Y961" s="124" t="s">
        <v>5101</v>
      </c>
      <c r="Z961" s="126">
        <v>44348</v>
      </c>
    </row>
    <row r="962" spans="1:26" ht="17.25" hidden="1" customHeight="1">
      <c r="A962" s="120">
        <v>958</v>
      </c>
      <c r="B962" s="120" t="s">
        <v>758</v>
      </c>
      <c r="C962" s="120" t="s">
        <v>759</v>
      </c>
      <c r="D962" s="120" t="s">
        <v>760</v>
      </c>
      <c r="E962" s="120" t="s">
        <v>761</v>
      </c>
      <c r="F962" s="121">
        <v>12</v>
      </c>
      <c r="G962" s="121">
        <v>2</v>
      </c>
      <c r="H962" s="121">
        <v>17</v>
      </c>
      <c r="I962" s="121">
        <v>7</v>
      </c>
      <c r="J962" s="121">
        <v>703</v>
      </c>
      <c r="K962" s="122" t="s">
        <v>762</v>
      </c>
      <c r="L962" s="127">
        <v>88.15</v>
      </c>
      <c r="M962" s="120">
        <v>73.180000000000007</v>
      </c>
      <c r="N962" s="128" t="s">
        <v>773</v>
      </c>
      <c r="O962" s="120" t="s">
        <v>774</v>
      </c>
      <c r="P962" s="120" t="s">
        <v>1101</v>
      </c>
      <c r="Q962" s="120" t="s">
        <v>766</v>
      </c>
      <c r="R962" s="120" t="s">
        <v>5102</v>
      </c>
      <c r="S962" s="123">
        <v>43834</v>
      </c>
      <c r="T962" s="120" t="s">
        <v>5103</v>
      </c>
      <c r="U962" s="124" t="s">
        <v>769</v>
      </c>
      <c r="V962" s="124" t="s">
        <v>5104</v>
      </c>
      <c r="W962" s="120"/>
      <c r="X962" s="124"/>
      <c r="Y962" s="124"/>
      <c r="Z962" s="126">
        <v>44348</v>
      </c>
    </row>
    <row r="963" spans="1:26" ht="17.25" hidden="1" customHeight="1">
      <c r="A963" s="120">
        <v>959</v>
      </c>
      <c r="B963" s="120" t="s">
        <v>758</v>
      </c>
      <c r="C963" s="120" t="s">
        <v>759</v>
      </c>
      <c r="D963" s="120" t="s">
        <v>760</v>
      </c>
      <c r="E963" s="120" t="s">
        <v>761</v>
      </c>
      <c r="F963" s="121">
        <v>12</v>
      </c>
      <c r="G963" s="121">
        <v>2</v>
      </c>
      <c r="H963" s="121">
        <v>17</v>
      </c>
      <c r="I963" s="121">
        <v>7</v>
      </c>
      <c r="J963" s="121">
        <v>704</v>
      </c>
      <c r="K963" s="122" t="s">
        <v>762</v>
      </c>
      <c r="L963" s="127">
        <v>139.16</v>
      </c>
      <c r="M963" s="120">
        <v>115.53</v>
      </c>
      <c r="N963" s="117" t="s">
        <v>763</v>
      </c>
      <c r="O963" s="120" t="s">
        <v>1736</v>
      </c>
      <c r="P963" s="120" t="s">
        <v>1737</v>
      </c>
      <c r="Q963" s="120" t="s">
        <v>766</v>
      </c>
      <c r="R963" s="120" t="s">
        <v>5105</v>
      </c>
      <c r="S963" s="123">
        <v>43627</v>
      </c>
      <c r="T963" s="120" t="s">
        <v>5106</v>
      </c>
      <c r="U963" s="124" t="s">
        <v>769</v>
      </c>
      <c r="V963" s="124" t="s">
        <v>5107</v>
      </c>
      <c r="W963" s="120"/>
      <c r="X963" s="124"/>
      <c r="Y963" s="124"/>
      <c r="Z963" s="126">
        <v>44348</v>
      </c>
    </row>
    <row r="964" spans="1:26" ht="17.25" hidden="1" customHeight="1">
      <c r="A964" s="120">
        <v>960</v>
      </c>
      <c r="B964" s="120" t="s">
        <v>758</v>
      </c>
      <c r="C964" s="120" t="s">
        <v>759</v>
      </c>
      <c r="D964" s="120" t="s">
        <v>760</v>
      </c>
      <c r="E964" s="120" t="s">
        <v>761</v>
      </c>
      <c r="F964" s="121">
        <v>12</v>
      </c>
      <c r="G964" s="121">
        <v>2</v>
      </c>
      <c r="H964" s="121">
        <v>17</v>
      </c>
      <c r="I964" s="121">
        <v>8</v>
      </c>
      <c r="J964" s="121">
        <v>801</v>
      </c>
      <c r="K964" s="122" t="s">
        <v>762</v>
      </c>
      <c r="L964" s="127">
        <v>88.62</v>
      </c>
      <c r="M964" s="120">
        <v>73.569999999999993</v>
      </c>
      <c r="N964" s="128" t="s">
        <v>773</v>
      </c>
      <c r="O964" s="120" t="s">
        <v>787</v>
      </c>
      <c r="P964" s="120" t="s">
        <v>1089</v>
      </c>
      <c r="Q964" s="120" t="s">
        <v>766</v>
      </c>
      <c r="R964" s="120" t="s">
        <v>5108</v>
      </c>
      <c r="S964" s="123">
        <v>43705</v>
      </c>
      <c r="T964" s="120" t="s">
        <v>5109</v>
      </c>
      <c r="U964" s="124" t="s">
        <v>769</v>
      </c>
      <c r="V964" s="124" t="s">
        <v>5110</v>
      </c>
      <c r="W964" s="120" t="s">
        <v>5111</v>
      </c>
      <c r="X964" s="124" t="s">
        <v>769</v>
      </c>
      <c r="Y964" s="124" t="s">
        <v>5112</v>
      </c>
      <c r="Z964" s="126">
        <v>44348</v>
      </c>
    </row>
    <row r="965" spans="1:26" ht="17.25" hidden="1" customHeight="1">
      <c r="A965" s="120">
        <v>961</v>
      </c>
      <c r="B965" s="120" t="s">
        <v>758</v>
      </c>
      <c r="C965" s="120" t="s">
        <v>759</v>
      </c>
      <c r="D965" s="120" t="s">
        <v>760</v>
      </c>
      <c r="E965" s="120" t="s">
        <v>761</v>
      </c>
      <c r="F965" s="121">
        <v>12</v>
      </c>
      <c r="G965" s="121">
        <v>2</v>
      </c>
      <c r="H965" s="121">
        <v>17</v>
      </c>
      <c r="I965" s="121">
        <v>8</v>
      </c>
      <c r="J965" s="121">
        <v>802</v>
      </c>
      <c r="K965" s="122" t="s">
        <v>762</v>
      </c>
      <c r="L965" s="127">
        <v>88.27</v>
      </c>
      <c r="M965" s="120">
        <v>73.28</v>
      </c>
      <c r="N965" s="128" t="s">
        <v>773</v>
      </c>
      <c r="O965" s="120" t="s">
        <v>774</v>
      </c>
      <c r="P965" s="120" t="s">
        <v>1095</v>
      </c>
      <c r="Q965" s="120" t="s">
        <v>766</v>
      </c>
      <c r="R965" s="120" t="s">
        <v>5113</v>
      </c>
      <c r="S965" s="123">
        <v>43621</v>
      </c>
      <c r="T965" s="120" t="s">
        <v>5114</v>
      </c>
      <c r="U965" s="124" t="s">
        <v>769</v>
      </c>
      <c r="V965" s="124" t="s">
        <v>5115</v>
      </c>
      <c r="W965" s="120" t="s">
        <v>5116</v>
      </c>
      <c r="X965" s="124" t="s">
        <v>769</v>
      </c>
      <c r="Y965" s="124" t="s">
        <v>5117</v>
      </c>
      <c r="Z965" s="126">
        <v>44348</v>
      </c>
    </row>
    <row r="966" spans="1:26" ht="17.25" hidden="1" customHeight="1">
      <c r="A966" s="120">
        <v>962</v>
      </c>
      <c r="B966" s="120" t="s">
        <v>758</v>
      </c>
      <c r="C966" s="120" t="s">
        <v>759</v>
      </c>
      <c r="D966" s="120" t="s">
        <v>760</v>
      </c>
      <c r="E966" s="120" t="s">
        <v>761</v>
      </c>
      <c r="F966" s="121">
        <v>12</v>
      </c>
      <c r="G966" s="121">
        <v>2</v>
      </c>
      <c r="H966" s="121">
        <v>17</v>
      </c>
      <c r="I966" s="121">
        <v>8</v>
      </c>
      <c r="J966" s="121">
        <v>803</v>
      </c>
      <c r="K966" s="122" t="s">
        <v>762</v>
      </c>
      <c r="L966" s="127">
        <v>88.15</v>
      </c>
      <c r="M966" s="120">
        <v>73.180000000000007</v>
      </c>
      <c r="N966" s="128" t="s">
        <v>773</v>
      </c>
      <c r="O966" s="120" t="s">
        <v>774</v>
      </c>
      <c r="P966" s="120" t="s">
        <v>1101</v>
      </c>
      <c r="Q966" s="120" t="s">
        <v>766</v>
      </c>
      <c r="R966" s="120" t="s">
        <v>5118</v>
      </c>
      <c r="S966" s="123">
        <v>43706</v>
      </c>
      <c r="T966" s="120" t="s">
        <v>5119</v>
      </c>
      <c r="U966" s="124" t="s">
        <v>769</v>
      </c>
      <c r="V966" s="124" t="s">
        <v>5120</v>
      </c>
      <c r="W966" s="120" t="s">
        <v>5121</v>
      </c>
      <c r="X966" s="124" t="s">
        <v>769</v>
      </c>
      <c r="Y966" s="124" t="s">
        <v>5122</v>
      </c>
      <c r="Z966" s="126">
        <v>44348</v>
      </c>
    </row>
    <row r="967" spans="1:26" ht="17.25" hidden="1" customHeight="1">
      <c r="A967" s="120">
        <v>963</v>
      </c>
      <c r="B967" s="120" t="s">
        <v>758</v>
      </c>
      <c r="C967" s="120" t="s">
        <v>759</v>
      </c>
      <c r="D967" s="120" t="s">
        <v>760</v>
      </c>
      <c r="E967" s="120" t="s">
        <v>761</v>
      </c>
      <c r="F967" s="121">
        <v>12</v>
      </c>
      <c r="G967" s="121">
        <v>2</v>
      </c>
      <c r="H967" s="121">
        <v>17</v>
      </c>
      <c r="I967" s="121">
        <v>8</v>
      </c>
      <c r="J967" s="121">
        <v>804</v>
      </c>
      <c r="K967" s="122" t="s">
        <v>762</v>
      </c>
      <c r="L967" s="127">
        <v>139.16</v>
      </c>
      <c r="M967" s="120">
        <v>115.53</v>
      </c>
      <c r="N967" s="117" t="s">
        <v>763</v>
      </c>
      <c r="O967" s="120" t="s">
        <v>1736</v>
      </c>
      <c r="P967" s="120" t="s">
        <v>1737</v>
      </c>
      <c r="Q967" s="120" t="s">
        <v>766</v>
      </c>
      <c r="R967" s="120" t="s">
        <v>5123</v>
      </c>
      <c r="S967" s="123">
        <v>43686</v>
      </c>
      <c r="T967" s="120" t="s">
        <v>5124</v>
      </c>
      <c r="U967" s="124" t="s">
        <v>769</v>
      </c>
      <c r="V967" s="124" t="s">
        <v>5125</v>
      </c>
      <c r="W967" s="120" t="s">
        <v>5126</v>
      </c>
      <c r="X967" s="124" t="s">
        <v>769</v>
      </c>
      <c r="Y967" s="124" t="s">
        <v>5127</v>
      </c>
      <c r="Z967" s="126">
        <v>44348</v>
      </c>
    </row>
    <row r="968" spans="1:26" ht="17.25" hidden="1" customHeight="1">
      <c r="A968" s="120">
        <v>964</v>
      </c>
      <c r="B968" s="120" t="s">
        <v>758</v>
      </c>
      <c r="C968" s="120" t="s">
        <v>759</v>
      </c>
      <c r="D968" s="120" t="s">
        <v>760</v>
      </c>
      <c r="E968" s="120" t="s">
        <v>761</v>
      </c>
      <c r="F968" s="121">
        <v>12</v>
      </c>
      <c r="G968" s="121">
        <v>2</v>
      </c>
      <c r="H968" s="121">
        <v>17</v>
      </c>
      <c r="I968" s="121">
        <v>9</v>
      </c>
      <c r="J968" s="121">
        <v>901</v>
      </c>
      <c r="K968" s="122" t="s">
        <v>762</v>
      </c>
      <c r="L968" s="127">
        <v>88.62</v>
      </c>
      <c r="M968" s="120">
        <v>73.569999999999993</v>
      </c>
      <c r="N968" s="128" t="s">
        <v>773</v>
      </c>
      <c r="O968" s="120" t="s">
        <v>787</v>
      </c>
      <c r="P968" s="120" t="s">
        <v>1089</v>
      </c>
      <c r="Q968" s="120" t="s">
        <v>766</v>
      </c>
      <c r="R968" s="120" t="s">
        <v>5128</v>
      </c>
      <c r="S968" s="123">
        <v>43702</v>
      </c>
      <c r="T968" s="120" t="s">
        <v>5129</v>
      </c>
      <c r="U968" s="124" t="s">
        <v>769</v>
      </c>
      <c r="V968" s="124" t="s">
        <v>5130</v>
      </c>
      <c r="W968" s="120" t="s">
        <v>5131</v>
      </c>
      <c r="X968" s="124" t="s">
        <v>769</v>
      </c>
      <c r="Y968" s="124" t="s">
        <v>5132</v>
      </c>
      <c r="Z968" s="126">
        <v>44348</v>
      </c>
    </row>
    <row r="969" spans="1:26" ht="17.25" hidden="1" customHeight="1">
      <c r="A969" s="120">
        <v>965</v>
      </c>
      <c r="B969" s="120" t="s">
        <v>758</v>
      </c>
      <c r="C969" s="120" t="s">
        <v>759</v>
      </c>
      <c r="D969" s="120" t="s">
        <v>760</v>
      </c>
      <c r="E969" s="120" t="s">
        <v>761</v>
      </c>
      <c r="F969" s="121">
        <v>12</v>
      </c>
      <c r="G969" s="121">
        <v>2</v>
      </c>
      <c r="H969" s="121">
        <v>17</v>
      </c>
      <c r="I969" s="121">
        <v>9</v>
      </c>
      <c r="J969" s="121">
        <v>902</v>
      </c>
      <c r="K969" s="122" t="s">
        <v>762</v>
      </c>
      <c r="L969" s="127">
        <v>88.27</v>
      </c>
      <c r="M969" s="120">
        <v>73.28</v>
      </c>
      <c r="N969" s="128" t="s">
        <v>773</v>
      </c>
      <c r="O969" s="120" t="s">
        <v>774</v>
      </c>
      <c r="P969" s="120" t="s">
        <v>1095</v>
      </c>
      <c r="Q969" s="120" t="s">
        <v>766</v>
      </c>
      <c r="R969" s="120" t="s">
        <v>5133</v>
      </c>
      <c r="S969" s="123">
        <v>43722</v>
      </c>
      <c r="T969" s="120" t="s">
        <v>5134</v>
      </c>
      <c r="U969" s="124" t="s">
        <v>769</v>
      </c>
      <c r="V969" s="124" t="s">
        <v>5135</v>
      </c>
      <c r="W969" s="120"/>
      <c r="X969" s="124"/>
      <c r="Y969" s="124"/>
      <c r="Z969" s="126">
        <v>44348</v>
      </c>
    </row>
    <row r="970" spans="1:26" ht="17.25" hidden="1" customHeight="1">
      <c r="A970" s="120">
        <v>966</v>
      </c>
      <c r="B970" s="120" t="s">
        <v>758</v>
      </c>
      <c r="C970" s="120" t="s">
        <v>759</v>
      </c>
      <c r="D970" s="120" t="s">
        <v>760</v>
      </c>
      <c r="E970" s="120" t="s">
        <v>761</v>
      </c>
      <c r="F970" s="121">
        <v>12</v>
      </c>
      <c r="G970" s="121">
        <v>2</v>
      </c>
      <c r="H970" s="121">
        <v>17</v>
      </c>
      <c r="I970" s="121">
        <v>9</v>
      </c>
      <c r="J970" s="121">
        <v>903</v>
      </c>
      <c r="K970" s="122" t="s">
        <v>762</v>
      </c>
      <c r="L970" s="127">
        <v>88.15</v>
      </c>
      <c r="M970" s="120">
        <v>73.180000000000007</v>
      </c>
      <c r="N970" s="128" t="s">
        <v>773</v>
      </c>
      <c r="O970" s="120" t="s">
        <v>774</v>
      </c>
      <c r="P970" s="120" t="s">
        <v>1101</v>
      </c>
      <c r="Q970" s="120" t="s">
        <v>766</v>
      </c>
      <c r="R970" s="120" t="s">
        <v>5136</v>
      </c>
      <c r="S970" s="123">
        <v>43626</v>
      </c>
      <c r="T970" s="120" t="s">
        <v>5137</v>
      </c>
      <c r="U970" s="124" t="s">
        <v>769</v>
      </c>
      <c r="V970" s="124" t="s">
        <v>5138</v>
      </c>
      <c r="W970" s="120" t="s">
        <v>5139</v>
      </c>
      <c r="X970" s="124" t="s">
        <v>769</v>
      </c>
      <c r="Y970" s="124" t="s">
        <v>5140</v>
      </c>
      <c r="Z970" s="126">
        <v>44348</v>
      </c>
    </row>
    <row r="971" spans="1:26" ht="17.25" hidden="1" customHeight="1">
      <c r="A971" s="120">
        <v>967</v>
      </c>
      <c r="B971" s="120" t="s">
        <v>758</v>
      </c>
      <c r="C971" s="120" t="s">
        <v>759</v>
      </c>
      <c r="D971" s="120" t="s">
        <v>760</v>
      </c>
      <c r="E971" s="120" t="s">
        <v>761</v>
      </c>
      <c r="F971" s="121">
        <v>12</v>
      </c>
      <c r="G971" s="121">
        <v>2</v>
      </c>
      <c r="H971" s="121">
        <v>17</v>
      </c>
      <c r="I971" s="121">
        <v>9</v>
      </c>
      <c r="J971" s="121">
        <v>904</v>
      </c>
      <c r="K971" s="122" t="s">
        <v>762</v>
      </c>
      <c r="L971" s="127">
        <v>139.16</v>
      </c>
      <c r="M971" s="120">
        <v>115.53</v>
      </c>
      <c r="N971" s="117" t="s">
        <v>763</v>
      </c>
      <c r="O971" s="120" t="s">
        <v>1736</v>
      </c>
      <c r="P971" s="120" t="s">
        <v>1737</v>
      </c>
      <c r="Q971" s="120" t="s">
        <v>766</v>
      </c>
      <c r="R971" s="120" t="s">
        <v>5141</v>
      </c>
      <c r="S971" s="123">
        <v>43704</v>
      </c>
      <c r="T971" s="120" t="s">
        <v>5142</v>
      </c>
      <c r="U971" s="124" t="s">
        <v>769</v>
      </c>
      <c r="V971" s="124" t="s">
        <v>5143</v>
      </c>
      <c r="W971" s="120" t="s">
        <v>5144</v>
      </c>
      <c r="X971" s="124" t="s">
        <v>769</v>
      </c>
      <c r="Y971" s="124" t="s">
        <v>5145</v>
      </c>
      <c r="Z971" s="126">
        <v>44348</v>
      </c>
    </row>
    <row r="972" spans="1:26" ht="17.25" hidden="1" customHeight="1">
      <c r="A972" s="120">
        <v>968</v>
      </c>
      <c r="B972" s="120" t="s">
        <v>758</v>
      </c>
      <c r="C972" s="120" t="s">
        <v>759</v>
      </c>
      <c r="D972" s="120" t="s">
        <v>760</v>
      </c>
      <c r="E972" s="120" t="s">
        <v>761</v>
      </c>
      <c r="F972" s="121">
        <v>12</v>
      </c>
      <c r="G972" s="121">
        <v>2</v>
      </c>
      <c r="H972" s="121">
        <v>17</v>
      </c>
      <c r="I972" s="121">
        <v>10</v>
      </c>
      <c r="J972" s="121">
        <v>1001</v>
      </c>
      <c r="K972" s="122" t="s">
        <v>762</v>
      </c>
      <c r="L972" s="127">
        <v>88.62</v>
      </c>
      <c r="M972" s="120">
        <v>73.569999999999993</v>
      </c>
      <c r="N972" s="128" t="s">
        <v>773</v>
      </c>
      <c r="O972" s="120" t="s">
        <v>787</v>
      </c>
      <c r="P972" s="120" t="s">
        <v>1089</v>
      </c>
      <c r="Q972" s="120" t="s">
        <v>766</v>
      </c>
      <c r="R972" s="120" t="s">
        <v>5146</v>
      </c>
      <c r="S972" s="123">
        <v>43626</v>
      </c>
      <c r="T972" s="120" t="s">
        <v>5147</v>
      </c>
      <c r="U972" s="124" t="s">
        <v>769</v>
      </c>
      <c r="V972" s="124" t="s">
        <v>5148</v>
      </c>
      <c r="W972" s="120" t="s">
        <v>5149</v>
      </c>
      <c r="X972" s="124" t="s">
        <v>769</v>
      </c>
      <c r="Y972" s="124" t="s">
        <v>5150</v>
      </c>
      <c r="Z972" s="126">
        <v>44348</v>
      </c>
    </row>
    <row r="973" spans="1:26" ht="17.25" hidden="1" customHeight="1">
      <c r="A973" s="120">
        <v>969</v>
      </c>
      <c r="B973" s="120" t="s">
        <v>758</v>
      </c>
      <c r="C973" s="120" t="s">
        <v>759</v>
      </c>
      <c r="D973" s="120" t="s">
        <v>760</v>
      </c>
      <c r="E973" s="120" t="s">
        <v>761</v>
      </c>
      <c r="F973" s="121">
        <v>12</v>
      </c>
      <c r="G973" s="121">
        <v>2</v>
      </c>
      <c r="H973" s="121">
        <v>17</v>
      </c>
      <c r="I973" s="121">
        <v>10</v>
      </c>
      <c r="J973" s="121">
        <v>1002</v>
      </c>
      <c r="K973" s="122" t="s">
        <v>762</v>
      </c>
      <c r="L973" s="127">
        <v>88.27</v>
      </c>
      <c r="M973" s="120">
        <v>73.28</v>
      </c>
      <c r="N973" s="128" t="s">
        <v>773</v>
      </c>
      <c r="O973" s="120" t="s">
        <v>774</v>
      </c>
      <c r="P973" s="120" t="s">
        <v>1095</v>
      </c>
      <c r="Q973" s="120" t="s">
        <v>766</v>
      </c>
      <c r="R973" s="120" t="s">
        <v>5151</v>
      </c>
      <c r="S973" s="123">
        <v>43831</v>
      </c>
      <c r="T973" s="120" t="s">
        <v>5152</v>
      </c>
      <c r="U973" s="124" t="s">
        <v>769</v>
      </c>
      <c r="V973" s="124" t="s">
        <v>5153</v>
      </c>
      <c r="W973" s="120" t="s">
        <v>5154</v>
      </c>
      <c r="X973" s="124" t="s">
        <v>769</v>
      </c>
      <c r="Y973" s="124" t="s">
        <v>5155</v>
      </c>
      <c r="Z973" s="126">
        <v>44348</v>
      </c>
    </row>
    <row r="974" spans="1:26" ht="17.25" hidden="1" customHeight="1">
      <c r="A974" s="120">
        <v>970</v>
      </c>
      <c r="B974" s="120" t="s">
        <v>758</v>
      </c>
      <c r="C974" s="120" t="s">
        <v>759</v>
      </c>
      <c r="D974" s="120" t="s">
        <v>760</v>
      </c>
      <c r="E974" s="120" t="s">
        <v>761</v>
      </c>
      <c r="F974" s="121">
        <v>12</v>
      </c>
      <c r="G974" s="121">
        <v>2</v>
      </c>
      <c r="H974" s="121">
        <v>17</v>
      </c>
      <c r="I974" s="121">
        <v>10</v>
      </c>
      <c r="J974" s="121">
        <v>1003</v>
      </c>
      <c r="K974" s="122" t="s">
        <v>762</v>
      </c>
      <c r="L974" s="127">
        <v>88.15</v>
      </c>
      <c r="M974" s="120">
        <v>73.180000000000007</v>
      </c>
      <c r="N974" s="128" t="s">
        <v>773</v>
      </c>
      <c r="O974" s="120" t="s">
        <v>774</v>
      </c>
      <c r="P974" s="120" t="s">
        <v>1101</v>
      </c>
      <c r="Q974" s="120" t="s">
        <v>766</v>
      </c>
      <c r="R974" s="120" t="s">
        <v>5156</v>
      </c>
      <c r="S974" s="123">
        <v>43706</v>
      </c>
      <c r="T974" s="120" t="s">
        <v>5157</v>
      </c>
      <c r="U974" s="124" t="s">
        <v>769</v>
      </c>
      <c r="V974" s="124" t="s">
        <v>5158</v>
      </c>
      <c r="W974" s="120" t="s">
        <v>5159</v>
      </c>
      <c r="X974" s="124" t="s">
        <v>769</v>
      </c>
      <c r="Y974" s="124" t="s">
        <v>5160</v>
      </c>
      <c r="Z974" s="126">
        <v>44348</v>
      </c>
    </row>
    <row r="975" spans="1:26" ht="17.25" hidden="1" customHeight="1">
      <c r="A975" s="120">
        <v>971</v>
      </c>
      <c r="B975" s="120" t="s">
        <v>758</v>
      </c>
      <c r="C975" s="120" t="s">
        <v>759</v>
      </c>
      <c r="D975" s="120" t="s">
        <v>760</v>
      </c>
      <c r="E975" s="120" t="s">
        <v>761</v>
      </c>
      <c r="F975" s="121">
        <v>12</v>
      </c>
      <c r="G975" s="121">
        <v>2</v>
      </c>
      <c r="H975" s="121">
        <v>17</v>
      </c>
      <c r="I975" s="121">
        <v>10</v>
      </c>
      <c r="J975" s="121">
        <v>1004</v>
      </c>
      <c r="K975" s="122" t="s">
        <v>762</v>
      </c>
      <c r="L975" s="127">
        <v>139.16</v>
      </c>
      <c r="M975" s="120">
        <v>115.53</v>
      </c>
      <c r="N975" s="117" t="s">
        <v>763</v>
      </c>
      <c r="O975" s="120" t="s">
        <v>1736</v>
      </c>
      <c r="P975" s="120" t="s">
        <v>1737</v>
      </c>
      <c r="Q975" s="120" t="s">
        <v>766</v>
      </c>
      <c r="R975" s="120" t="s">
        <v>5161</v>
      </c>
      <c r="S975" s="123">
        <v>43649</v>
      </c>
      <c r="T975" s="120" t="s">
        <v>5162</v>
      </c>
      <c r="U975" s="124" t="s">
        <v>769</v>
      </c>
      <c r="V975" s="124" t="s">
        <v>5163</v>
      </c>
      <c r="W975" s="120" t="s">
        <v>5164</v>
      </c>
      <c r="X975" s="124" t="s">
        <v>769</v>
      </c>
      <c r="Y975" s="124" t="s">
        <v>5165</v>
      </c>
      <c r="Z975" s="126">
        <v>44348</v>
      </c>
    </row>
    <row r="976" spans="1:26" ht="17.25" hidden="1" customHeight="1">
      <c r="A976" s="120">
        <v>972</v>
      </c>
      <c r="B976" s="120" t="s">
        <v>758</v>
      </c>
      <c r="C976" s="120" t="s">
        <v>759</v>
      </c>
      <c r="D976" s="120" t="s">
        <v>760</v>
      </c>
      <c r="E976" s="120" t="s">
        <v>761</v>
      </c>
      <c r="F976" s="121">
        <v>12</v>
      </c>
      <c r="G976" s="121">
        <v>2</v>
      </c>
      <c r="H976" s="121">
        <v>17</v>
      </c>
      <c r="I976" s="121">
        <v>11</v>
      </c>
      <c r="J976" s="121">
        <v>1101</v>
      </c>
      <c r="K976" s="122" t="s">
        <v>762</v>
      </c>
      <c r="L976" s="127">
        <v>88.62</v>
      </c>
      <c r="M976" s="120">
        <v>73.569999999999993</v>
      </c>
      <c r="N976" s="128" t="s">
        <v>773</v>
      </c>
      <c r="O976" s="120" t="s">
        <v>787</v>
      </c>
      <c r="P976" s="120" t="s">
        <v>1089</v>
      </c>
      <c r="Q976" s="120" t="s">
        <v>766</v>
      </c>
      <c r="R976" s="120" t="s">
        <v>5166</v>
      </c>
      <c r="S976" s="123">
        <v>43621</v>
      </c>
      <c r="T976" s="120" t="s">
        <v>5167</v>
      </c>
      <c r="U976" s="124" t="s">
        <v>769</v>
      </c>
      <c r="V976" s="124" t="s">
        <v>5168</v>
      </c>
      <c r="W976" s="120"/>
      <c r="X976" s="124"/>
      <c r="Y976" s="124"/>
      <c r="Z976" s="126">
        <v>44348</v>
      </c>
    </row>
    <row r="977" spans="1:26" ht="17.25" hidden="1" customHeight="1">
      <c r="A977" s="120">
        <v>973</v>
      </c>
      <c r="B977" s="120" t="s">
        <v>758</v>
      </c>
      <c r="C977" s="120" t="s">
        <v>759</v>
      </c>
      <c r="D977" s="120" t="s">
        <v>760</v>
      </c>
      <c r="E977" s="120" t="s">
        <v>761</v>
      </c>
      <c r="F977" s="121">
        <v>12</v>
      </c>
      <c r="G977" s="121">
        <v>2</v>
      </c>
      <c r="H977" s="121">
        <v>17</v>
      </c>
      <c r="I977" s="121">
        <v>11</v>
      </c>
      <c r="J977" s="121">
        <v>1102</v>
      </c>
      <c r="K977" s="122" t="s">
        <v>762</v>
      </c>
      <c r="L977" s="127">
        <v>88.27</v>
      </c>
      <c r="M977" s="120">
        <v>73.28</v>
      </c>
      <c r="N977" s="128" t="s">
        <v>773</v>
      </c>
      <c r="O977" s="120" t="s">
        <v>774</v>
      </c>
      <c r="P977" s="120" t="s">
        <v>1095</v>
      </c>
      <c r="Q977" s="120" t="s">
        <v>766</v>
      </c>
      <c r="R977" s="120" t="s">
        <v>5169</v>
      </c>
      <c r="S977" s="123">
        <v>43707</v>
      </c>
      <c r="T977" s="120" t="s">
        <v>5170</v>
      </c>
      <c r="U977" s="124" t="s">
        <v>769</v>
      </c>
      <c r="V977" s="124" t="s">
        <v>5171</v>
      </c>
      <c r="W977" s="120"/>
      <c r="X977" s="124"/>
      <c r="Y977" s="124"/>
      <c r="Z977" s="126">
        <v>44348</v>
      </c>
    </row>
    <row r="978" spans="1:26" ht="17.25" hidden="1" customHeight="1">
      <c r="A978" s="120">
        <v>974</v>
      </c>
      <c r="B978" s="120" t="s">
        <v>758</v>
      </c>
      <c r="C978" s="120" t="s">
        <v>759</v>
      </c>
      <c r="D978" s="120" t="s">
        <v>760</v>
      </c>
      <c r="E978" s="120" t="s">
        <v>761</v>
      </c>
      <c r="F978" s="121">
        <v>12</v>
      </c>
      <c r="G978" s="121">
        <v>2</v>
      </c>
      <c r="H978" s="121">
        <v>17</v>
      </c>
      <c r="I978" s="121">
        <v>11</v>
      </c>
      <c r="J978" s="121">
        <v>1103</v>
      </c>
      <c r="K978" s="122" t="s">
        <v>762</v>
      </c>
      <c r="L978" s="127">
        <v>88.15</v>
      </c>
      <c r="M978" s="120">
        <v>73.180000000000007</v>
      </c>
      <c r="N978" s="128" t="s">
        <v>773</v>
      </c>
      <c r="O978" s="120" t="s">
        <v>774</v>
      </c>
      <c r="P978" s="120" t="s">
        <v>1101</v>
      </c>
      <c r="Q978" s="120" t="s">
        <v>766</v>
      </c>
      <c r="R978" s="120" t="s">
        <v>5172</v>
      </c>
      <c r="S978" s="123">
        <v>43721</v>
      </c>
      <c r="T978" s="120" t="s">
        <v>5173</v>
      </c>
      <c r="U978" s="124" t="s">
        <v>769</v>
      </c>
      <c r="V978" s="124" t="s">
        <v>5174</v>
      </c>
      <c r="W978" s="120" t="s">
        <v>5175</v>
      </c>
      <c r="X978" s="124" t="s">
        <v>769</v>
      </c>
      <c r="Y978" s="124" t="s">
        <v>5176</v>
      </c>
      <c r="Z978" s="126">
        <v>44348</v>
      </c>
    </row>
    <row r="979" spans="1:26" ht="17.25" hidden="1" customHeight="1">
      <c r="A979" s="120">
        <v>975</v>
      </c>
      <c r="B979" s="120" t="s">
        <v>758</v>
      </c>
      <c r="C979" s="120" t="s">
        <v>759</v>
      </c>
      <c r="D979" s="120" t="s">
        <v>760</v>
      </c>
      <c r="E979" s="120" t="s">
        <v>761</v>
      </c>
      <c r="F979" s="121">
        <v>12</v>
      </c>
      <c r="G979" s="121">
        <v>2</v>
      </c>
      <c r="H979" s="121">
        <v>17</v>
      </c>
      <c r="I979" s="121">
        <v>11</v>
      </c>
      <c r="J979" s="121">
        <v>1104</v>
      </c>
      <c r="K979" s="122" t="s">
        <v>762</v>
      </c>
      <c r="L979" s="127">
        <v>139.16</v>
      </c>
      <c r="M979" s="120">
        <v>115.53</v>
      </c>
      <c r="N979" s="117" t="s">
        <v>763</v>
      </c>
      <c r="O979" s="120" t="s">
        <v>1736</v>
      </c>
      <c r="P979" s="120" t="s">
        <v>1737</v>
      </c>
      <c r="Q979" s="120" t="s">
        <v>766</v>
      </c>
      <c r="R979" s="120" t="s">
        <v>5177</v>
      </c>
      <c r="S979" s="123">
        <v>43713</v>
      </c>
      <c r="T979" s="120" t="s">
        <v>5178</v>
      </c>
      <c r="U979" s="124" t="s">
        <v>769</v>
      </c>
      <c r="V979" s="124" t="s">
        <v>5179</v>
      </c>
      <c r="W979" s="120" t="s">
        <v>5180</v>
      </c>
      <c r="X979" s="124" t="s">
        <v>769</v>
      </c>
      <c r="Y979" s="124" t="s">
        <v>5181</v>
      </c>
      <c r="Z979" s="126">
        <v>44348</v>
      </c>
    </row>
    <row r="980" spans="1:26" ht="17.25" hidden="1" customHeight="1">
      <c r="A980" s="120">
        <v>976</v>
      </c>
      <c r="B980" s="120" t="s">
        <v>758</v>
      </c>
      <c r="C980" s="120" t="s">
        <v>759</v>
      </c>
      <c r="D980" s="120" t="s">
        <v>760</v>
      </c>
      <c r="E980" s="120" t="s">
        <v>761</v>
      </c>
      <c r="F980" s="121">
        <v>12</v>
      </c>
      <c r="G980" s="121">
        <v>2</v>
      </c>
      <c r="H980" s="121">
        <v>17</v>
      </c>
      <c r="I980" s="121">
        <v>12</v>
      </c>
      <c r="J980" s="121">
        <v>1201</v>
      </c>
      <c r="K980" s="122" t="s">
        <v>762</v>
      </c>
      <c r="L980" s="127">
        <v>88.62</v>
      </c>
      <c r="M980" s="120">
        <v>73.569999999999993</v>
      </c>
      <c r="N980" s="128" t="s">
        <v>773</v>
      </c>
      <c r="O980" s="120" t="s">
        <v>787</v>
      </c>
      <c r="P980" s="120" t="s">
        <v>1089</v>
      </c>
      <c r="Q980" s="120" t="s">
        <v>766</v>
      </c>
      <c r="R980" s="120" t="s">
        <v>5182</v>
      </c>
      <c r="S980" s="123">
        <v>43724</v>
      </c>
      <c r="T980" s="120" t="s">
        <v>5183</v>
      </c>
      <c r="U980" s="124" t="s">
        <v>769</v>
      </c>
      <c r="V980" s="124" t="s">
        <v>5184</v>
      </c>
      <c r="W980" s="120" t="s">
        <v>5185</v>
      </c>
      <c r="X980" s="124" t="s">
        <v>769</v>
      </c>
      <c r="Y980" s="124" t="s">
        <v>5186</v>
      </c>
      <c r="Z980" s="126">
        <v>44348</v>
      </c>
    </row>
    <row r="981" spans="1:26" ht="17.25" hidden="1" customHeight="1">
      <c r="A981" s="120">
        <v>977</v>
      </c>
      <c r="B981" s="120" t="s">
        <v>758</v>
      </c>
      <c r="C981" s="120" t="s">
        <v>759</v>
      </c>
      <c r="D981" s="120" t="s">
        <v>760</v>
      </c>
      <c r="E981" s="120" t="s">
        <v>761</v>
      </c>
      <c r="F981" s="121">
        <v>12</v>
      </c>
      <c r="G981" s="121">
        <v>2</v>
      </c>
      <c r="H981" s="121">
        <v>17</v>
      </c>
      <c r="I981" s="121">
        <v>12</v>
      </c>
      <c r="J981" s="121">
        <v>1202</v>
      </c>
      <c r="K981" s="122" t="s">
        <v>762</v>
      </c>
      <c r="L981" s="127">
        <v>88.27</v>
      </c>
      <c r="M981" s="120">
        <v>73.28</v>
      </c>
      <c r="N981" s="128" t="s">
        <v>773</v>
      </c>
      <c r="O981" s="120" t="s">
        <v>774</v>
      </c>
      <c r="P981" s="120" t="s">
        <v>1095</v>
      </c>
      <c r="Q981" s="120" t="s">
        <v>766</v>
      </c>
      <c r="R981" s="120" t="s">
        <v>5187</v>
      </c>
      <c r="S981" s="123">
        <v>43621</v>
      </c>
      <c r="T981" s="120" t="s">
        <v>5188</v>
      </c>
      <c r="U981" s="124" t="s">
        <v>769</v>
      </c>
      <c r="V981" s="124" t="s">
        <v>5189</v>
      </c>
      <c r="W981" s="120" t="s">
        <v>5190</v>
      </c>
      <c r="X981" s="124" t="s">
        <v>769</v>
      </c>
      <c r="Y981" s="124" t="s">
        <v>5191</v>
      </c>
      <c r="Z981" s="126">
        <v>44348</v>
      </c>
    </row>
    <row r="982" spans="1:26" ht="17.25" hidden="1" customHeight="1">
      <c r="A982" s="120">
        <v>978</v>
      </c>
      <c r="B982" s="120" t="s">
        <v>758</v>
      </c>
      <c r="C982" s="120" t="s">
        <v>759</v>
      </c>
      <c r="D982" s="120" t="s">
        <v>760</v>
      </c>
      <c r="E982" s="120" t="s">
        <v>761</v>
      </c>
      <c r="F982" s="121">
        <v>12</v>
      </c>
      <c r="G982" s="121">
        <v>2</v>
      </c>
      <c r="H982" s="121">
        <v>17</v>
      </c>
      <c r="I982" s="121">
        <v>12</v>
      </c>
      <c r="J982" s="121">
        <v>1203</v>
      </c>
      <c r="K982" s="122" t="s">
        <v>762</v>
      </c>
      <c r="L982" s="127">
        <v>88.15</v>
      </c>
      <c r="M982" s="120">
        <v>73.180000000000007</v>
      </c>
      <c r="N982" s="128" t="s">
        <v>773</v>
      </c>
      <c r="O982" s="120" t="s">
        <v>774</v>
      </c>
      <c r="P982" s="120" t="s">
        <v>1101</v>
      </c>
      <c r="Q982" s="120" t="s">
        <v>766</v>
      </c>
      <c r="R982" s="120" t="s">
        <v>5192</v>
      </c>
      <c r="S982" s="123">
        <v>43830</v>
      </c>
      <c r="T982" s="120" t="s">
        <v>5193</v>
      </c>
      <c r="U982" s="124" t="s">
        <v>769</v>
      </c>
      <c r="V982" s="124" t="s">
        <v>5194</v>
      </c>
      <c r="W982" s="120"/>
      <c r="X982" s="124"/>
      <c r="Y982" s="124"/>
      <c r="Z982" s="126">
        <v>44348</v>
      </c>
    </row>
    <row r="983" spans="1:26" ht="17.25" hidden="1" customHeight="1">
      <c r="A983" s="120">
        <v>979</v>
      </c>
      <c r="B983" s="120" t="s">
        <v>758</v>
      </c>
      <c r="C983" s="120" t="s">
        <v>759</v>
      </c>
      <c r="D983" s="120" t="s">
        <v>760</v>
      </c>
      <c r="E983" s="120" t="s">
        <v>761</v>
      </c>
      <c r="F983" s="121">
        <v>12</v>
      </c>
      <c r="G983" s="121">
        <v>2</v>
      </c>
      <c r="H983" s="121">
        <v>17</v>
      </c>
      <c r="I983" s="121">
        <v>12</v>
      </c>
      <c r="J983" s="121">
        <v>1204</v>
      </c>
      <c r="K983" s="122" t="s">
        <v>762</v>
      </c>
      <c r="L983" s="127">
        <v>139.16</v>
      </c>
      <c r="M983" s="120">
        <v>115.53</v>
      </c>
      <c r="N983" s="117" t="s">
        <v>763</v>
      </c>
      <c r="O983" s="120" t="s">
        <v>1736</v>
      </c>
      <c r="P983" s="120" t="s">
        <v>1737</v>
      </c>
      <c r="Q983" s="120" t="s">
        <v>766</v>
      </c>
      <c r="R983" s="120" t="s">
        <v>5195</v>
      </c>
      <c r="S983" s="123">
        <v>43725</v>
      </c>
      <c r="T983" s="120" t="s">
        <v>5196</v>
      </c>
      <c r="U983" s="124" t="s">
        <v>769</v>
      </c>
      <c r="V983" s="124" t="s">
        <v>5197</v>
      </c>
      <c r="W983" s="120" t="s">
        <v>5198</v>
      </c>
      <c r="X983" s="124" t="s">
        <v>769</v>
      </c>
      <c r="Y983" s="124" t="s">
        <v>5199</v>
      </c>
      <c r="Z983" s="126">
        <v>44348</v>
      </c>
    </row>
    <row r="984" spans="1:26" ht="17.25" hidden="1" customHeight="1">
      <c r="A984" s="120">
        <v>980</v>
      </c>
      <c r="B984" s="120" t="s">
        <v>758</v>
      </c>
      <c r="C984" s="120" t="s">
        <v>759</v>
      </c>
      <c r="D984" s="120" t="s">
        <v>760</v>
      </c>
      <c r="E984" s="120" t="s">
        <v>761</v>
      </c>
      <c r="F984" s="121">
        <v>12</v>
      </c>
      <c r="G984" s="121">
        <v>2</v>
      </c>
      <c r="H984" s="121">
        <v>17</v>
      </c>
      <c r="I984" s="121">
        <v>13</v>
      </c>
      <c r="J984" s="121">
        <v>1301</v>
      </c>
      <c r="K984" s="122" t="s">
        <v>762</v>
      </c>
      <c r="L984" s="127">
        <v>88.62</v>
      </c>
      <c r="M984" s="120">
        <v>73.569999999999993</v>
      </c>
      <c r="N984" s="128" t="s">
        <v>773</v>
      </c>
      <c r="O984" s="120" t="s">
        <v>787</v>
      </c>
      <c r="P984" s="120" t="s">
        <v>1089</v>
      </c>
      <c r="Q984" s="120" t="s">
        <v>766</v>
      </c>
      <c r="R984" s="120" t="s">
        <v>5200</v>
      </c>
      <c r="S984" s="123">
        <v>43721</v>
      </c>
      <c r="T984" s="120" t="s">
        <v>5201</v>
      </c>
      <c r="U984" s="124" t="s">
        <v>769</v>
      </c>
      <c r="V984" s="124" t="s">
        <v>5202</v>
      </c>
      <c r="W984" s="120" t="s">
        <v>5203</v>
      </c>
      <c r="X984" s="124" t="s">
        <v>769</v>
      </c>
      <c r="Y984" s="124" t="s">
        <v>5204</v>
      </c>
      <c r="Z984" s="126">
        <v>44348</v>
      </c>
    </row>
    <row r="985" spans="1:26" ht="17.25" hidden="1" customHeight="1">
      <c r="A985" s="120">
        <v>981</v>
      </c>
      <c r="B985" s="120" t="s">
        <v>758</v>
      </c>
      <c r="C985" s="120" t="s">
        <v>759</v>
      </c>
      <c r="D985" s="120" t="s">
        <v>760</v>
      </c>
      <c r="E985" s="120" t="s">
        <v>761</v>
      </c>
      <c r="F985" s="121">
        <v>12</v>
      </c>
      <c r="G985" s="121">
        <v>2</v>
      </c>
      <c r="H985" s="121">
        <v>17</v>
      </c>
      <c r="I985" s="121">
        <v>13</v>
      </c>
      <c r="J985" s="121">
        <v>1302</v>
      </c>
      <c r="K985" s="122" t="s">
        <v>762</v>
      </c>
      <c r="L985" s="127">
        <v>88.27</v>
      </c>
      <c r="M985" s="120">
        <v>73.28</v>
      </c>
      <c r="N985" s="128" t="s">
        <v>773</v>
      </c>
      <c r="O985" s="120" t="s">
        <v>774</v>
      </c>
      <c r="P985" s="120" t="s">
        <v>1095</v>
      </c>
      <c r="Q985" s="120" t="s">
        <v>766</v>
      </c>
      <c r="R985" s="120" t="s">
        <v>5205</v>
      </c>
      <c r="S985" s="123">
        <v>44166</v>
      </c>
      <c r="T985" s="120" t="s">
        <v>5206</v>
      </c>
      <c r="U985" s="124" t="s">
        <v>769</v>
      </c>
      <c r="V985" s="124" t="s">
        <v>5207</v>
      </c>
      <c r="W985" s="120"/>
      <c r="X985" s="124"/>
      <c r="Y985" s="124"/>
      <c r="Z985" s="126">
        <v>44348</v>
      </c>
    </row>
    <row r="986" spans="1:26" ht="17.25" hidden="1" customHeight="1">
      <c r="A986" s="120">
        <v>982</v>
      </c>
      <c r="B986" s="120" t="s">
        <v>758</v>
      </c>
      <c r="C986" s="120" t="s">
        <v>759</v>
      </c>
      <c r="D986" s="120" t="s">
        <v>760</v>
      </c>
      <c r="E986" s="120" t="s">
        <v>761</v>
      </c>
      <c r="F986" s="121">
        <v>12</v>
      </c>
      <c r="G986" s="121">
        <v>2</v>
      </c>
      <c r="H986" s="121">
        <v>17</v>
      </c>
      <c r="I986" s="121">
        <v>13</v>
      </c>
      <c r="J986" s="121">
        <v>1303</v>
      </c>
      <c r="K986" s="122" t="s">
        <v>762</v>
      </c>
      <c r="L986" s="127">
        <v>88.15</v>
      </c>
      <c r="M986" s="120">
        <v>73.180000000000007</v>
      </c>
      <c r="N986" s="128" t="s">
        <v>773</v>
      </c>
      <c r="O986" s="120" t="s">
        <v>774</v>
      </c>
      <c r="P986" s="120" t="s">
        <v>1101</v>
      </c>
      <c r="Q986" s="120" t="s">
        <v>766</v>
      </c>
      <c r="R986" s="120" t="s">
        <v>5208</v>
      </c>
      <c r="S986" s="123">
        <v>43626</v>
      </c>
      <c r="T986" s="120" t="s">
        <v>5209</v>
      </c>
      <c r="U986" s="124" t="s">
        <v>769</v>
      </c>
      <c r="V986" s="124" t="s">
        <v>5210</v>
      </c>
      <c r="W986" s="120"/>
      <c r="X986" s="124"/>
      <c r="Y986" s="124"/>
      <c r="Z986" s="126">
        <v>44348</v>
      </c>
    </row>
    <row r="987" spans="1:26" ht="17.25" hidden="1" customHeight="1">
      <c r="A987" s="120">
        <v>983</v>
      </c>
      <c r="B987" s="120" t="s">
        <v>758</v>
      </c>
      <c r="C987" s="120" t="s">
        <v>759</v>
      </c>
      <c r="D987" s="120" t="s">
        <v>760</v>
      </c>
      <c r="E987" s="120" t="s">
        <v>761</v>
      </c>
      <c r="F987" s="121">
        <v>12</v>
      </c>
      <c r="G987" s="121">
        <v>2</v>
      </c>
      <c r="H987" s="121">
        <v>17</v>
      </c>
      <c r="I987" s="121">
        <v>13</v>
      </c>
      <c r="J987" s="121">
        <v>1304</v>
      </c>
      <c r="K987" s="122" t="s">
        <v>762</v>
      </c>
      <c r="L987" s="127">
        <v>139.16</v>
      </c>
      <c r="M987" s="120">
        <v>115.53</v>
      </c>
      <c r="N987" s="117" t="s">
        <v>763</v>
      </c>
      <c r="O987" s="120" t="s">
        <v>1736</v>
      </c>
      <c r="P987" s="120" t="s">
        <v>1737</v>
      </c>
      <c r="Q987" s="120" t="s">
        <v>766</v>
      </c>
      <c r="R987" s="120" t="s">
        <v>5211</v>
      </c>
      <c r="S987" s="123">
        <v>44166</v>
      </c>
      <c r="T987" s="120" t="s">
        <v>5212</v>
      </c>
      <c r="U987" s="124" t="s">
        <v>769</v>
      </c>
      <c r="V987" s="124" t="s">
        <v>5213</v>
      </c>
      <c r="W987" s="120"/>
      <c r="X987" s="124"/>
      <c r="Y987" s="124"/>
      <c r="Z987" s="126">
        <v>44348</v>
      </c>
    </row>
    <row r="988" spans="1:26" ht="17.25" hidden="1" customHeight="1">
      <c r="A988" s="120">
        <v>984</v>
      </c>
      <c r="B988" s="120" t="s">
        <v>758</v>
      </c>
      <c r="C988" s="120" t="s">
        <v>759</v>
      </c>
      <c r="D988" s="120" t="s">
        <v>760</v>
      </c>
      <c r="E988" s="120" t="s">
        <v>761</v>
      </c>
      <c r="F988" s="121">
        <v>12</v>
      </c>
      <c r="G988" s="121">
        <v>2</v>
      </c>
      <c r="H988" s="121">
        <v>17</v>
      </c>
      <c r="I988" s="121">
        <v>14</v>
      </c>
      <c r="J988" s="121">
        <v>1401</v>
      </c>
      <c r="K988" s="122" t="s">
        <v>762</v>
      </c>
      <c r="L988" s="127">
        <v>88.62</v>
      </c>
      <c r="M988" s="120">
        <v>73.569999999999993</v>
      </c>
      <c r="N988" s="128" t="s">
        <v>773</v>
      </c>
      <c r="O988" s="120" t="s">
        <v>787</v>
      </c>
      <c r="P988" s="120" t="s">
        <v>1089</v>
      </c>
      <c r="Q988" s="120" t="s">
        <v>766</v>
      </c>
      <c r="R988" s="120" t="s">
        <v>5214</v>
      </c>
      <c r="S988" s="123">
        <v>43725</v>
      </c>
      <c r="T988" s="120" t="s">
        <v>5215</v>
      </c>
      <c r="U988" s="124" t="s">
        <v>769</v>
      </c>
      <c r="V988" s="131" t="s">
        <v>5216</v>
      </c>
      <c r="W988" s="120" t="s">
        <v>5217</v>
      </c>
      <c r="X988" s="124" t="s">
        <v>769</v>
      </c>
      <c r="Y988" s="131" t="s">
        <v>5218</v>
      </c>
      <c r="Z988" s="126">
        <v>44348</v>
      </c>
    </row>
    <row r="989" spans="1:26" ht="17.25" hidden="1" customHeight="1">
      <c r="A989" s="120">
        <v>985</v>
      </c>
      <c r="B989" s="120" t="s">
        <v>758</v>
      </c>
      <c r="C989" s="120" t="s">
        <v>759</v>
      </c>
      <c r="D989" s="120" t="s">
        <v>760</v>
      </c>
      <c r="E989" s="120" t="s">
        <v>761</v>
      </c>
      <c r="F989" s="121">
        <v>12</v>
      </c>
      <c r="G989" s="121">
        <v>2</v>
      </c>
      <c r="H989" s="121">
        <v>17</v>
      </c>
      <c r="I989" s="121">
        <v>14</v>
      </c>
      <c r="J989" s="121">
        <v>1402</v>
      </c>
      <c r="K989" s="122" t="s">
        <v>762</v>
      </c>
      <c r="L989" s="127">
        <v>88.27</v>
      </c>
      <c r="M989" s="120">
        <v>73.28</v>
      </c>
      <c r="N989" s="128" t="s">
        <v>773</v>
      </c>
      <c r="O989" s="120" t="s">
        <v>774</v>
      </c>
      <c r="P989" s="120" t="s">
        <v>1095</v>
      </c>
      <c r="Q989" s="120" t="s">
        <v>766</v>
      </c>
      <c r="R989" s="120" t="s">
        <v>5219</v>
      </c>
      <c r="S989" s="123">
        <v>43625</v>
      </c>
      <c r="T989" s="120" t="s">
        <v>5220</v>
      </c>
      <c r="U989" s="124" t="s">
        <v>769</v>
      </c>
      <c r="V989" s="131" t="s">
        <v>5221</v>
      </c>
      <c r="W989" s="120" t="s">
        <v>5222</v>
      </c>
      <c r="X989" s="124" t="s">
        <v>769</v>
      </c>
      <c r="Y989" s="131" t="s">
        <v>5223</v>
      </c>
      <c r="Z989" s="126">
        <v>44348</v>
      </c>
    </row>
    <row r="990" spans="1:26" ht="17.25" hidden="1" customHeight="1">
      <c r="A990" s="120">
        <v>986</v>
      </c>
      <c r="B990" s="120" t="s">
        <v>758</v>
      </c>
      <c r="C990" s="120" t="s">
        <v>759</v>
      </c>
      <c r="D990" s="120" t="s">
        <v>760</v>
      </c>
      <c r="E990" s="120" t="s">
        <v>761</v>
      </c>
      <c r="F990" s="121">
        <v>12</v>
      </c>
      <c r="G990" s="121">
        <v>2</v>
      </c>
      <c r="H990" s="121">
        <v>17</v>
      </c>
      <c r="I990" s="121">
        <v>14</v>
      </c>
      <c r="J990" s="121">
        <v>1403</v>
      </c>
      <c r="K990" s="122" t="s">
        <v>762</v>
      </c>
      <c r="L990" s="127">
        <v>88.15</v>
      </c>
      <c r="M990" s="120">
        <v>73.180000000000007</v>
      </c>
      <c r="N990" s="128" t="s">
        <v>773</v>
      </c>
      <c r="O990" s="120" t="s">
        <v>774</v>
      </c>
      <c r="P990" s="120" t="s">
        <v>1101</v>
      </c>
      <c r="Q990" s="120" t="s">
        <v>766</v>
      </c>
      <c r="R990" s="120" t="s">
        <v>5224</v>
      </c>
      <c r="S990" s="123">
        <v>43626</v>
      </c>
      <c r="T990" s="120" t="s">
        <v>5225</v>
      </c>
      <c r="U990" s="124" t="s">
        <v>769</v>
      </c>
      <c r="V990" s="131" t="s">
        <v>5226</v>
      </c>
      <c r="W990" s="120" t="s">
        <v>5227</v>
      </c>
      <c r="X990" s="124" t="s">
        <v>769</v>
      </c>
      <c r="Y990" s="131" t="s">
        <v>5228</v>
      </c>
      <c r="Z990" s="126">
        <v>44348</v>
      </c>
    </row>
    <row r="991" spans="1:26" ht="17.25" hidden="1" customHeight="1">
      <c r="A991" s="120">
        <v>987</v>
      </c>
      <c r="B991" s="120" t="s">
        <v>758</v>
      </c>
      <c r="C991" s="120" t="s">
        <v>759</v>
      </c>
      <c r="D991" s="120" t="s">
        <v>760</v>
      </c>
      <c r="E991" s="120" t="s">
        <v>761</v>
      </c>
      <c r="F991" s="121">
        <v>12</v>
      </c>
      <c r="G991" s="121">
        <v>2</v>
      </c>
      <c r="H991" s="121">
        <v>17</v>
      </c>
      <c r="I991" s="121">
        <v>14</v>
      </c>
      <c r="J991" s="121">
        <v>1404</v>
      </c>
      <c r="K991" s="122" t="s">
        <v>762</v>
      </c>
      <c r="L991" s="127">
        <v>139.16</v>
      </c>
      <c r="M991" s="120">
        <v>115.53</v>
      </c>
      <c r="N991" s="117" t="s">
        <v>763</v>
      </c>
      <c r="O991" s="120" t="s">
        <v>1736</v>
      </c>
      <c r="P991" s="120" t="s">
        <v>1737</v>
      </c>
      <c r="Q991" s="120" t="s">
        <v>766</v>
      </c>
      <c r="R991" s="120" t="s">
        <v>5229</v>
      </c>
      <c r="S991" s="123">
        <v>43627</v>
      </c>
      <c r="T991" s="120" t="s">
        <v>5230</v>
      </c>
      <c r="U991" s="124" t="s">
        <v>769</v>
      </c>
      <c r="V991" s="124" t="s">
        <v>5231</v>
      </c>
      <c r="W991" s="120" t="s">
        <v>5232</v>
      </c>
      <c r="X991" s="124" t="s">
        <v>769</v>
      </c>
      <c r="Y991" s="124" t="s">
        <v>5233</v>
      </c>
      <c r="Z991" s="126">
        <v>44348</v>
      </c>
    </row>
    <row r="992" spans="1:26" ht="17.25" hidden="1" customHeight="1">
      <c r="A992" s="120">
        <v>988</v>
      </c>
      <c r="B992" s="120" t="s">
        <v>758</v>
      </c>
      <c r="C992" s="120" t="s">
        <v>759</v>
      </c>
      <c r="D992" s="120" t="s">
        <v>760</v>
      </c>
      <c r="E992" s="120" t="s">
        <v>761</v>
      </c>
      <c r="F992" s="121">
        <v>12</v>
      </c>
      <c r="G992" s="121">
        <v>2</v>
      </c>
      <c r="H992" s="121">
        <v>17</v>
      </c>
      <c r="I992" s="121">
        <v>15</v>
      </c>
      <c r="J992" s="121">
        <v>1501</v>
      </c>
      <c r="K992" s="122" t="s">
        <v>762</v>
      </c>
      <c r="L992" s="127">
        <v>88.62</v>
      </c>
      <c r="M992" s="120">
        <v>73.569999999999993</v>
      </c>
      <c r="N992" s="128" t="s">
        <v>773</v>
      </c>
      <c r="O992" s="120" t="s">
        <v>787</v>
      </c>
      <c r="P992" s="120" t="s">
        <v>1089</v>
      </c>
      <c r="Q992" s="120" t="s">
        <v>766</v>
      </c>
      <c r="R992" s="120" t="s">
        <v>5234</v>
      </c>
      <c r="S992" s="123">
        <v>43707</v>
      </c>
      <c r="T992" s="120" t="s">
        <v>5235</v>
      </c>
      <c r="U992" s="124" t="s">
        <v>769</v>
      </c>
      <c r="V992" s="131" t="s">
        <v>5236</v>
      </c>
      <c r="W992" s="120"/>
      <c r="X992" s="124"/>
      <c r="Y992" s="131"/>
      <c r="Z992" s="126">
        <v>44348</v>
      </c>
    </row>
    <row r="993" spans="1:28" ht="17.25" hidden="1" customHeight="1">
      <c r="A993" s="120">
        <v>989</v>
      </c>
      <c r="B993" s="120" t="s">
        <v>758</v>
      </c>
      <c r="C993" s="120" t="s">
        <v>759</v>
      </c>
      <c r="D993" s="120" t="s">
        <v>760</v>
      </c>
      <c r="E993" s="120" t="s">
        <v>761</v>
      </c>
      <c r="F993" s="121">
        <v>12</v>
      </c>
      <c r="G993" s="121">
        <v>2</v>
      </c>
      <c r="H993" s="121">
        <v>17</v>
      </c>
      <c r="I993" s="121">
        <v>15</v>
      </c>
      <c r="J993" s="121">
        <v>1502</v>
      </c>
      <c r="K993" s="122" t="s">
        <v>762</v>
      </c>
      <c r="L993" s="127">
        <v>88.27</v>
      </c>
      <c r="M993" s="120">
        <v>73.28</v>
      </c>
      <c r="N993" s="128" t="s">
        <v>773</v>
      </c>
      <c r="O993" s="120" t="s">
        <v>774</v>
      </c>
      <c r="P993" s="120" t="s">
        <v>1095</v>
      </c>
      <c r="Q993" s="120" t="s">
        <v>766</v>
      </c>
      <c r="R993" s="120" t="s">
        <v>5237</v>
      </c>
      <c r="S993" s="123">
        <v>43698</v>
      </c>
      <c r="T993" s="120" t="s">
        <v>5238</v>
      </c>
      <c r="U993" s="124" t="s">
        <v>769</v>
      </c>
      <c r="V993" s="131" t="s">
        <v>5239</v>
      </c>
      <c r="W993" s="120" t="s">
        <v>5240</v>
      </c>
      <c r="X993" s="124" t="s">
        <v>769</v>
      </c>
      <c r="Y993" s="131" t="s">
        <v>5241</v>
      </c>
      <c r="Z993" s="126">
        <v>44348</v>
      </c>
    </row>
    <row r="994" spans="1:28" ht="17.25" hidden="1" customHeight="1">
      <c r="A994" s="120">
        <v>990</v>
      </c>
      <c r="B994" s="120" t="s">
        <v>758</v>
      </c>
      <c r="C994" s="120" t="s">
        <v>759</v>
      </c>
      <c r="D994" s="120" t="s">
        <v>760</v>
      </c>
      <c r="E994" s="120" t="s">
        <v>761</v>
      </c>
      <c r="F994" s="121">
        <v>12</v>
      </c>
      <c r="G994" s="121">
        <v>2</v>
      </c>
      <c r="H994" s="121">
        <v>17</v>
      </c>
      <c r="I994" s="121">
        <v>15</v>
      </c>
      <c r="J994" s="121">
        <v>1503</v>
      </c>
      <c r="K994" s="122" t="s">
        <v>762</v>
      </c>
      <c r="L994" s="127">
        <v>88.15</v>
      </c>
      <c r="M994" s="120">
        <v>73.180000000000007</v>
      </c>
      <c r="N994" s="128" t="s">
        <v>773</v>
      </c>
      <c r="O994" s="120" t="s">
        <v>774</v>
      </c>
      <c r="P994" s="120" t="s">
        <v>1101</v>
      </c>
      <c r="Q994" s="120" t="s">
        <v>766</v>
      </c>
      <c r="R994" s="120" t="s">
        <v>5242</v>
      </c>
      <c r="S994" s="123">
        <v>43707</v>
      </c>
      <c r="T994" s="120" t="s">
        <v>5243</v>
      </c>
      <c r="U994" s="124" t="s">
        <v>769</v>
      </c>
      <c r="V994" s="124" t="s">
        <v>5244</v>
      </c>
      <c r="W994" s="120" t="s">
        <v>5245</v>
      </c>
      <c r="X994" s="124" t="s">
        <v>769</v>
      </c>
      <c r="Y994" s="124" t="s">
        <v>5246</v>
      </c>
      <c r="Z994" s="126">
        <v>44348</v>
      </c>
    </row>
    <row r="995" spans="1:28" ht="17.25" hidden="1" customHeight="1">
      <c r="A995" s="120">
        <v>991</v>
      </c>
      <c r="B995" s="120" t="s">
        <v>758</v>
      </c>
      <c r="C995" s="120" t="s">
        <v>759</v>
      </c>
      <c r="D995" s="120" t="s">
        <v>760</v>
      </c>
      <c r="E995" s="120" t="s">
        <v>761</v>
      </c>
      <c r="F995" s="121">
        <v>12</v>
      </c>
      <c r="G995" s="121">
        <v>2</v>
      </c>
      <c r="H995" s="121">
        <v>17</v>
      </c>
      <c r="I995" s="121">
        <v>15</v>
      </c>
      <c r="J995" s="121">
        <v>1504</v>
      </c>
      <c r="K995" s="122" t="s">
        <v>762</v>
      </c>
      <c r="L995" s="127">
        <v>139.16</v>
      </c>
      <c r="M995" s="120">
        <v>115.53</v>
      </c>
      <c r="N995" s="117" t="s">
        <v>763</v>
      </c>
      <c r="O995" s="120" t="s">
        <v>1736</v>
      </c>
      <c r="P995" s="120" t="s">
        <v>1737</v>
      </c>
      <c r="Q995" s="120" t="s">
        <v>766</v>
      </c>
      <c r="R995" s="120" t="s">
        <v>5247</v>
      </c>
      <c r="S995" s="123">
        <v>43713</v>
      </c>
      <c r="T995" s="120" t="s">
        <v>5248</v>
      </c>
      <c r="U995" s="124" t="s">
        <v>769</v>
      </c>
      <c r="V995" s="124" t="s">
        <v>5249</v>
      </c>
      <c r="W995" s="120" t="s">
        <v>5250</v>
      </c>
      <c r="X995" s="124" t="s">
        <v>769</v>
      </c>
      <c r="Y995" s="124" t="s">
        <v>5251</v>
      </c>
      <c r="Z995" s="126">
        <v>44348</v>
      </c>
    </row>
    <row r="996" spans="1:28" ht="17.25" hidden="1" customHeight="1">
      <c r="A996" s="120">
        <v>992</v>
      </c>
      <c r="B996" s="120" t="s">
        <v>758</v>
      </c>
      <c r="C996" s="120" t="s">
        <v>759</v>
      </c>
      <c r="D996" s="120" t="s">
        <v>760</v>
      </c>
      <c r="E996" s="120" t="s">
        <v>761</v>
      </c>
      <c r="F996" s="121">
        <v>12</v>
      </c>
      <c r="G996" s="121">
        <v>2</v>
      </c>
      <c r="H996" s="121">
        <v>17</v>
      </c>
      <c r="I996" s="121">
        <v>16</v>
      </c>
      <c r="J996" s="121">
        <v>1601</v>
      </c>
      <c r="K996" s="122" t="s">
        <v>762</v>
      </c>
      <c r="L996" s="127">
        <v>88.62</v>
      </c>
      <c r="M996" s="120">
        <v>73.569999999999993</v>
      </c>
      <c r="N996" s="128" t="s">
        <v>773</v>
      </c>
      <c r="O996" s="120" t="s">
        <v>787</v>
      </c>
      <c r="P996" s="120" t="s">
        <v>1089</v>
      </c>
      <c r="Q996" s="120" t="s">
        <v>766</v>
      </c>
      <c r="R996" s="120" t="s">
        <v>5252</v>
      </c>
      <c r="S996" s="123">
        <v>43723</v>
      </c>
      <c r="T996" s="120" t="s">
        <v>5253</v>
      </c>
      <c r="U996" s="124" t="s">
        <v>769</v>
      </c>
      <c r="V996" s="131" t="s">
        <v>5254</v>
      </c>
      <c r="W996" s="120" t="s">
        <v>5255</v>
      </c>
      <c r="X996" s="124" t="s">
        <v>769</v>
      </c>
      <c r="Y996" s="131" t="s">
        <v>5256</v>
      </c>
      <c r="Z996" s="126">
        <v>44348</v>
      </c>
    </row>
    <row r="997" spans="1:28" ht="17.25" hidden="1" customHeight="1">
      <c r="A997" s="120">
        <v>993</v>
      </c>
      <c r="B997" s="120" t="s">
        <v>758</v>
      </c>
      <c r="C997" s="120" t="s">
        <v>759</v>
      </c>
      <c r="D997" s="120" t="s">
        <v>760</v>
      </c>
      <c r="E997" s="120" t="s">
        <v>761</v>
      </c>
      <c r="F997" s="121">
        <v>12</v>
      </c>
      <c r="G997" s="121">
        <v>2</v>
      </c>
      <c r="H997" s="121">
        <v>17</v>
      </c>
      <c r="I997" s="121">
        <v>16</v>
      </c>
      <c r="J997" s="121">
        <v>1602</v>
      </c>
      <c r="K997" s="122" t="s">
        <v>762</v>
      </c>
      <c r="L997" s="127">
        <v>88.27</v>
      </c>
      <c r="M997" s="120">
        <v>73.28</v>
      </c>
      <c r="N997" s="128" t="s">
        <v>773</v>
      </c>
      <c r="O997" s="120" t="s">
        <v>774</v>
      </c>
      <c r="P997" s="120" t="s">
        <v>1095</v>
      </c>
      <c r="Q997" s="120" t="s">
        <v>766</v>
      </c>
      <c r="R997" s="120" t="s">
        <v>5257</v>
      </c>
      <c r="S997" s="123">
        <v>43650</v>
      </c>
      <c r="T997" s="120" t="s">
        <v>5258</v>
      </c>
      <c r="U997" s="124" t="s">
        <v>769</v>
      </c>
      <c r="V997" s="131" t="s">
        <v>5259</v>
      </c>
      <c r="W997" s="120" t="s">
        <v>5260</v>
      </c>
      <c r="X997" s="124" t="s">
        <v>769</v>
      </c>
      <c r="Y997" s="131" t="s">
        <v>5261</v>
      </c>
      <c r="Z997" s="126">
        <v>44348</v>
      </c>
    </row>
    <row r="998" spans="1:28" ht="17.25" hidden="1" customHeight="1">
      <c r="A998" s="120">
        <v>994</v>
      </c>
      <c r="B998" s="120" t="s">
        <v>758</v>
      </c>
      <c r="C998" s="120" t="s">
        <v>759</v>
      </c>
      <c r="D998" s="120" t="s">
        <v>760</v>
      </c>
      <c r="E998" s="120" t="s">
        <v>761</v>
      </c>
      <c r="F998" s="121">
        <v>12</v>
      </c>
      <c r="G998" s="121">
        <v>2</v>
      </c>
      <c r="H998" s="121">
        <v>17</v>
      </c>
      <c r="I998" s="121">
        <v>16</v>
      </c>
      <c r="J998" s="121">
        <v>1603</v>
      </c>
      <c r="K998" s="122" t="s">
        <v>762</v>
      </c>
      <c r="L998" s="127">
        <v>88.15</v>
      </c>
      <c r="M998" s="120">
        <v>73.180000000000007</v>
      </c>
      <c r="N998" s="128" t="s">
        <v>773</v>
      </c>
      <c r="O998" s="120" t="s">
        <v>774</v>
      </c>
      <c r="P998" s="120" t="s">
        <v>1101</v>
      </c>
      <c r="Q998" s="120" t="s">
        <v>766</v>
      </c>
      <c r="R998" s="120" t="s">
        <v>5262</v>
      </c>
      <c r="S998" s="123">
        <v>43831</v>
      </c>
      <c r="T998" s="120" t="s">
        <v>5263</v>
      </c>
      <c r="U998" s="124" t="s">
        <v>769</v>
      </c>
      <c r="V998" s="131" t="s">
        <v>5264</v>
      </c>
      <c r="W998" s="120" t="s">
        <v>5265</v>
      </c>
      <c r="X998" s="124" t="s">
        <v>769</v>
      </c>
      <c r="Y998" s="131" t="s">
        <v>5266</v>
      </c>
      <c r="Z998" s="126">
        <v>44348</v>
      </c>
    </row>
    <row r="999" spans="1:28" ht="17.25" hidden="1" customHeight="1">
      <c r="A999" s="120">
        <v>995</v>
      </c>
      <c r="B999" s="120" t="s">
        <v>758</v>
      </c>
      <c r="C999" s="120" t="s">
        <v>759</v>
      </c>
      <c r="D999" s="120" t="s">
        <v>760</v>
      </c>
      <c r="E999" s="120" t="s">
        <v>761</v>
      </c>
      <c r="F999" s="121">
        <v>12</v>
      </c>
      <c r="G999" s="121">
        <v>2</v>
      </c>
      <c r="H999" s="121">
        <v>17</v>
      </c>
      <c r="I999" s="121">
        <v>16</v>
      </c>
      <c r="J999" s="121">
        <v>1604</v>
      </c>
      <c r="K999" s="122" t="s">
        <v>762</v>
      </c>
      <c r="L999" s="127">
        <v>139.16</v>
      </c>
      <c r="M999" s="120">
        <v>115.53</v>
      </c>
      <c r="N999" s="117" t="s">
        <v>763</v>
      </c>
      <c r="O999" s="120" t="s">
        <v>1736</v>
      </c>
      <c r="P999" s="120" t="s">
        <v>1737</v>
      </c>
      <c r="Q999" s="120" t="s">
        <v>766</v>
      </c>
      <c r="R999" s="120" t="s">
        <v>5267</v>
      </c>
      <c r="S999" s="123">
        <v>43709</v>
      </c>
      <c r="T999" s="120" t="s">
        <v>5268</v>
      </c>
      <c r="U999" s="124" t="s">
        <v>769</v>
      </c>
      <c r="V999" s="124" t="s">
        <v>5269</v>
      </c>
      <c r="W999" s="120" t="s">
        <v>5270</v>
      </c>
      <c r="X999" s="124" t="s">
        <v>769</v>
      </c>
      <c r="Y999" s="124" t="s">
        <v>5271</v>
      </c>
      <c r="Z999" s="126">
        <v>44348</v>
      </c>
    </row>
    <row r="1000" spans="1:28" ht="17.25" hidden="1" customHeight="1">
      <c r="A1000" s="120">
        <v>996</v>
      </c>
      <c r="B1000" s="120" t="s">
        <v>758</v>
      </c>
      <c r="C1000" s="120" t="s">
        <v>759</v>
      </c>
      <c r="D1000" s="120" t="s">
        <v>760</v>
      </c>
      <c r="E1000" s="120" t="s">
        <v>761</v>
      </c>
      <c r="F1000" s="121">
        <v>12</v>
      </c>
      <c r="G1000" s="121">
        <v>2</v>
      </c>
      <c r="H1000" s="121">
        <v>17</v>
      </c>
      <c r="I1000" s="121">
        <v>17</v>
      </c>
      <c r="J1000" s="121">
        <v>1701</v>
      </c>
      <c r="K1000" s="122" t="s">
        <v>762</v>
      </c>
      <c r="L1000" s="127">
        <v>88.62</v>
      </c>
      <c r="M1000" s="120">
        <v>73.569999999999993</v>
      </c>
      <c r="N1000" s="128" t="s">
        <v>773</v>
      </c>
      <c r="O1000" s="120" t="s">
        <v>787</v>
      </c>
      <c r="P1000" s="120" t="s">
        <v>1089</v>
      </c>
      <c r="Q1000" s="120" t="s">
        <v>766</v>
      </c>
      <c r="R1000" s="120" t="s">
        <v>5272</v>
      </c>
      <c r="S1000" s="123">
        <v>43725</v>
      </c>
      <c r="T1000" s="120" t="s">
        <v>5273</v>
      </c>
      <c r="U1000" s="124" t="s">
        <v>769</v>
      </c>
      <c r="V1000" s="124" t="s">
        <v>5274</v>
      </c>
      <c r="W1000" s="120" t="s">
        <v>5275</v>
      </c>
      <c r="X1000" s="124" t="s">
        <v>769</v>
      </c>
      <c r="Y1000" s="124" t="s">
        <v>5276</v>
      </c>
      <c r="Z1000" s="126">
        <v>44348</v>
      </c>
    </row>
    <row r="1001" spans="1:28" ht="17.25" hidden="1" customHeight="1">
      <c r="A1001" s="120">
        <v>997</v>
      </c>
      <c r="B1001" s="120" t="s">
        <v>758</v>
      </c>
      <c r="C1001" s="120" t="s">
        <v>759</v>
      </c>
      <c r="D1001" s="120" t="s">
        <v>760</v>
      </c>
      <c r="E1001" s="120" t="s">
        <v>761</v>
      </c>
      <c r="F1001" s="121">
        <v>12</v>
      </c>
      <c r="G1001" s="121">
        <v>2</v>
      </c>
      <c r="H1001" s="121">
        <v>17</v>
      </c>
      <c r="I1001" s="121">
        <v>17</v>
      </c>
      <c r="J1001" s="121">
        <v>1702</v>
      </c>
      <c r="K1001" s="122" t="s">
        <v>762</v>
      </c>
      <c r="L1001" s="127">
        <v>88.27</v>
      </c>
      <c r="M1001" s="120">
        <v>73.28</v>
      </c>
      <c r="N1001" s="128" t="s">
        <v>773</v>
      </c>
      <c r="O1001" s="120" t="s">
        <v>774</v>
      </c>
      <c r="P1001" s="120" t="s">
        <v>1095</v>
      </c>
      <c r="Q1001" s="120" t="s">
        <v>766</v>
      </c>
      <c r="R1001" s="120" t="s">
        <v>5277</v>
      </c>
      <c r="S1001" s="123">
        <v>43729</v>
      </c>
      <c r="T1001" s="120" t="s">
        <v>3894</v>
      </c>
      <c r="U1001" s="124" t="s">
        <v>769</v>
      </c>
      <c r="V1001" s="124" t="s">
        <v>5278</v>
      </c>
      <c r="W1001" s="120" t="s">
        <v>5279</v>
      </c>
      <c r="X1001" s="124" t="s">
        <v>769</v>
      </c>
      <c r="Y1001" s="124" t="s">
        <v>5280</v>
      </c>
      <c r="Z1001" s="126">
        <v>44348</v>
      </c>
    </row>
    <row r="1002" spans="1:28" ht="17.25" hidden="1" customHeight="1">
      <c r="A1002" s="120">
        <v>998</v>
      </c>
      <c r="B1002" s="120" t="s">
        <v>758</v>
      </c>
      <c r="C1002" s="120" t="s">
        <v>759</v>
      </c>
      <c r="D1002" s="120" t="s">
        <v>760</v>
      </c>
      <c r="E1002" s="120" t="s">
        <v>761</v>
      </c>
      <c r="F1002" s="121">
        <v>12</v>
      </c>
      <c r="G1002" s="121">
        <v>2</v>
      </c>
      <c r="H1002" s="121">
        <v>17</v>
      </c>
      <c r="I1002" s="121">
        <v>17</v>
      </c>
      <c r="J1002" s="121">
        <v>1703</v>
      </c>
      <c r="K1002" s="122" t="s">
        <v>762</v>
      </c>
      <c r="L1002" s="127">
        <v>88.15</v>
      </c>
      <c r="M1002" s="120">
        <v>73.180000000000007</v>
      </c>
      <c r="N1002" s="128" t="s">
        <v>773</v>
      </c>
      <c r="O1002" s="120" t="s">
        <v>774</v>
      </c>
      <c r="P1002" s="120" t="s">
        <v>1101</v>
      </c>
      <c r="Q1002" s="120" t="s">
        <v>766</v>
      </c>
      <c r="R1002" s="120" t="s">
        <v>5281</v>
      </c>
      <c r="S1002" s="123">
        <v>43704</v>
      </c>
      <c r="T1002" s="120" t="s">
        <v>5282</v>
      </c>
      <c r="U1002" s="124" t="s">
        <v>769</v>
      </c>
      <c r="V1002" s="124" t="s">
        <v>5283</v>
      </c>
      <c r="W1002" s="120" t="s">
        <v>5284</v>
      </c>
      <c r="X1002" s="124" t="s">
        <v>769</v>
      </c>
      <c r="Y1002" s="124" t="s">
        <v>5285</v>
      </c>
      <c r="Z1002" s="126">
        <v>44348</v>
      </c>
    </row>
    <row r="1003" spans="1:28" ht="17.25" hidden="1" customHeight="1">
      <c r="A1003" s="120">
        <v>999</v>
      </c>
      <c r="B1003" s="120" t="s">
        <v>758</v>
      </c>
      <c r="C1003" s="120" t="s">
        <v>759</v>
      </c>
      <c r="D1003" s="120" t="s">
        <v>760</v>
      </c>
      <c r="E1003" s="120" t="s">
        <v>761</v>
      </c>
      <c r="F1003" s="121">
        <v>12</v>
      </c>
      <c r="G1003" s="121">
        <v>2</v>
      </c>
      <c r="H1003" s="121">
        <v>17</v>
      </c>
      <c r="I1003" s="121">
        <v>17</v>
      </c>
      <c r="J1003" s="121">
        <v>1704</v>
      </c>
      <c r="K1003" s="122" t="s">
        <v>762</v>
      </c>
      <c r="L1003" s="127">
        <v>139.16</v>
      </c>
      <c r="M1003" s="120">
        <v>115.53</v>
      </c>
      <c r="N1003" s="117" t="s">
        <v>763</v>
      </c>
      <c r="O1003" s="120" t="s">
        <v>1736</v>
      </c>
      <c r="P1003" s="120" t="s">
        <v>1737</v>
      </c>
      <c r="Q1003" s="120" t="s">
        <v>766</v>
      </c>
      <c r="R1003" s="120" t="s">
        <v>5286</v>
      </c>
      <c r="S1003" s="123">
        <v>43621</v>
      </c>
      <c r="T1003" s="120" t="s">
        <v>5287</v>
      </c>
      <c r="U1003" s="124" t="s">
        <v>769</v>
      </c>
      <c r="V1003" s="124" t="s">
        <v>5288</v>
      </c>
      <c r="W1003" s="120" t="s">
        <v>5289</v>
      </c>
      <c r="X1003" s="124" t="s">
        <v>769</v>
      </c>
      <c r="Y1003" s="124" t="s">
        <v>5290</v>
      </c>
      <c r="Z1003" s="126">
        <v>44348</v>
      </c>
    </row>
    <row r="1004" spans="1:28">
      <c r="A1004" s="120"/>
      <c r="B1004" s="120"/>
      <c r="C1004" s="120"/>
      <c r="D1004" s="120"/>
      <c r="E1004" s="120"/>
      <c r="F1004" s="120"/>
      <c r="G1004" s="120"/>
      <c r="H1004" s="120"/>
      <c r="I1004" s="120"/>
      <c r="J1004" s="120"/>
      <c r="K1004" s="120"/>
      <c r="L1004" s="120"/>
      <c r="M1004" s="120"/>
      <c r="N1004" s="128"/>
      <c r="O1004" s="120"/>
      <c r="P1004" s="120"/>
      <c r="Q1004" s="120"/>
      <c r="R1004" s="120"/>
      <c r="S1004" s="120"/>
      <c r="T1004" s="120"/>
      <c r="U1004" s="120"/>
      <c r="V1004" s="120"/>
      <c r="W1004" s="120"/>
      <c r="X1004" s="120"/>
      <c r="Y1004" s="120"/>
      <c r="Z1004" s="120"/>
    </row>
    <row r="1005" spans="1:28">
      <c r="A1005" s="199" t="s">
        <v>5291</v>
      </c>
      <c r="B1005" s="200"/>
      <c r="C1005" s="200"/>
      <c r="D1005" s="70"/>
      <c r="E1005" s="137" t="s">
        <v>5292</v>
      </c>
      <c r="F1005" s="70"/>
      <c r="G1005" s="70"/>
      <c r="H1005" s="70"/>
      <c r="I1005" s="70"/>
      <c r="J1005" s="70"/>
      <c r="K1005" s="70"/>
      <c r="L1005" s="70"/>
      <c r="M1005" s="70"/>
      <c r="N1005" s="70"/>
      <c r="O1005" s="70"/>
      <c r="P1005" s="70"/>
      <c r="Q1005" s="70"/>
      <c r="R1005" s="70"/>
      <c r="S1005" s="70"/>
      <c r="T1005" s="70"/>
      <c r="U1005" s="70"/>
      <c r="V1005" s="70"/>
      <c r="W1005" s="70"/>
      <c r="X1005" s="70"/>
      <c r="Y1005" s="70"/>
      <c r="Z1005" s="70"/>
    </row>
    <row r="1006" spans="1:28" ht="139.15" customHeight="1">
      <c r="A1006" s="201" t="s">
        <v>5293</v>
      </c>
      <c r="B1006" s="201"/>
      <c r="C1006" s="201"/>
      <c r="D1006" s="201"/>
      <c r="E1006" s="201"/>
      <c r="F1006" s="201"/>
      <c r="G1006" s="201"/>
      <c r="H1006" s="201"/>
      <c r="I1006" s="201"/>
      <c r="J1006" s="201"/>
      <c r="K1006" s="201"/>
      <c r="L1006" s="201"/>
      <c r="M1006" s="201"/>
      <c r="N1006" s="201"/>
      <c r="O1006" s="201"/>
      <c r="P1006" s="201"/>
      <c r="Q1006" s="201"/>
      <c r="R1006" s="201"/>
      <c r="S1006" s="201"/>
      <c r="T1006" s="201"/>
      <c r="U1006" s="201"/>
      <c r="V1006" s="201"/>
      <c r="W1006" s="201"/>
      <c r="X1006" s="201"/>
      <c r="Y1006" s="201"/>
      <c r="Z1006" s="201"/>
      <c r="AA1006" s="201"/>
      <c r="AB1006" s="201"/>
    </row>
  </sheetData>
  <autoFilter ref="A4:AB1003">
    <filterColumn colId="15">
      <filters>
        <filter val="A3反"/>
      </filters>
    </filterColumn>
  </autoFilter>
  <mergeCells count="4">
    <mergeCell ref="A2:Z2"/>
    <mergeCell ref="A3:C3"/>
    <mergeCell ref="A1005:C1005"/>
    <mergeCell ref="A1006:AB1006"/>
  </mergeCells>
  <phoneticPr fontId="2" type="noConversion"/>
  <dataValidations count="1">
    <dataValidation type="decimal" allowBlank="1" showInputMessage="1" showErrorMessage="1" sqref="L4:M1048576 H4:I1048576">
      <formula1>0</formula1>
      <formula2>999999999999</formula2>
    </dataValidation>
  </dataValidations>
  <pageMargins left="0.7" right="0.7" top="0.75" bottom="0.75" header="0.3" footer="0.3"/>
  <pageSetup paperSize="9" scale="63" fitToHeight="0" orientation="landscape" r:id="rId1"/>
  <extLst>
    <ext xmlns:x14="http://schemas.microsoft.com/office/spreadsheetml/2009/9/main" uri="{CCE6A557-97BC-4b89-ADB6-D9C93CAAB3DF}">
      <x14:dataValidations xmlns:xm="http://schemas.microsoft.com/office/excel/2006/main" count="2">
        <x14:dataValidation type="list" allowBlank="1" showInputMessage="1" showErrorMessage="1">
          <x14:formula1>
            <xm:f>[1]Sheet1!#REF!</xm:f>
          </x14:formula1>
          <xm:sqref>Q4:Q1048576</xm:sqref>
        </x14:dataValidation>
        <x14:dataValidation type="list" allowBlank="1" showInputMessage="1" showErrorMessage="1">
          <x14:formula1>
            <xm:f>[1]Sheet1!#REF!</xm:f>
          </x14:formula1>
          <xm:sqref>N4:N1048576</xm:sqref>
        </x14:dataValidation>
      </x14:dataValidations>
    </ext>
  </extLst>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1" tint="0.249977111117893"/>
  </sheetPr>
  <dimension ref="A1:G279"/>
  <sheetViews>
    <sheetView workbookViewId="0">
      <selection activeCell="H11" sqref="H11"/>
    </sheetView>
  </sheetViews>
  <sheetFormatPr defaultColWidth="9" defaultRowHeight="13.5"/>
  <cols>
    <col min="1" max="1" width="9" style="5"/>
    <col min="2" max="2" width="15.125" style="5" customWidth="1"/>
    <col min="3" max="6" width="9" style="5"/>
    <col min="7" max="7" width="9" style="34"/>
    <col min="8" max="16384" width="9" style="5"/>
  </cols>
  <sheetData>
    <row r="1" spans="1:7">
      <c r="A1" s="5" t="s">
        <v>109</v>
      </c>
      <c r="B1" s="5" t="s">
        <v>115</v>
      </c>
      <c r="C1" s="5" t="s">
        <v>116</v>
      </c>
      <c r="D1" s="5" t="s">
        <v>117</v>
      </c>
      <c r="E1" s="5" t="s">
        <v>118</v>
      </c>
    </row>
    <row r="2" spans="1:7">
      <c r="A2" s="36" t="s">
        <v>110</v>
      </c>
      <c r="B2" s="52" t="s">
        <v>295</v>
      </c>
      <c r="C2" s="52">
        <v>2020</v>
      </c>
      <c r="D2" s="52" t="s">
        <v>124</v>
      </c>
      <c r="E2" s="52">
        <v>43.522167217325403</v>
      </c>
      <c r="F2" s="5">
        <v>5</v>
      </c>
      <c r="G2" s="35">
        <v>87</v>
      </c>
    </row>
    <row r="3" spans="1:7">
      <c r="A3" s="36" t="s">
        <v>110</v>
      </c>
      <c r="B3" s="52" t="s">
        <v>295</v>
      </c>
      <c r="C3" s="52">
        <v>2020</v>
      </c>
      <c r="D3" s="52" t="s">
        <v>125</v>
      </c>
      <c r="E3" s="52">
        <v>53.605829522646403</v>
      </c>
      <c r="F3" s="5">
        <v>6</v>
      </c>
    </row>
    <row r="4" spans="1:7">
      <c r="A4" s="36" t="s">
        <v>110</v>
      </c>
      <c r="B4" s="52" t="s">
        <v>295</v>
      </c>
      <c r="C4" s="52">
        <v>2020</v>
      </c>
      <c r="D4" s="52" t="s">
        <v>127</v>
      </c>
      <c r="E4" s="52">
        <v>56.609744377117003</v>
      </c>
      <c r="F4" s="5">
        <v>8</v>
      </c>
    </row>
    <row r="5" spans="1:7">
      <c r="A5" s="36" t="s">
        <v>110</v>
      </c>
      <c r="B5" s="52" t="s">
        <v>295</v>
      </c>
      <c r="C5" s="52">
        <v>2020</v>
      </c>
      <c r="D5" s="52" t="s">
        <v>128</v>
      </c>
      <c r="E5" s="52">
        <v>66.594442012169694</v>
      </c>
      <c r="F5" s="5">
        <v>9</v>
      </c>
    </row>
    <row r="6" spans="1:7">
      <c r="A6" s="36" t="s">
        <v>110</v>
      </c>
      <c r="B6" s="52" t="s">
        <v>295</v>
      </c>
      <c r="C6" s="52">
        <v>2020</v>
      </c>
      <c r="D6" s="52" t="s">
        <v>119</v>
      </c>
      <c r="E6" s="52">
        <v>57.9958612225237</v>
      </c>
      <c r="F6" s="5">
        <v>10</v>
      </c>
    </row>
    <row r="7" spans="1:7">
      <c r="A7" s="36" t="s">
        <v>110</v>
      </c>
      <c r="B7" s="52" t="s">
        <v>295</v>
      </c>
      <c r="C7" s="52">
        <v>2020</v>
      </c>
      <c r="D7" s="52" t="s">
        <v>120</v>
      </c>
      <c r="E7" s="52">
        <v>60.135790494665301</v>
      </c>
      <c r="F7" s="5">
        <v>11</v>
      </c>
    </row>
    <row r="8" spans="1:7">
      <c r="A8" s="36" t="s">
        <v>110</v>
      </c>
      <c r="B8" s="52" t="s">
        <v>295</v>
      </c>
      <c r="C8" s="52">
        <v>2020</v>
      </c>
      <c r="D8" s="52" t="s">
        <v>121</v>
      </c>
      <c r="E8" s="52">
        <v>59.194639160376198</v>
      </c>
      <c r="F8" s="5">
        <v>12</v>
      </c>
    </row>
    <row r="9" spans="1:7">
      <c r="A9" s="36" t="s">
        <v>110</v>
      </c>
      <c r="B9" s="52" t="s">
        <v>295</v>
      </c>
      <c r="C9" s="52">
        <v>2021</v>
      </c>
      <c r="D9" s="52" t="s">
        <v>122</v>
      </c>
      <c r="E9" s="52">
        <v>59.406607091768898</v>
      </c>
      <c r="F9" s="5">
        <v>1</v>
      </c>
    </row>
    <row r="10" spans="1:7">
      <c r="A10" s="36" t="s">
        <v>110</v>
      </c>
      <c r="B10" s="52" t="s">
        <v>295</v>
      </c>
      <c r="C10" s="52">
        <v>2021</v>
      </c>
      <c r="D10" s="52" t="s">
        <v>130</v>
      </c>
      <c r="E10" s="52">
        <v>57.542129058775103</v>
      </c>
      <c r="F10" s="5">
        <v>2</v>
      </c>
    </row>
    <row r="11" spans="1:7">
      <c r="A11" s="36" t="s">
        <v>110</v>
      </c>
      <c r="B11" s="52" t="s">
        <v>295</v>
      </c>
      <c r="C11" s="52">
        <v>2021</v>
      </c>
      <c r="D11" s="52" t="s">
        <v>129</v>
      </c>
      <c r="E11" s="52">
        <v>53.949777661522297</v>
      </c>
      <c r="F11" s="5">
        <v>3</v>
      </c>
    </row>
    <row r="12" spans="1:7">
      <c r="A12" s="36" t="s">
        <v>110</v>
      </c>
      <c r="B12" s="52" t="s">
        <v>295</v>
      </c>
      <c r="C12" s="52">
        <v>2021</v>
      </c>
      <c r="D12" s="52" t="s">
        <v>123</v>
      </c>
      <c r="E12" s="52">
        <v>61.594178262943501</v>
      </c>
      <c r="F12" s="5">
        <v>4</v>
      </c>
    </row>
    <row r="13" spans="1:7">
      <c r="A13" s="36" t="s">
        <v>110</v>
      </c>
      <c r="B13" s="53" t="s">
        <v>301</v>
      </c>
      <c r="C13" s="53">
        <v>2020</v>
      </c>
      <c r="D13" s="53" t="s">
        <v>124</v>
      </c>
      <c r="E13" s="53">
        <v>52.092689060535299</v>
      </c>
      <c r="F13" s="5">
        <v>5</v>
      </c>
      <c r="G13" s="35">
        <v>80</v>
      </c>
    </row>
    <row r="14" spans="1:7">
      <c r="A14" s="36" t="s">
        <v>110</v>
      </c>
      <c r="B14" s="53" t="s">
        <v>301</v>
      </c>
      <c r="C14" s="53">
        <v>2020</v>
      </c>
      <c r="D14" s="53" t="s">
        <v>125</v>
      </c>
      <c r="E14" s="53">
        <v>47.577221490264897</v>
      </c>
      <c r="F14" s="5">
        <v>6</v>
      </c>
    </row>
    <row r="15" spans="1:7">
      <c r="A15" s="36" t="s">
        <v>110</v>
      </c>
      <c r="B15" s="53" t="s">
        <v>301</v>
      </c>
      <c r="C15" s="53">
        <v>2020</v>
      </c>
      <c r="D15" s="53" t="s">
        <v>128</v>
      </c>
      <c r="E15" s="53">
        <v>45.863130261609399</v>
      </c>
      <c r="F15" s="5">
        <v>9</v>
      </c>
    </row>
    <row r="16" spans="1:7">
      <c r="A16" s="36" t="s">
        <v>110</v>
      </c>
      <c r="B16" s="53" t="s">
        <v>301</v>
      </c>
      <c r="C16" s="53">
        <v>2020</v>
      </c>
      <c r="D16" s="53" t="s">
        <v>119</v>
      </c>
      <c r="E16" s="53">
        <v>41.172985781990498</v>
      </c>
      <c r="F16" s="5">
        <v>10</v>
      </c>
    </row>
    <row r="17" spans="1:7">
      <c r="A17" s="36" t="s">
        <v>110</v>
      </c>
      <c r="B17" s="53" t="s">
        <v>301</v>
      </c>
      <c r="C17" s="53">
        <v>2020</v>
      </c>
      <c r="D17" s="53" t="s">
        <v>120</v>
      </c>
      <c r="E17" s="53">
        <v>40.7386409157739</v>
      </c>
      <c r="F17" s="5">
        <v>11</v>
      </c>
    </row>
    <row r="18" spans="1:7">
      <c r="A18" s="36" t="s">
        <v>110</v>
      </c>
      <c r="B18" s="53" t="s">
        <v>301</v>
      </c>
      <c r="C18" s="53">
        <v>2020</v>
      </c>
      <c r="D18" s="53" t="s">
        <v>121</v>
      </c>
      <c r="E18" s="53">
        <v>41.522866931559697</v>
      </c>
      <c r="F18" s="5">
        <v>12</v>
      </c>
    </row>
    <row r="19" spans="1:7">
      <c r="A19" s="36" t="s">
        <v>110</v>
      </c>
      <c r="B19" s="53" t="s">
        <v>301</v>
      </c>
      <c r="C19" s="53">
        <v>2021</v>
      </c>
      <c r="D19" s="53" t="s">
        <v>122</v>
      </c>
      <c r="E19" s="53">
        <v>57.832121612690003</v>
      </c>
      <c r="F19" s="5">
        <v>1</v>
      </c>
    </row>
    <row r="20" spans="1:7">
      <c r="A20" s="36" t="s">
        <v>110</v>
      </c>
      <c r="B20" s="53" t="s">
        <v>301</v>
      </c>
      <c r="C20" s="53">
        <v>2021</v>
      </c>
      <c r="D20" s="53" t="s">
        <v>130</v>
      </c>
      <c r="E20" s="53">
        <v>46.369728119508501</v>
      </c>
      <c r="F20" s="5">
        <v>2</v>
      </c>
    </row>
    <row r="21" spans="1:7">
      <c r="A21" s="36" t="s">
        <v>110</v>
      </c>
      <c r="B21" s="53" t="s">
        <v>301</v>
      </c>
      <c r="C21" s="53">
        <v>2021</v>
      </c>
      <c r="D21" s="53" t="s">
        <v>129</v>
      </c>
      <c r="E21" s="53">
        <v>43.261452170099197</v>
      </c>
      <c r="F21" s="5">
        <v>3</v>
      </c>
    </row>
    <row r="22" spans="1:7">
      <c r="A22" s="36" t="s">
        <v>110</v>
      </c>
      <c r="B22" s="53" t="s">
        <v>301</v>
      </c>
      <c r="C22" s="53">
        <v>2021</v>
      </c>
      <c r="D22" s="53" t="s">
        <v>123</v>
      </c>
      <c r="E22" s="53">
        <v>44.957723241905498</v>
      </c>
      <c r="F22" s="5">
        <v>4</v>
      </c>
    </row>
    <row r="23" spans="1:7">
      <c r="A23" s="54" t="s">
        <v>110</v>
      </c>
      <c r="B23" s="55" t="s">
        <v>286</v>
      </c>
      <c r="C23" s="55">
        <v>2020</v>
      </c>
      <c r="D23" s="55" t="s">
        <v>125</v>
      </c>
      <c r="E23" s="55">
        <v>52.645766931481198</v>
      </c>
      <c r="F23" s="5">
        <v>6</v>
      </c>
    </row>
    <row r="24" spans="1:7">
      <c r="A24" s="5" t="s">
        <v>110</v>
      </c>
      <c r="B24" s="55" t="s">
        <v>286</v>
      </c>
      <c r="C24" s="55">
        <v>2020</v>
      </c>
      <c r="D24" s="55" t="s">
        <v>126</v>
      </c>
      <c r="E24" s="55">
        <v>43.653825166430202</v>
      </c>
      <c r="F24" s="5">
        <v>7</v>
      </c>
      <c r="G24" s="35">
        <v>87</v>
      </c>
    </row>
    <row r="25" spans="1:7">
      <c r="A25" s="5" t="s">
        <v>110</v>
      </c>
      <c r="B25" s="55" t="s">
        <v>286</v>
      </c>
      <c r="C25" s="55">
        <v>2020</v>
      </c>
      <c r="D25" s="55" t="s">
        <v>127</v>
      </c>
      <c r="E25" s="55">
        <v>58.257282160270002</v>
      </c>
      <c r="F25" s="5">
        <v>8</v>
      </c>
    </row>
    <row r="26" spans="1:7">
      <c r="A26" s="5" t="s">
        <v>110</v>
      </c>
      <c r="B26" s="55" t="s">
        <v>286</v>
      </c>
      <c r="C26" s="55">
        <v>2020</v>
      </c>
      <c r="D26" s="55" t="s">
        <v>128</v>
      </c>
      <c r="E26" s="55">
        <v>56.353322224926501</v>
      </c>
      <c r="F26" s="5">
        <v>9</v>
      </c>
    </row>
    <row r="27" spans="1:7">
      <c r="A27" s="5" t="s">
        <v>110</v>
      </c>
      <c r="B27" s="55" t="s">
        <v>286</v>
      </c>
      <c r="C27" s="55">
        <v>2020</v>
      </c>
      <c r="D27" s="55" t="s">
        <v>119</v>
      </c>
      <c r="E27" s="55">
        <v>45.197244284523201</v>
      </c>
      <c r="F27" s="5">
        <v>10</v>
      </c>
    </row>
    <row r="28" spans="1:7">
      <c r="A28" s="5" t="s">
        <v>110</v>
      </c>
      <c r="B28" s="55" t="s">
        <v>286</v>
      </c>
      <c r="C28" s="55">
        <v>2020</v>
      </c>
      <c r="D28" s="55" t="s">
        <v>120</v>
      </c>
      <c r="E28" s="55">
        <v>57.8823182421471</v>
      </c>
      <c r="F28" s="5">
        <v>11</v>
      </c>
    </row>
    <row r="29" spans="1:7">
      <c r="A29" s="5" t="s">
        <v>110</v>
      </c>
      <c r="B29" s="55" t="s">
        <v>286</v>
      </c>
      <c r="C29" s="55">
        <v>2021</v>
      </c>
      <c r="D29" s="55" t="s">
        <v>122</v>
      </c>
      <c r="E29" s="55">
        <v>45.723900797424797</v>
      </c>
      <c r="F29" s="5">
        <v>1</v>
      </c>
    </row>
    <row r="30" spans="1:7">
      <c r="A30" s="5" t="s">
        <v>110</v>
      </c>
      <c r="B30" s="55" t="s">
        <v>286</v>
      </c>
      <c r="C30" s="55">
        <v>2021</v>
      </c>
      <c r="D30" s="55" t="s">
        <v>130</v>
      </c>
      <c r="E30" s="55">
        <v>57.300275482093603</v>
      </c>
      <c r="F30" s="5">
        <v>2</v>
      </c>
    </row>
    <row r="31" spans="1:7">
      <c r="A31" s="5" t="s">
        <v>110</v>
      </c>
      <c r="B31" s="55" t="s">
        <v>286</v>
      </c>
      <c r="C31" s="55">
        <v>2021</v>
      </c>
      <c r="D31" s="55" t="s">
        <v>129</v>
      </c>
      <c r="E31" s="55">
        <v>59.294396679513703</v>
      </c>
      <c r="F31" s="5">
        <v>3</v>
      </c>
    </row>
    <row r="32" spans="1:7">
      <c r="A32" s="5" t="s">
        <v>110</v>
      </c>
      <c r="B32" s="55" t="s">
        <v>286</v>
      </c>
      <c r="C32" s="55">
        <v>2021</v>
      </c>
      <c r="D32" s="55" t="s">
        <v>123</v>
      </c>
      <c r="E32" s="55">
        <v>47.574060493152899</v>
      </c>
      <c r="F32" s="5">
        <v>4</v>
      </c>
    </row>
    <row r="33" spans="1:7">
      <c r="A33" s="5" t="s">
        <v>110</v>
      </c>
      <c r="G33" s="35">
        <v>105</v>
      </c>
    </row>
    <row r="34" spans="1:7">
      <c r="A34" s="5" t="s">
        <v>110</v>
      </c>
    </row>
    <row r="35" spans="1:7">
      <c r="A35" s="5" t="s">
        <v>110</v>
      </c>
    </row>
    <row r="36" spans="1:7">
      <c r="A36" s="5" t="s">
        <v>110</v>
      </c>
    </row>
    <row r="37" spans="1:7">
      <c r="A37" s="5" t="s">
        <v>110</v>
      </c>
    </row>
    <row r="38" spans="1:7">
      <c r="A38" s="5" t="s">
        <v>110</v>
      </c>
    </row>
    <row r="39" spans="1:7">
      <c r="A39" s="5" t="s">
        <v>110</v>
      </c>
    </row>
    <row r="40" spans="1:7">
      <c r="A40" s="5" t="s">
        <v>110</v>
      </c>
    </row>
    <row r="41" spans="1:7">
      <c r="A41" s="5" t="s">
        <v>110</v>
      </c>
    </row>
    <row r="42" spans="1:7">
      <c r="A42" s="5" t="s">
        <v>110</v>
      </c>
    </row>
    <row r="43" spans="1:7">
      <c r="A43" s="5" t="s">
        <v>110</v>
      </c>
    </row>
    <row r="44" spans="1:7">
      <c r="A44" s="5" t="s">
        <v>110</v>
      </c>
    </row>
    <row r="45" spans="1:7">
      <c r="A45" s="5" t="s">
        <v>110</v>
      </c>
    </row>
    <row r="46" spans="1:7">
      <c r="A46" s="36" t="s">
        <v>110</v>
      </c>
      <c r="B46" s="38"/>
      <c r="C46" s="36"/>
      <c r="D46" s="36"/>
      <c r="E46" s="36"/>
      <c r="G46" s="35">
        <v>90</v>
      </c>
    </row>
    <row r="47" spans="1:7">
      <c r="A47" s="36" t="s">
        <v>110</v>
      </c>
      <c r="B47" s="38"/>
      <c r="C47" s="36"/>
      <c r="D47" s="36"/>
      <c r="E47" s="36"/>
    </row>
    <row r="48" spans="1:7">
      <c r="A48" s="36" t="s">
        <v>110</v>
      </c>
      <c r="B48" s="38"/>
      <c r="C48" s="36"/>
      <c r="D48" s="36"/>
      <c r="E48" s="36"/>
    </row>
    <row r="49" spans="1:7">
      <c r="A49" s="36" t="s">
        <v>110</v>
      </c>
      <c r="B49" s="38"/>
      <c r="C49" s="36"/>
      <c r="D49" s="36"/>
      <c r="E49" s="36"/>
    </row>
    <row r="50" spans="1:7">
      <c r="A50" s="36" t="s">
        <v>110</v>
      </c>
      <c r="B50" s="38"/>
      <c r="C50" s="36"/>
      <c r="D50" s="36"/>
      <c r="E50" s="36"/>
    </row>
    <row r="51" spans="1:7">
      <c r="A51" s="36" t="s">
        <v>110</v>
      </c>
      <c r="B51" s="38"/>
      <c r="C51" s="36"/>
      <c r="D51" s="36"/>
      <c r="E51" s="36"/>
    </row>
    <row r="52" spans="1:7">
      <c r="A52" s="36" t="s">
        <v>110</v>
      </c>
      <c r="B52" s="38"/>
      <c r="C52" s="36"/>
      <c r="D52" s="36"/>
      <c r="E52" s="36"/>
    </row>
    <row r="53" spans="1:7">
      <c r="A53" s="36" t="s">
        <v>110</v>
      </c>
      <c r="B53" s="38"/>
      <c r="C53" s="36"/>
      <c r="D53" s="36"/>
      <c r="E53" s="36"/>
    </row>
    <row r="54" spans="1:7">
      <c r="A54" s="36" t="s">
        <v>110</v>
      </c>
      <c r="B54" s="38"/>
      <c r="C54" s="36"/>
      <c r="D54" s="36"/>
      <c r="E54" s="36"/>
    </row>
    <row r="55" spans="1:7">
      <c r="A55" s="36" t="s">
        <v>110</v>
      </c>
      <c r="B55" s="38"/>
      <c r="C55" s="36"/>
      <c r="D55" s="36"/>
      <c r="E55" s="36"/>
    </row>
    <row r="56" spans="1:7">
      <c r="A56" s="36" t="s">
        <v>110</v>
      </c>
      <c r="B56" s="38"/>
      <c r="C56" s="36"/>
      <c r="D56" s="36"/>
      <c r="E56" s="36"/>
    </row>
    <row r="57" spans="1:7">
      <c r="A57" s="36" t="s">
        <v>110</v>
      </c>
      <c r="B57" s="38"/>
      <c r="C57" s="36"/>
      <c r="D57" s="36"/>
      <c r="E57" s="36"/>
    </row>
    <row r="58" spans="1:7">
      <c r="A58" s="36" t="s">
        <v>110</v>
      </c>
      <c r="B58" s="38"/>
      <c r="C58" s="36"/>
      <c r="D58" s="36"/>
      <c r="E58" s="36"/>
    </row>
    <row r="59" spans="1:7">
      <c r="A59" s="5" t="s">
        <v>110</v>
      </c>
      <c r="G59" s="35">
        <v>84</v>
      </c>
    </row>
    <row r="60" spans="1:7">
      <c r="A60" s="5" t="s">
        <v>110</v>
      </c>
    </row>
    <row r="61" spans="1:7">
      <c r="A61" s="5" t="s">
        <v>110</v>
      </c>
    </row>
    <row r="62" spans="1:7">
      <c r="A62" s="5" t="s">
        <v>110</v>
      </c>
    </row>
    <row r="63" spans="1:7">
      <c r="A63" s="5" t="s">
        <v>110</v>
      </c>
    </row>
    <row r="64" spans="1:7">
      <c r="A64" s="5" t="s">
        <v>110</v>
      </c>
    </row>
    <row r="65" spans="1:7">
      <c r="A65" s="5" t="s">
        <v>110</v>
      </c>
    </row>
    <row r="66" spans="1:7">
      <c r="A66" s="5" t="s">
        <v>110</v>
      </c>
    </row>
    <row r="67" spans="1:7">
      <c r="A67" s="5" t="s">
        <v>110</v>
      </c>
    </row>
    <row r="68" spans="1:7">
      <c r="A68" s="5" t="s">
        <v>110</v>
      </c>
    </row>
    <row r="69" spans="1:7">
      <c r="A69" s="5" t="s">
        <v>110</v>
      </c>
    </row>
    <row r="70" spans="1:7">
      <c r="A70" s="5" t="s">
        <v>110</v>
      </c>
    </row>
    <row r="71" spans="1:7">
      <c r="A71" s="5" t="s">
        <v>110</v>
      </c>
    </row>
    <row r="72" spans="1:7">
      <c r="A72" s="5" t="s">
        <v>110</v>
      </c>
      <c r="G72" s="35">
        <v>99</v>
      </c>
    </row>
    <row r="73" spans="1:7">
      <c r="A73" s="5" t="s">
        <v>110</v>
      </c>
    </row>
    <row r="74" spans="1:7">
      <c r="A74" s="5" t="s">
        <v>110</v>
      </c>
    </row>
    <row r="75" spans="1:7">
      <c r="A75" s="5" t="s">
        <v>110</v>
      </c>
    </row>
    <row r="76" spans="1:7">
      <c r="A76" s="5" t="s">
        <v>110</v>
      </c>
    </row>
    <row r="77" spans="1:7">
      <c r="A77" s="5" t="s">
        <v>110</v>
      </c>
    </row>
    <row r="78" spans="1:7">
      <c r="A78" s="5" t="s">
        <v>110</v>
      </c>
    </row>
    <row r="79" spans="1:7">
      <c r="A79" s="5" t="s">
        <v>110</v>
      </c>
    </row>
    <row r="80" spans="1:7">
      <c r="A80" s="5" t="s">
        <v>110</v>
      </c>
    </row>
    <row r="81" spans="1:7">
      <c r="A81" s="5" t="s">
        <v>110</v>
      </c>
    </row>
    <row r="82" spans="1:7">
      <c r="A82" s="5" t="s">
        <v>110</v>
      </c>
    </row>
    <row r="83" spans="1:7">
      <c r="A83" s="5" t="s">
        <v>110</v>
      </c>
    </row>
    <row r="84" spans="1:7">
      <c r="A84" s="5" t="s">
        <v>110</v>
      </c>
      <c r="G84" s="35">
        <v>104</v>
      </c>
    </row>
    <row r="85" spans="1:7">
      <c r="A85" s="5" t="s">
        <v>110</v>
      </c>
    </row>
    <row r="86" spans="1:7">
      <c r="A86" s="5" t="s">
        <v>110</v>
      </c>
    </row>
    <row r="87" spans="1:7">
      <c r="A87" s="5" t="s">
        <v>110</v>
      </c>
    </row>
    <row r="88" spans="1:7">
      <c r="A88" s="5" t="s">
        <v>110</v>
      </c>
    </row>
    <row r="89" spans="1:7">
      <c r="A89" s="5" t="s">
        <v>110</v>
      </c>
    </row>
    <row r="90" spans="1:7">
      <c r="A90" s="5" t="s">
        <v>110</v>
      </c>
    </row>
    <row r="91" spans="1:7">
      <c r="A91" s="5" t="s">
        <v>110</v>
      </c>
    </row>
    <row r="92" spans="1:7">
      <c r="A92" s="5" t="s">
        <v>110</v>
      </c>
    </row>
    <row r="93" spans="1:7">
      <c r="A93" s="5" t="s">
        <v>110</v>
      </c>
    </row>
    <row r="94" spans="1:7">
      <c r="A94" s="5" t="s">
        <v>110</v>
      </c>
    </row>
    <row r="95" spans="1:7">
      <c r="A95" s="5" t="s">
        <v>110</v>
      </c>
    </row>
    <row r="96" spans="1:7">
      <c r="A96" s="5" t="s">
        <v>110</v>
      </c>
    </row>
    <row r="97" spans="1:7">
      <c r="A97" s="5" t="s">
        <v>110</v>
      </c>
      <c r="G97" s="35">
        <v>80</v>
      </c>
    </row>
    <row r="98" spans="1:7">
      <c r="A98" s="5" t="s">
        <v>110</v>
      </c>
    </row>
    <row r="99" spans="1:7">
      <c r="A99" s="5" t="s">
        <v>110</v>
      </c>
    </row>
    <row r="100" spans="1:7">
      <c r="A100" s="5" t="s">
        <v>110</v>
      </c>
    </row>
    <row r="101" spans="1:7">
      <c r="A101" s="5" t="s">
        <v>110</v>
      </c>
    </row>
    <row r="102" spans="1:7">
      <c r="A102" s="5" t="s">
        <v>110</v>
      </c>
    </row>
    <row r="103" spans="1:7">
      <c r="A103" s="5" t="s">
        <v>110</v>
      </c>
    </row>
    <row r="104" spans="1:7">
      <c r="A104" s="5" t="s">
        <v>110</v>
      </c>
    </row>
    <row r="105" spans="1:7">
      <c r="A105" s="5" t="s">
        <v>110</v>
      </c>
    </row>
    <row r="106" spans="1:7">
      <c r="A106" s="5" t="s">
        <v>110</v>
      </c>
    </row>
    <row r="107" spans="1:7">
      <c r="A107" s="5" t="s">
        <v>110</v>
      </c>
    </row>
    <row r="108" spans="1:7">
      <c r="A108" s="5" t="s">
        <v>110</v>
      </c>
    </row>
    <row r="109" spans="1:7">
      <c r="A109" s="5" t="s">
        <v>110</v>
      </c>
    </row>
    <row r="110" spans="1:7">
      <c r="A110" s="5" t="s">
        <v>131</v>
      </c>
    </row>
    <row r="111" spans="1:7">
      <c r="A111" s="5" t="s">
        <v>131</v>
      </c>
    </row>
    <row r="112" spans="1:7">
      <c r="A112" s="5" t="s">
        <v>131</v>
      </c>
    </row>
    <row r="113" spans="1:1">
      <c r="A113" s="5" t="s">
        <v>131</v>
      </c>
    </row>
    <row r="114" spans="1:1">
      <c r="A114" s="5" t="s">
        <v>131</v>
      </c>
    </row>
    <row r="115" spans="1:1">
      <c r="A115" s="5" t="s">
        <v>131</v>
      </c>
    </row>
    <row r="116" spans="1:1">
      <c r="A116" s="5" t="s">
        <v>131</v>
      </c>
    </row>
    <row r="117" spans="1:1">
      <c r="A117" s="5" t="s">
        <v>131</v>
      </c>
    </row>
    <row r="118" spans="1:1">
      <c r="A118" s="5" t="s">
        <v>131</v>
      </c>
    </row>
    <row r="119" spans="1:1">
      <c r="A119" s="5" t="s">
        <v>131</v>
      </c>
    </row>
    <row r="120" spans="1:1">
      <c r="A120" s="5" t="s">
        <v>131</v>
      </c>
    </row>
    <row r="121" spans="1:1">
      <c r="A121" s="5" t="s">
        <v>131</v>
      </c>
    </row>
    <row r="122" spans="1:1">
      <c r="A122" s="5" t="s">
        <v>131</v>
      </c>
    </row>
    <row r="123" spans="1:1">
      <c r="A123" s="5" t="s">
        <v>131</v>
      </c>
    </row>
    <row r="124" spans="1:1">
      <c r="A124" s="5" t="s">
        <v>131</v>
      </c>
    </row>
    <row r="125" spans="1:1">
      <c r="A125" s="5" t="s">
        <v>131</v>
      </c>
    </row>
    <row r="126" spans="1:1">
      <c r="A126" s="5" t="s">
        <v>131</v>
      </c>
    </row>
    <row r="127" spans="1:1">
      <c r="A127" s="5" t="s">
        <v>131</v>
      </c>
    </row>
    <row r="128" spans="1:1">
      <c r="A128" s="5" t="s">
        <v>131</v>
      </c>
    </row>
    <row r="129" spans="1:1">
      <c r="A129" s="5" t="s">
        <v>131</v>
      </c>
    </row>
    <row r="130" spans="1:1">
      <c r="A130" s="5" t="s">
        <v>131</v>
      </c>
    </row>
    <row r="131" spans="1:1">
      <c r="A131" s="5" t="s">
        <v>131</v>
      </c>
    </row>
    <row r="132" spans="1:1">
      <c r="A132" s="5" t="s">
        <v>131</v>
      </c>
    </row>
    <row r="133" spans="1:1">
      <c r="A133" s="5" t="s">
        <v>131</v>
      </c>
    </row>
    <row r="134" spans="1:1">
      <c r="A134" s="5" t="s">
        <v>131</v>
      </c>
    </row>
    <row r="135" spans="1:1">
      <c r="A135" s="5" t="s">
        <v>131</v>
      </c>
    </row>
    <row r="136" spans="1:1">
      <c r="A136" s="5" t="s">
        <v>131</v>
      </c>
    </row>
    <row r="137" spans="1:1">
      <c r="A137" s="5" t="s">
        <v>131</v>
      </c>
    </row>
    <row r="138" spans="1:1">
      <c r="A138" s="5" t="s">
        <v>131</v>
      </c>
    </row>
    <row r="139" spans="1:1">
      <c r="A139" s="5" t="s">
        <v>131</v>
      </c>
    </row>
    <row r="140" spans="1:1">
      <c r="A140" s="5" t="s">
        <v>131</v>
      </c>
    </row>
    <row r="141" spans="1:1">
      <c r="A141" s="5" t="s">
        <v>131</v>
      </c>
    </row>
    <row r="142" spans="1:1">
      <c r="A142" s="5" t="s">
        <v>131</v>
      </c>
    </row>
    <row r="143" spans="1:1">
      <c r="A143" s="5" t="s">
        <v>131</v>
      </c>
    </row>
    <row r="144" spans="1:1">
      <c r="A144" s="5" t="s">
        <v>131</v>
      </c>
    </row>
    <row r="145" spans="1:1">
      <c r="A145" s="5" t="s">
        <v>131</v>
      </c>
    </row>
    <row r="146" spans="1:1">
      <c r="A146" s="5" t="s">
        <v>131</v>
      </c>
    </row>
    <row r="147" spans="1:1">
      <c r="A147" s="5" t="s">
        <v>131</v>
      </c>
    </row>
    <row r="148" spans="1:1">
      <c r="A148" s="5" t="s">
        <v>131</v>
      </c>
    </row>
    <row r="149" spans="1:1">
      <c r="A149" s="5" t="s">
        <v>131</v>
      </c>
    </row>
    <row r="150" spans="1:1">
      <c r="A150" s="5" t="s">
        <v>131</v>
      </c>
    </row>
    <row r="151" spans="1:1">
      <c r="A151" s="5" t="s">
        <v>131</v>
      </c>
    </row>
    <row r="152" spans="1:1">
      <c r="A152" s="5" t="s">
        <v>131</v>
      </c>
    </row>
    <row r="153" spans="1:1">
      <c r="A153" s="5" t="s">
        <v>131</v>
      </c>
    </row>
    <row r="154" spans="1:1">
      <c r="A154" s="5" t="s">
        <v>131</v>
      </c>
    </row>
    <row r="155" spans="1:1">
      <c r="A155" s="5" t="s">
        <v>131</v>
      </c>
    </row>
    <row r="156" spans="1:1">
      <c r="A156" s="5" t="s">
        <v>131</v>
      </c>
    </row>
    <row r="157" spans="1:1">
      <c r="A157" s="5" t="s">
        <v>131</v>
      </c>
    </row>
    <row r="158" spans="1:1">
      <c r="A158" s="5" t="s">
        <v>131</v>
      </c>
    </row>
    <row r="159" spans="1:1">
      <c r="A159" s="5" t="s">
        <v>131</v>
      </c>
    </row>
    <row r="160" spans="1:1">
      <c r="A160" s="5" t="s">
        <v>131</v>
      </c>
    </row>
    <row r="161" spans="1:1">
      <c r="A161" s="5" t="s">
        <v>131</v>
      </c>
    </row>
    <row r="162" spans="1:1">
      <c r="A162" s="5" t="s">
        <v>131</v>
      </c>
    </row>
    <row r="163" spans="1:1">
      <c r="A163" s="5" t="s">
        <v>131</v>
      </c>
    </row>
    <row r="164" spans="1:1">
      <c r="A164" s="5" t="s">
        <v>131</v>
      </c>
    </row>
    <row r="165" spans="1:1">
      <c r="A165" s="5" t="s">
        <v>131</v>
      </c>
    </row>
    <row r="166" spans="1:1">
      <c r="A166" s="5" t="s">
        <v>131</v>
      </c>
    </row>
    <row r="167" spans="1:1">
      <c r="A167" s="5" t="s">
        <v>131</v>
      </c>
    </row>
    <row r="168" spans="1:1">
      <c r="A168" s="5" t="s">
        <v>131</v>
      </c>
    </row>
    <row r="169" spans="1:1">
      <c r="A169" s="5" t="s">
        <v>131</v>
      </c>
    </row>
    <row r="170" spans="1:1">
      <c r="A170" s="5" t="s">
        <v>131</v>
      </c>
    </row>
    <row r="171" spans="1:1">
      <c r="A171" s="5" t="s">
        <v>131</v>
      </c>
    </row>
    <row r="172" spans="1:1">
      <c r="A172" s="5" t="s">
        <v>131</v>
      </c>
    </row>
    <row r="173" spans="1:1">
      <c r="A173" s="5" t="s">
        <v>131</v>
      </c>
    </row>
    <row r="174" spans="1:1">
      <c r="A174" s="5" t="s">
        <v>131</v>
      </c>
    </row>
    <row r="175" spans="1:1">
      <c r="A175" s="5" t="s">
        <v>131</v>
      </c>
    </row>
    <row r="176" spans="1:1">
      <c r="A176" s="5" t="s">
        <v>131</v>
      </c>
    </row>
    <row r="177" spans="1:1">
      <c r="A177" s="5" t="s">
        <v>131</v>
      </c>
    </row>
    <row r="178" spans="1:1">
      <c r="A178" s="5" t="s">
        <v>131</v>
      </c>
    </row>
    <row r="179" spans="1:1">
      <c r="A179" s="5" t="s">
        <v>131</v>
      </c>
    </row>
    <row r="180" spans="1:1">
      <c r="A180" s="5" t="s">
        <v>131</v>
      </c>
    </row>
    <row r="181" spans="1:1">
      <c r="A181" s="5" t="s">
        <v>131</v>
      </c>
    </row>
    <row r="182" spans="1:1">
      <c r="A182" s="5" t="s">
        <v>131</v>
      </c>
    </row>
    <row r="183" spans="1:1">
      <c r="A183" s="5" t="s">
        <v>131</v>
      </c>
    </row>
    <row r="184" spans="1:1">
      <c r="A184" s="5" t="s">
        <v>131</v>
      </c>
    </row>
    <row r="185" spans="1:1">
      <c r="A185" s="5" t="s">
        <v>131</v>
      </c>
    </row>
    <row r="186" spans="1:1">
      <c r="A186" s="5" t="s">
        <v>131</v>
      </c>
    </row>
    <row r="187" spans="1:1">
      <c r="A187" s="5" t="s">
        <v>131</v>
      </c>
    </row>
    <row r="188" spans="1:1">
      <c r="A188" s="5" t="s">
        <v>131</v>
      </c>
    </row>
    <row r="189" spans="1:1">
      <c r="A189" s="5" t="s">
        <v>131</v>
      </c>
    </row>
    <row r="190" spans="1:1">
      <c r="A190" s="5" t="s">
        <v>131</v>
      </c>
    </row>
    <row r="191" spans="1:1">
      <c r="A191" s="5" t="s">
        <v>131</v>
      </c>
    </row>
    <row r="192" spans="1:1">
      <c r="A192" s="5" t="s">
        <v>131</v>
      </c>
    </row>
    <row r="193" spans="1:1">
      <c r="A193" s="5" t="s">
        <v>131</v>
      </c>
    </row>
    <row r="194" spans="1:1">
      <c r="A194" s="5" t="s">
        <v>131</v>
      </c>
    </row>
    <row r="195" spans="1:1">
      <c r="A195" s="5" t="s">
        <v>131</v>
      </c>
    </row>
    <row r="196" spans="1:1">
      <c r="A196" s="5" t="s">
        <v>131</v>
      </c>
    </row>
    <row r="197" spans="1:1">
      <c r="A197" s="5" t="s">
        <v>131</v>
      </c>
    </row>
    <row r="198" spans="1:1">
      <c r="A198" s="5" t="s">
        <v>131</v>
      </c>
    </row>
    <row r="199" spans="1:1">
      <c r="A199" s="5" t="s">
        <v>131</v>
      </c>
    </row>
    <row r="200" spans="1:1">
      <c r="A200" s="5" t="s">
        <v>131</v>
      </c>
    </row>
    <row r="201" spans="1:1">
      <c r="A201" s="5" t="s">
        <v>131</v>
      </c>
    </row>
    <row r="202" spans="1:1">
      <c r="A202" s="5" t="s">
        <v>131</v>
      </c>
    </row>
    <row r="203" spans="1:1">
      <c r="A203" s="5" t="s">
        <v>131</v>
      </c>
    </row>
    <row r="204" spans="1:1">
      <c r="A204" s="5" t="s">
        <v>131</v>
      </c>
    </row>
    <row r="205" spans="1:1">
      <c r="A205" s="5" t="s">
        <v>131</v>
      </c>
    </row>
    <row r="206" spans="1:1">
      <c r="A206" s="5" t="s">
        <v>131</v>
      </c>
    </row>
    <row r="207" spans="1:1">
      <c r="A207" s="5" t="s">
        <v>131</v>
      </c>
    </row>
    <row r="208" spans="1:1">
      <c r="A208" s="5" t="s">
        <v>131</v>
      </c>
    </row>
    <row r="209" spans="1:1">
      <c r="A209" s="5" t="s">
        <v>131</v>
      </c>
    </row>
    <row r="210" spans="1:1">
      <c r="A210" s="5" t="s">
        <v>131</v>
      </c>
    </row>
    <row r="211" spans="1:1">
      <c r="A211" s="5" t="s">
        <v>131</v>
      </c>
    </row>
    <row r="212" spans="1:1">
      <c r="A212" s="5" t="s">
        <v>131</v>
      </c>
    </row>
    <row r="213" spans="1:1">
      <c r="A213" s="5" t="s">
        <v>131</v>
      </c>
    </row>
    <row r="214" spans="1:1">
      <c r="A214" s="5" t="s">
        <v>131</v>
      </c>
    </row>
    <row r="215" spans="1:1">
      <c r="A215" s="5" t="s">
        <v>131</v>
      </c>
    </row>
    <row r="216" spans="1:1">
      <c r="A216" s="5" t="s">
        <v>131</v>
      </c>
    </row>
    <row r="217" spans="1:1">
      <c r="A217" s="5" t="s">
        <v>131</v>
      </c>
    </row>
    <row r="218" spans="1:1">
      <c r="A218" s="5" t="s">
        <v>131</v>
      </c>
    </row>
    <row r="219" spans="1:1">
      <c r="A219" s="5" t="s">
        <v>131</v>
      </c>
    </row>
    <row r="220" spans="1:1">
      <c r="A220" s="5" t="s">
        <v>131</v>
      </c>
    </row>
    <row r="221" spans="1:1">
      <c r="A221" s="5" t="s">
        <v>131</v>
      </c>
    </row>
    <row r="222" spans="1:1">
      <c r="A222" s="5" t="s">
        <v>131</v>
      </c>
    </row>
    <row r="223" spans="1:1">
      <c r="A223" s="5" t="s">
        <v>131</v>
      </c>
    </row>
    <row r="224" spans="1:1">
      <c r="A224" s="5" t="s">
        <v>131</v>
      </c>
    </row>
    <row r="225" spans="1:1">
      <c r="A225" s="5" t="s">
        <v>131</v>
      </c>
    </row>
    <row r="226" spans="1:1">
      <c r="A226" s="5" t="s">
        <v>131</v>
      </c>
    </row>
    <row r="227" spans="1:1">
      <c r="A227" s="5" t="s">
        <v>131</v>
      </c>
    </row>
    <row r="228" spans="1:1">
      <c r="A228" s="5" t="s">
        <v>131</v>
      </c>
    </row>
    <row r="229" spans="1:1">
      <c r="A229" s="5" t="s">
        <v>132</v>
      </c>
    </row>
    <row r="230" spans="1:1">
      <c r="A230" s="5" t="s">
        <v>132</v>
      </c>
    </row>
    <row r="231" spans="1:1">
      <c r="A231" s="5" t="s">
        <v>132</v>
      </c>
    </row>
    <row r="232" spans="1:1">
      <c r="A232" s="5" t="s">
        <v>132</v>
      </c>
    </row>
    <row r="233" spans="1:1">
      <c r="A233" s="5" t="s">
        <v>132</v>
      </c>
    </row>
    <row r="234" spans="1:1">
      <c r="A234" s="5" t="s">
        <v>132</v>
      </c>
    </row>
    <row r="235" spans="1:1">
      <c r="A235" s="5" t="s">
        <v>132</v>
      </c>
    </row>
    <row r="236" spans="1:1">
      <c r="A236" s="5" t="s">
        <v>132</v>
      </c>
    </row>
    <row r="237" spans="1:1">
      <c r="A237" s="5" t="s">
        <v>132</v>
      </c>
    </row>
    <row r="238" spans="1:1">
      <c r="A238" s="5" t="s">
        <v>132</v>
      </c>
    </row>
    <row r="239" spans="1:1">
      <c r="A239" s="5" t="s">
        <v>132</v>
      </c>
    </row>
    <row r="240" spans="1:1">
      <c r="A240" s="5" t="s">
        <v>132</v>
      </c>
    </row>
    <row r="241" spans="1:1">
      <c r="A241" s="5" t="s">
        <v>132</v>
      </c>
    </row>
    <row r="242" spans="1:1">
      <c r="A242" s="5" t="s">
        <v>132</v>
      </c>
    </row>
    <row r="243" spans="1:1">
      <c r="A243" s="5" t="s">
        <v>132</v>
      </c>
    </row>
    <row r="244" spans="1:1">
      <c r="A244" s="5" t="s">
        <v>132</v>
      </c>
    </row>
    <row r="245" spans="1:1">
      <c r="A245" s="5" t="s">
        <v>132</v>
      </c>
    </row>
    <row r="246" spans="1:1">
      <c r="A246" s="5" t="s">
        <v>132</v>
      </c>
    </row>
    <row r="247" spans="1:1">
      <c r="A247" s="5" t="s">
        <v>132</v>
      </c>
    </row>
    <row r="248" spans="1:1">
      <c r="A248" s="5" t="s">
        <v>132</v>
      </c>
    </row>
    <row r="249" spans="1:1">
      <c r="A249" s="5" t="s">
        <v>132</v>
      </c>
    </row>
    <row r="250" spans="1:1">
      <c r="A250" s="5" t="s">
        <v>132</v>
      </c>
    </row>
    <row r="251" spans="1:1">
      <c r="A251" s="5" t="s">
        <v>132</v>
      </c>
    </row>
    <row r="252" spans="1:1">
      <c r="A252" s="5" t="s">
        <v>132</v>
      </c>
    </row>
    <row r="253" spans="1:1">
      <c r="A253" s="5" t="s">
        <v>132</v>
      </c>
    </row>
    <row r="254" spans="1:1">
      <c r="A254" s="5" t="s">
        <v>132</v>
      </c>
    </row>
    <row r="255" spans="1:1">
      <c r="A255" s="5" t="s">
        <v>132</v>
      </c>
    </row>
    <row r="256" spans="1:1">
      <c r="A256" s="5" t="s">
        <v>132</v>
      </c>
    </row>
    <row r="257" spans="1:1">
      <c r="A257" s="5" t="s">
        <v>132</v>
      </c>
    </row>
    <row r="258" spans="1:1">
      <c r="A258" s="5" t="s">
        <v>132</v>
      </c>
    </row>
    <row r="259" spans="1:1">
      <c r="A259" s="5" t="s">
        <v>132</v>
      </c>
    </row>
    <row r="260" spans="1:1">
      <c r="A260" s="5" t="s">
        <v>132</v>
      </c>
    </row>
    <row r="261" spans="1:1">
      <c r="A261" s="5" t="s">
        <v>132</v>
      </c>
    </row>
    <row r="262" spans="1:1">
      <c r="A262" s="5" t="s">
        <v>132</v>
      </c>
    </row>
    <row r="263" spans="1:1">
      <c r="A263" s="5" t="s">
        <v>132</v>
      </c>
    </row>
    <row r="264" spans="1:1">
      <c r="A264" s="5" t="s">
        <v>132</v>
      </c>
    </row>
    <row r="265" spans="1:1">
      <c r="A265" s="5" t="s">
        <v>132</v>
      </c>
    </row>
    <row r="266" spans="1:1">
      <c r="A266" s="5" t="s">
        <v>132</v>
      </c>
    </row>
    <row r="267" spans="1:1">
      <c r="A267" s="5" t="s">
        <v>132</v>
      </c>
    </row>
    <row r="268" spans="1:1">
      <c r="A268" s="5" t="s">
        <v>132</v>
      </c>
    </row>
    <row r="269" spans="1:1">
      <c r="A269" s="5" t="s">
        <v>132</v>
      </c>
    </row>
    <row r="270" spans="1:1">
      <c r="A270" s="5" t="s">
        <v>132</v>
      </c>
    </row>
    <row r="271" spans="1:1">
      <c r="A271" s="5" t="s">
        <v>132</v>
      </c>
    </row>
    <row r="272" spans="1:1">
      <c r="A272" s="5" t="s">
        <v>132</v>
      </c>
    </row>
    <row r="273" spans="1:1">
      <c r="A273" s="5" t="s">
        <v>132</v>
      </c>
    </row>
    <row r="274" spans="1:1">
      <c r="A274" s="5" t="s">
        <v>132</v>
      </c>
    </row>
    <row r="275" spans="1:1">
      <c r="A275" s="5" t="s">
        <v>132</v>
      </c>
    </row>
    <row r="276" spans="1:1">
      <c r="A276" s="5" t="s">
        <v>132</v>
      </c>
    </row>
    <row r="277" spans="1:1">
      <c r="A277" s="5" t="s">
        <v>132</v>
      </c>
    </row>
    <row r="278" spans="1:1">
      <c r="A278" s="5" t="s">
        <v>132</v>
      </c>
    </row>
    <row r="279" spans="1:1">
      <c r="A279" s="5" t="s">
        <v>132</v>
      </c>
    </row>
  </sheetData>
  <phoneticPr fontId="2" type="noConversion"/>
  <pageMargins left="0.75" right="0.75" top="1" bottom="1" header="0.5" footer="0.5"/>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11"/>
  <sheetViews>
    <sheetView workbookViewId="0">
      <selection activeCell="D7" sqref="D4:D7"/>
    </sheetView>
  </sheetViews>
  <sheetFormatPr defaultRowHeight="13.5"/>
  <cols>
    <col min="5" max="5" width="9" style="146"/>
  </cols>
  <sheetData>
    <row r="1" spans="1:6" ht="26.25" thickBot="1">
      <c r="A1" s="138" t="s">
        <v>5294</v>
      </c>
      <c r="B1" s="139" t="s">
        <v>5295</v>
      </c>
      <c r="C1" s="139" t="s">
        <v>5296</v>
      </c>
      <c r="D1" s="139" t="s">
        <v>5297</v>
      </c>
      <c r="E1" s="144" t="s">
        <v>740</v>
      </c>
      <c r="F1" s="139" t="s">
        <v>746</v>
      </c>
    </row>
    <row r="2" spans="1:6" ht="24.75" thickBot="1">
      <c r="A2" s="140" t="s">
        <v>5298</v>
      </c>
      <c r="B2" s="141" t="s">
        <v>5308</v>
      </c>
      <c r="C2" s="141">
        <v>107</v>
      </c>
      <c r="D2" s="141">
        <v>14888.54</v>
      </c>
      <c r="E2" s="145" t="s">
        <v>5309</v>
      </c>
      <c r="F2" s="142" t="s">
        <v>1736</v>
      </c>
    </row>
    <row r="3" spans="1:6" ht="26.25" thickBot="1">
      <c r="A3" s="140" t="s">
        <v>5299</v>
      </c>
      <c r="B3" s="141" t="s">
        <v>5310</v>
      </c>
      <c r="C3" s="141">
        <v>108</v>
      </c>
      <c r="D3" s="141">
        <v>15023.08</v>
      </c>
      <c r="E3" s="145" t="s">
        <v>5309</v>
      </c>
      <c r="F3" s="142" t="s">
        <v>764</v>
      </c>
    </row>
    <row r="4" spans="1:6" ht="14.25" thickBot="1">
      <c r="A4" s="140" t="s">
        <v>5300</v>
      </c>
      <c r="B4" s="141" t="s">
        <v>5311</v>
      </c>
      <c r="C4" s="141">
        <v>142</v>
      </c>
      <c r="D4" s="141">
        <v>12522.56</v>
      </c>
      <c r="E4" s="145" t="s">
        <v>5309</v>
      </c>
      <c r="F4" s="142" t="s">
        <v>774</v>
      </c>
    </row>
    <row r="5" spans="1:6" ht="14.25" thickBot="1">
      <c r="A5" s="140" t="s">
        <v>5301</v>
      </c>
      <c r="B5" s="141" t="s">
        <v>5312</v>
      </c>
      <c r="C5" s="141">
        <v>142</v>
      </c>
      <c r="D5" s="141">
        <v>12539.3</v>
      </c>
      <c r="E5" s="145" t="s">
        <v>5309</v>
      </c>
      <c r="F5" s="142" t="s">
        <v>774</v>
      </c>
    </row>
    <row r="6" spans="1:6" ht="26.25" thickBot="1">
      <c r="A6" s="140" t="s">
        <v>5302</v>
      </c>
      <c r="B6" s="141" t="s">
        <v>5313</v>
      </c>
      <c r="C6" s="141">
        <v>108</v>
      </c>
      <c r="D6" s="141">
        <v>9516.9599999999991</v>
      </c>
      <c r="E6" s="145" t="s">
        <v>5309</v>
      </c>
      <c r="F6" s="142" t="s">
        <v>774</v>
      </c>
    </row>
    <row r="7" spans="1:6" ht="26.25" thickBot="1">
      <c r="A7" s="140" t="s">
        <v>5303</v>
      </c>
      <c r="B7" s="141" t="s">
        <v>5314</v>
      </c>
      <c r="C7" s="141">
        <v>108</v>
      </c>
      <c r="D7" s="141">
        <v>9529.6200000000008</v>
      </c>
      <c r="E7" s="145" t="s">
        <v>5309</v>
      </c>
      <c r="F7" s="142" t="s">
        <v>774</v>
      </c>
    </row>
    <row r="8" spans="1:6" ht="14.25" thickBot="1">
      <c r="A8" s="140" t="s">
        <v>5304</v>
      </c>
      <c r="B8" s="141" t="s">
        <v>5315</v>
      </c>
      <c r="C8" s="141">
        <v>142</v>
      </c>
      <c r="D8" s="141">
        <v>12588.23</v>
      </c>
      <c r="E8" s="145" t="s">
        <v>5309</v>
      </c>
      <c r="F8" s="142" t="s">
        <v>787</v>
      </c>
    </row>
    <row r="9" spans="1:6" ht="14.25" thickBot="1">
      <c r="A9" s="140" t="s">
        <v>5305</v>
      </c>
      <c r="B9" s="141" t="s">
        <v>5317</v>
      </c>
      <c r="C9" s="141">
        <v>34</v>
      </c>
      <c r="D9" s="141">
        <v>3052.28</v>
      </c>
      <c r="E9" s="145" t="s">
        <v>5316</v>
      </c>
      <c r="F9" s="142" t="s">
        <v>787</v>
      </c>
    </row>
    <row r="10" spans="1:6" ht="26.25" thickBot="1">
      <c r="A10" s="140" t="s">
        <v>5306</v>
      </c>
      <c r="B10" s="141" t="s">
        <v>5318</v>
      </c>
      <c r="C10" s="141">
        <v>108</v>
      </c>
      <c r="D10" s="141">
        <v>9566.69</v>
      </c>
      <c r="E10" s="145" t="s">
        <v>5309</v>
      </c>
      <c r="F10" s="142" t="s">
        <v>787</v>
      </c>
    </row>
    <row r="11" spans="1:6" ht="14.25" thickBot="1">
      <c r="A11" s="143" t="s">
        <v>5307</v>
      </c>
      <c r="B11" s="142"/>
      <c r="C11" s="141">
        <v>999</v>
      </c>
      <c r="D11" s="141">
        <f>SUM(D2:D10)</f>
        <v>99227.26</v>
      </c>
      <c r="E11" s="145"/>
      <c r="F11" s="141"/>
    </row>
  </sheetData>
  <phoneticPr fontId="2" type="noConversion"/>
  <pageMargins left="0.7" right="0.7" top="0.75" bottom="0.75" header="0.3" footer="0.3"/>
  <pageSetup paperSize="9" orientation="portrait"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10</vt:i4>
      </vt:variant>
    </vt:vector>
  </HeadingPairs>
  <TitlesOfParts>
    <vt:vector size="10" baseType="lpstr">
      <vt:lpstr>比较法</vt:lpstr>
      <vt:lpstr>成本（静态）</vt:lpstr>
      <vt:lpstr>系统读取表</vt:lpstr>
      <vt:lpstr>瀛海家园</vt:lpstr>
      <vt:lpstr>三槐家园</vt:lpstr>
      <vt:lpstr>玉璟园</vt:lpstr>
      <vt:lpstr>中指成交数据</vt:lpstr>
      <vt:lpstr>房源信息</vt:lpstr>
      <vt:lpstr>城研数据</vt:lpstr>
      <vt:lpstr>Sheet2</vt:lpstr>
    </vt:vector>
  </TitlesOfParts>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
  <cp:lastModifiedBy/>
  <dcterms:created xsi:type="dcterms:W3CDTF">2006-09-16T00:00:00Z</dcterms:created>
  <dcterms:modified xsi:type="dcterms:W3CDTF">2021-08-20T03:02:17Z</dcterms:modified>
</cp:coreProperties>
</file>