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0D6BA492-0939-4C63-9950-69EA9B3A33AE}"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20" i="1" l="1"/>
  <c r="E20" i="1"/>
  <c r="G5" i="1"/>
  <c r="G17" i="1"/>
  <c r="E17" i="1"/>
  <c r="E5" i="1"/>
  <c r="I4" i="1"/>
  <c r="G4" i="1"/>
  <c r="E4" i="1"/>
  <c r="I20" i="1"/>
  <c r="I5" i="1" l="1"/>
  <c r="H7" i="1"/>
  <c r="J7" i="1" s="1"/>
  <c r="H13" i="1" l="1"/>
  <c r="J13" i="1" s="1"/>
  <c r="G6" i="1"/>
  <c r="I6" i="1" s="1"/>
  <c r="E12" i="1"/>
  <c r="G12" i="1" s="1"/>
  <c r="I12" i="1" s="1"/>
  <c r="E11" i="1"/>
  <c r="G11" i="1" s="1"/>
  <c r="I11" i="1" s="1"/>
  <c r="E8" i="1"/>
  <c r="I8" i="1" s="1"/>
  <c r="I17" i="1"/>
  <c r="M35" i="49"/>
  <c r="N35" i="49"/>
  <c r="O35" i="49"/>
  <c r="P35" i="49"/>
  <c r="N33" i="49"/>
  <c r="O33" i="49"/>
  <c r="P33" i="49"/>
  <c r="M33" i="49"/>
  <c r="C20" i="1"/>
  <c r="H8" i="49" l="1"/>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7" i="49"/>
  <c r="H6" i="49"/>
  <c r="B1" i="4"/>
  <c r="W17" i="1" l="1"/>
  <c r="W16"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8" i="1"/>
  <c r="L29"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29" i="1"/>
  <c r="E36" i="6"/>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E26" i="1"/>
  <c r="I30" i="1"/>
  <c r="L30" i="1" l="1"/>
  <c r="C27" i="1"/>
  <c r="I6" i="50" s="1"/>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<sst xmlns="http://schemas.openxmlformats.org/spreadsheetml/2006/main" count="12294" uniqueCount="1184">
  <si>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</si>
  <si>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</si>
  <si>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</si>
  <si>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</si>
  <si>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</si>
  <si>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</si>
  <si>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</si>
  <si>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</si>
  <si>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</si>
  <si>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</si>
  <si>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</si>
  <si>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</si>
  <si>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</si>
  <si>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</si>
  <si>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</si>
  <si>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</si>
  <si>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</si>
  <si>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</si>
  <si>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</si>
  <si>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</si>
  <si>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</si>
  <si>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</si>
  <si>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</si>
  <si>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</si>
  <si>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</si>
  <si>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</si>
  <si>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</si>
  <si>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</si>
  <si>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</si>
  <si>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</si>
  <si>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</si>
  <si>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</si>
  <si>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</si>
  <si>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</si>
  <si>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</si>
  <si>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</si>
  <si>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</si>
  <si>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</si>
  <si>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</si>
  <si>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</si>
  <si>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</si>
  <si>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</si>
  <si>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</si>
  <si>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</si>
  <si>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</si>
  <si>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</si>
  <si>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</si>
  <si>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</si>
  <si>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</si>
  <si>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</si>
  <si>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</si>
  <si>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</si>
  <si>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</si>
  <si>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</si>
  <si>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</si>
  <si>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</si>
  <si>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</si>
  <si>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</si>
  <si>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</si>
  <si>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</si>
  <si>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</si>
  <si>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</si>
  <si>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</si>
  <si>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</si>
  <si>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</si>
  <si>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</si>
  <si>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</si>
  <si>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</si>
  <si>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</si>
  <si>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</si>
  <si>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</si>
  <si>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</si>
  <si>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</si>
  <si>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</si>
  <si>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</si>
  <si>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</si>
  <si>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</si>
  <si>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</si>
  <si>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</si>
  <si>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</si>
  <si>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</si>
  <si>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</si>
  <si>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</si>
  <si>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</si>
  <si>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</si>
  <si>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</si>
  <si>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</si>
  <si>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</si>
  <si>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</si>
  <si>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</si>
  <si>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</si>
  <si>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</si>
  <si>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</si>
  <si>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</si>
  <si>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</si>
  <si>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</si>
  <si>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</si>
  <si>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</si>
  <si>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</si>
  <si>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</si>
  <si>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</si>
  <si>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</si>
  <si>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</si>
  <si>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</si>
  <si>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</si>
  <si>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</si>
  <si>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</si>
  <si>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</si>
  <si>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</si>
  <si>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</si>
  <si>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</si>
  <si>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</si>
  <si>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</si>
  <si>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</si>
  <si>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</si>
  <si>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</si>
  <si>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</si>
  <si>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</si>
  <si>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</si>
  <si>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</si>
  <si>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</si>
  <si>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</si>
  <si>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</si>
  <si>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</si>
  <si>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</si>
  <si>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</si>
  <si>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</si>
  <si>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</si>
  <si>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</si>
  <si>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</si>
  <si>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</si>
  <si>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</si>
  <si>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</si>
  <si>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</si>
  <si>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</si>
  <si>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</si>
  <si>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</si>
  <si>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</si>
  <si>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</si>
  <si>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</si>
  <si>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</si>
  <si>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</si>
  <si>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</si>
  <si>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</si>
  <si>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</si>
  <si>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</si>
  <si>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</si>
  <si>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</si>
  <si>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</si>
  <si>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</si>
  <si>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</si>
  <si>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</si>
  <si>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</si>
  <si>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</si>
  <si>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</si>
  <si>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</si>
  <si>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</si>
  <si>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</si>
  <si>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</si>
  <si>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</si>
  <si>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</si>
  <si>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</si>
  <si>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</si>
  <si>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</si>
  <si>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</si>
  <si>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</si>
  <si>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</si>
  <si>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</si>
  <si>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</si>
  <si>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</si>
  <si>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</si>
  <si>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</si>
  <si>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</si>
  <si>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</si>
  <si>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</si>
  <si>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</si>
  <si>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</si>
  <si>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</si>
  <si>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</si>
  <si>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</si>
  <si>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</si>
  <si>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</si>
  <si>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</si>
  <si>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</si>
  <si>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</si>
  <si>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</si>
  <si>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</si>
  <si>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</si>
  <si>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</si>
  <si>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</si>
  <si>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</si>
  <si>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</si>
  <si>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</si>
  <si>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</si>
  <si>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</si>
  <si>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</si>
  <si>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</si>
  <si>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</si>
  <si>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</si>
  <si>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</si>
  <si>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</si>
  <si>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</si>
  <si>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</si>
  <si>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</si>
  <si>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</si>
  <si>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</si>
  <si>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</si>
  <si>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</si>
  <si>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</si>
  <si>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</si>
  <si>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</si>
  <si>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</si>
  <si>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</si>
  <si>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</si>
  <si>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</si>
  <si>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</si>
  <si>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</si>
  <si>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</si>
  <si>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</si>
  <si>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</si>
  <si>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</si>
  <si>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</si>
  <si>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</si>
  <si>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</si>
  <si>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</si>
  <si>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</si>
  <si>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</si>
  <si>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</si>
  <si>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</si>
  <si>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</si>
  <si>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</si>
  <si>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</si>
  <si>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</si>
  <si>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</si>
  <si>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</si>
  <si>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</si>
  <si>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</si>
  <si>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</si>
  <si>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</si>
  <si>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</si>
  <si>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</si>
  <si>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</si>
  <si>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</si>
  <si>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</si>
  <si>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</si>
  <si>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</si>
  <si>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</si>
  <si>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</si>
  <si>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</si>
  <si>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</si>
  <si>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</si>
  <si>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</si>
  <si>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</si>
  <si>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</si>
  <si>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</si>
  <si>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</si>
  <si>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</si>
  <si>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</si>
  <si>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</si>
  <si>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</si>
  <si>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</si>
  <si>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</si>
  <si>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</si>
  <si>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</si>
  <si>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</si>
  <si>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</si>
  <si>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</si>
  <si>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</si>
  <si>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</si>
  <si>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</si>
  <si>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</si>
  <si>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</si>
  <si>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</si>
  <si>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</si>
  <si>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</si>
  <si>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</si>
  <si>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</si>
  <si>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</si>
  <si>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</si>
  <si>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</si>
  <si>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</si>
  <si>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</si>
  <si>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</si>
  <si>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</si>
  <si>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</si>
  <si>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</si>
  <si>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</si>
  <si>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</si>
  <si>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</si>
  <si>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</si>
  <si>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</si>
  <si>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</si>
  <si>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</si>
  <si>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</si>
  <si>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</si>
  <si>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</si>
  <si>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</si>
  <si>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</si>
  <si>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</si>
  <si>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</si>
  <si>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</si>
  <si>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</si>
  <si>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</si>
  <si>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</si>
  <si>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</si>
  <si>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</si>
  <si>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</si>
  <si>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</si>
  <si>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</si>
  <si>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</si>
  <si>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</si>
  <si>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</si>
  <si>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</si>
  <si>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</si>
  <si>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</si>
  <si>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</si>
  <si>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</si>
  <si>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</si>
  <si>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</si>
  <si>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</si>
  <si>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</si>
  <si>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</si>
  <si>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</si>
  <si>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</si>
  <si>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</si>
  <si>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</si>
  <si>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</si>
  <si>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</si>
  <si>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</si>
  <si>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</si>
  <si>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</si>
  <si>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</si>
  <si>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</si>
  <si>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</si>
  <si>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</si>
  <si>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</si>
  <si>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</si>
  <si>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</si>
  <si>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</si>
  <si>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</si>
  <si>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</si>
  <si>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</si>
  <si>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</si>
  <si>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</si>
  <si>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</si>
  <si>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</si>
  <si>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</si>
  <si>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</si>
  <si>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</si>
  <si>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</si>
  <si>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</si>
  <si>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</si>
  <si>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</si>
  <si>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</si>
  <si>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</si>
  <si>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</si>
  <si>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</si>
  <si>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</si>
  <si>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</si>
  <si>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</si>
  <si>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</si>
  <si>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</si>
  <si>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</si>
  <si>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</si>
  <si>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</si>
  <si>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</si>
  <si>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</si>
  <si>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</si>
  <si>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</si>
  <si>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</si>
  <si>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</si>
  <si>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</si>
  <si>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</si>
  <si>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</si>
  <si>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</si>
  <si>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</si>
  <si>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</si>
  <si>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</si>
  <si>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</si>
  <si>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</si>
  <si>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</si>
  <si>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</si>
  <si>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</si>
  <si>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</si>
  <si>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</si>
  <si>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</si>
  <si>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</si>
  <si>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</si>
  <si>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</si>
  <si>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</si>
  <si>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</si>
  <si>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</si>
  <si>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</si>
  <si>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</si>
  <si>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</si>
  <si>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</si>
  <si>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</si>
  <si>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</si>
  <si>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</si>
  <si>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</si>
  <si>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</si>
  <si>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</si>
  <si>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</si>
  <si>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</si>
  <si>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</si>
  <si>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</si>
  <si>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</si>
  <si>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</si>
  <si>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</si>
  <si>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</si>
  <si>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</si>
  <si>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</si>
  <si>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</si>
  <si>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</si>
  <si>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</si>
  <si>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</si>
  <si>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</si>
  <si>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</si>
  <si>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</si>
  <si>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</si>
  <si>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</si>
  <si>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</si>
  <si>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</si>
  <si>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</si>
  <si>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</si>
  <si>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</si>
  <si>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</si>
  <si>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</si>
  <si>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</si>
  <si>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</si>
  <si>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</si>
  <si>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</si>
  <si>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</si>
  <si>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</si>
  <si>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</si>
  <si>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</si>
  <si>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</si>
  <si>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</si>
  <si>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</si>
  <si>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</si>
  <si>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</si>
  <si>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</si>
  <si>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</si>
  <si>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</si>
  <si>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</si>
  <si>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</si>
  <si>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</si>
  <si>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</si>
  <si>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</si>
  <si>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</si>
  <si>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</si>
  <si>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</si>
  <si>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</si>
  <si>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</si>
  <si>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</si>
  <si>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</si>
  <si>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</si>
  <si>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</si>
  <si>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</si>
  <si>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</si>
  <si>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</si>
  <si>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</si>
  <si>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</si>
  <si>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</si>
  <si>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</si>
  <si>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</si>
  <si>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</si>
  <si>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</si>
  <si>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</si>
  <si>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</si>
  <si>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</si>
  <si>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</si>
  <si>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</si>
  <si>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</si>
  <si>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</si>
  <si>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</si>
  <si>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</si>
  <si>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</si>
  <si>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</si>
  <si>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</si>
  <si>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</si>
  <si>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</si>
  <si>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</si>
  <si>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</si>
  <si>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</si>
  <si>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</si>
  <si>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</si>
  <si>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</si>
  <si>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</si>
  <si>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</si>
  <si>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</si>
  <si>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</si>
  <si>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</si>
  <si>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</si>
  <si>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</si>
  <si>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</si>
  <si>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</si>
  <si>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</si>
  <si>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</si>
  <si>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</si>
  <si>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</si>
  <si>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</si>
  <si>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</si>
  <si>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</si>
  <si>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</si>
  <si>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</si>
  <si>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</si>
  <si>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</si>
  <si>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</si>
  <si>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</si>
  <si>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</si>
  <si>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</si>
  <si>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</si>
  <si>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</si>
  <si>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</si>
  <si>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</si>
  <si>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</si>
  <si>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</si>
  <si>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</si>
  <si>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</si>
  <si>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</si>
  <si>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</si>
  <si>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</si>
  <si>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</si>
  <si>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</si>
  <si>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</si>
  <si>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</si>
  <si>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</si>
  <si>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</si>
  <si>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</si>
  <si>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</si>
  <si>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</si>
  <si>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</si>
  <si>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</si>
  <si>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</si>
  <si>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</si>
  <si>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</si>
  <si>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</si>
  <si>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</si>
  <si>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</si>
  <si>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</si>
  <si>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</si>
  <si>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</si>
  <si>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</si>
  <si>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</si>
  <si>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</si>
  <si>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</si>
  <si>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</si>
  <si>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</si>
  <si>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</si>
  <si>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</si>
  <si>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</si>
  <si>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</si>
  <si>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</si>
  <si>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</si>
  <si>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</si>
  <si>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</si>
  <si>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</si>
  <si>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</si>
  <si>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</si>
  <si>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</si>
  <si>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</si>
  <si>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</si>
  <si>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</si>
  <si>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</si>
  <si>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</si>
  <si>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</si>
  <si>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</si>
  <si>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</si>
  <si>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</si>
  <si>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</si>
  <si>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</si>
  <si>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</si>
  <si>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</si>
  <si>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</si>
  <si>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</si>
  <si>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</si>
  <si>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</si>
  <si>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</si>
  <si>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</si>
  <si>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</si>
  <si>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</si>
  <si>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</si>
  <si>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</si>
  <si>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</si>
  <si>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</si>
  <si>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</si>
  <si>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</si>
  <si>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</si>
  <si>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</si>
  <si>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</si>
  <si>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</si>
  <si>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</si>
  <si>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</si>
  <si>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</si>
  <si>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</si>
  <si>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</si>
  <si>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</si>
  <si>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</si>
  <si>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</si>
  <si>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</si>
  <si>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</si>
  <si>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</si>
  <si>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</si>
  <si>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</si>
  <si>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</si>
  <si>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</si>
  <si>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</si>
  <si>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</si>
  <si>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</si>
  <si>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</si>
  <si>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</si>
  <si>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</si>
  <si>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</si>
  <si>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</si>
  <si>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</si>
  <si>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</si>
  <si>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</si>
  <si>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</si>
  <si>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</si>
  <si>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</si>
  <si>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</si>
  <si>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</si>
  <si>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</si>
  <si>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</si>
  <si>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</si>
  <si>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</si>
  <si>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</si>
  <si>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</si>
  <si>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</si>
  <si>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</si>
  <si>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</si>
  <si>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</si>
  <si>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</si>
  <si>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</si>
  <si>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</si>
  <si>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</si>
  <si>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</si>
  <si>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</si>
  <si>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</si>
  <si>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</si>
  <si>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</si>
  <si>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</si>
  <si>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</si>
  <si>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</si>
  <si>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</si>
  <si>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</si>
  <si>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</si>
  <si>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</si>
  <si>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</si>
  <si>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</si>
  <si>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</si>
  <si>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</si>
  <si>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</si>
  <si>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</si>
  <si>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</si>
  <si>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</si>
  <si>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</si>
  <si>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</si>
  <si>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</si>
  <si>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</si>
  <si>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</si>
  <si>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</si>
  <si>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</si>
  <si>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</si>
  <si>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</si>
  <si>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</si>
  <si>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</si>
  <si>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</si>
  <si>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</si>
  <si>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</si>
  <si>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</si>
  <si>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</si>
  <si>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</si>
  <si>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</si>
  <si>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</si>
  <si>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</si>
  <si>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</si>
  <si>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</si>
  <si>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</si>
  <si>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</si>
  <si>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</si>
  <si>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</si>
  <si>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</si>
  <si>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</si>
  <si>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</si>
  <si>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</si>
  <si>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</si>
  <si>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</si>
  <si>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</si>
  <si>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</si>
  <si>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</si>
  <si>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</si>
  <si>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</si>
  <si>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</si>
  <si>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</si>
  <si>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</si>
  <si>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</si>
  <si>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</si>
  <si>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</si>
  <si>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</si>
  <si>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</si>
  <si>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</si>
  <si>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</si>
  <si>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</si>
  <si>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</si>
  <si>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</si>
  <si>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</si>
  <si>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</si>
  <si>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</si>
  <si>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</si>
  <si>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</si>
  <si>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</si>
  <si>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</si>
  <si>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</si>
  <si>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</si>
  <si>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</si>
  <si>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</si>
  <si>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</si>
  <si>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</si>
  <si>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</si>
  <si>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</si>
  <si>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</si>
  <si>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</si>
  <si>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</si>
  <si>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</si>
  <si>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</si>
  <si>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</si>
  <si>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</si>
  <si>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</si>
  <si>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</si>
  <si>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</si>
  <si>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</si>
  <si>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</si>
  <si>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</si>
  <si>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</si>
  <si>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</si>
  <si>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</si>
  <si>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</si>
  <si>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</si>
  <si>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</si>
  <si>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</si>
  <si>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</si>
  <si>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</si>
  <si>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</si>
  <si>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</si>
  <si>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</si>
  <si>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</si>
  <si>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</si>
  <si>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</si>
  <si>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</si>
  <si>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</si>
  <si>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</si>
  <si>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</si>
  <si>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</si>
  <si>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</si>
  <si>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</si>
  <si>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</si>
  <si>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</si>
  <si>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</si>
  <si>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</si>
  <si>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</si>
  <si>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</si>
  <si>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</si>
  <si>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</si>
  <si>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</si>
  <si>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</si>
  <si>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</si>
  <si>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</si>
  <si>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</si>
  <si>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</si>
  <si>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</si>
  <si>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</si>
  <si>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</si>
  <si>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</si>
  <si>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</si>
  <si>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</si>
  <si>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</si>
  <si>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</si>
  <si>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</si>
  <si>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</si>
  <si>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</si>
  <si>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</si>
  <si>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</si>
  <si>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</si>
  <si>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</si>
  <si>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</si>
  <si>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</si>
  <si>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</si>
  <si>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</si>
  <si>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</si>
  <si>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</si>
  <si>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</si>
  <si>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</si>
  <si>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</si>
  <si>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</si>
  <si>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</si>
  <si>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</si>
  <si>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</si>
  <si>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</si>
  <si>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</si>
  <si>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</si>
  <si>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</si>
  <si>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</si>
  <si>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</si>
  <si>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</si>
  <si>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</si>
  <si>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</si>
  <si>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</si>
  <si>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</si>
  <si>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</si>
  <si>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</si>
  <si>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</si>
  <si>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</si>
  <si>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</si>
  <si>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</si>
  <si>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</si>
  <si>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</si>
  <si>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</si>
  <si>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</si>
  <si>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</si>
  <si>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</si>
  <si>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</si>
  <si>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</si>
  <si>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</si>
  <si>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</si>
  <si>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</si>
  <si>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</si>
  <si>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</si>
  <si>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</si>
  <si>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</si>
  <si>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</si>
  <si>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</si>
  <si>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</si>
  <si>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</si>
  <si>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</si>
  <si>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</si>
  <si>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</si>
  <si>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</si>
  <si>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</si>
  <si>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</si>
  <si>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</si>
  <si>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</si>
  <si>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</si>
  <si>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</si>
  <si>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</si>
  <si>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</si>
  <si>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</si>
  <si>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</si>
  <si>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</si>
  <si>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</si>
  <si>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</si>
  <si>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</si>
  <si>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</si>
  <si>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</si>
  <si>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</si>
  <si>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</si>
  <si>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</si>
  <si>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</si>
  <si>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</si>
  <si>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</si>
  <si>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</si>
  <si>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</si>
  <si>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</si>
  <si>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</si>
  <si>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</si>
  <si>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</si>
  <si>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</si>
  <si>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</si>
  <si>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</si>
  <si>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</si>
  <si>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</si>
  <si>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</si>
  <si>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</si>
  <si>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</si>
  <si>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</si>
  <si>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</si>
  <si>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</si>
  <si>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</si>
  <si>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</si>
  <si>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</si>
  <si>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</si>
  <si>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</si>
  <si>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</si>
  <si>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</si>
  <si>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</si>
  <si>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</si>
  <si>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</si>
  <si>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</si>
  <si>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</si>
  <si>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</si>
  <si>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</si>
  <si>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</si>
  <si>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</si>
  <si>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</si>
  <si>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</si>
  <si>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</si>
  <si>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</si>
  <si>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</si>
  <si>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</si>
  <si>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</si>
  <si>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</si>
  <si>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</si>
  <si>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</si>
  <si>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</si>
  <si>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</si>
  <si>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</si>
  <si>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</si>
  <si>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</si>
  <si>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</si>
  <si>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</si>
  <si>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</si>
  <si>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</si>
  <si>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</si>
  <si>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</si>
  <si>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</si>
  <si>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</si>
  <si>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</si>
  <si>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</si>
  <si>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</si>
  <si>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</si>
  <si>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</si>
  <si>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</si>
  <si>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</si>
  <si>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</si>
  <si>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</si>
  <si>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</si>
  <si>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</si>
  <si>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</si>
  <si>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</si>
  <si>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</si>
  <si>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</si>
  <si>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</si>
  <si>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</si>
  <si>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</si>
  <si>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</si>
  <si>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</si>
  <si>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</si>
  <si>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</si>
  <si>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</si>
  <si>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</si>
  <si>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</si>
  <si>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</si>
  <si>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</si>
  <si>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</si>
  <si>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</si>
  <si>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</si>
  <si>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</si>
  <si>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</si>
  <si>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</si>
  <si>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</si>
  <si>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</si>
  <si>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</si>
  <si>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</si>
  <si>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</si>
  <si>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</si>
  <si>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</si>
  <si>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</si>
  <si>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</si>
  <si>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</si>
  <si>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</si>
  <si>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</si>
  <si>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</si>
  <si>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</si>
  <si>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</si>
  <si>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</si>
  <si>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</si>
  <si>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</si>
  <si>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</si>
  <si>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</si>
  <si>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</si>
  <si>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</si>
  <si>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</si>
  <si>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</si>
  <si>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</si>
  <si>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</si>
  <si>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</si>
  <si>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</si>
  <si>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</si>
  <si>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</si>
  <si>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</si>
  <si>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</si>
  <si>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</si>
  <si>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</si>
  <si>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</si>
  <si>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</si>
  <si>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</si>
  <si>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</si>
  <si>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</si>
  <si>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</si>
  <si>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</si>
  <si>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</si>
  <si>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</si>
  <si>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</si>
  <si>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</si>
  <si>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</si>
  <si>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</si>
  <si>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</si>
  <si>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</si>
  <si>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</si>
  <si>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</si>
  <si>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</si>
  <si>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</si>
  <si>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</si>
  <si>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</si>
  <si>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</si>
  <si>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</si>
  <si>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</si>
  <si>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</si>
  <si>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</si>
  <si>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</si>
  <si>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</si>
  <si>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</si>
  <si>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</si>
  <si>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</si>
  <si>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</si>
  <si>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</si>
  <si>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</si>
  <si>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</si>
  <si>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</si>
  <si>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</si>
  <si>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</si>
  <si>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</si>
  <si>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</si>
  <si>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</si>
  <si>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</si>
  <si>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</si>
  <si>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</si>
  <si>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</si>
  <si>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</si>
  <si>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</si>
  <si>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</si>
  <si>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</si>
  <si>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</si>
  <si>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</si>
  <si>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</si>
  <si>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</si>
  <si>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</si>
  <si>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</si>
  <si>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</si>
  <si>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</si>
  <si>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</si>
  <si>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</si>
  <si>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</si>
  <si>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</si>
  <si>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</si>
  <si>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</si>
  <si>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</si>
  <si>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</si>
  <si>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</si>
  <si>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</si>
  <si>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</si>
  <si>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</si>
  <si>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</si>
  <si>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</si>
  <si>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</si>
  <si>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</si>
  <si>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</si>
  <si>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</si>
  <si>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</si>
  <si>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</si>
  <si>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</si>
  <si>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</si>
  <si>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</si>
  <si>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</si>
  <si>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</si>
  <si>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</si>
  <si>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</si>
  <si>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</si>
  <si>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</si>
  <si>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</si>
  <si>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</si>
  <si>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</si>
  <si>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</si>
  <si>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</si>
  <si>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</si>
  <si>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</si>
  <si>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</si>
  <si>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</si>
  <si>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</si>
  <si>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</si>
  <si>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</si>
  <si>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</si>
  <si>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</si>
  <si>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</si>
  <si>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</si>
  <si>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</si>
  <si>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</si>
  <si>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</si>
  <si>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</si>
  <si>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</si>
  <si>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</si>
  <si>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</si>
  <si>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</si>
  <si>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</si>
  <si>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</si>
  <si>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</si>
  <si>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</si>
  <si>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</si>
  <si>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</si>
  <si>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</si>
  <si>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</si>
  <si>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</si>
  <si>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</si>
  <si>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</si>
  <si>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</si>
  <si>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</si>
  <si>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</si>
  <si>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</si>
  <si>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</si>
  <si>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</si>
  <si>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</si>
  <si>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</si>
  <si>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</si>
  <si>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</si>
  <si>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</si>
  <si>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</si>
  <si>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</si>
  <si>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</si>
  <si>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</si>
  <si>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</si>
  <si>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</si>
  <si>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</si>
  <si>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</si>
  <si>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</si>
  <si>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</si>
  <si>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</si>
  <si>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</si>
  <si>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</si>
  <si>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</si>
  <si>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</si>
  <si>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</si>
  <si>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</si>
  <si>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</si>
  <si>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</si>
  <si>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</si>
  <si>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</si>
  <si>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</si>
  <si>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</si>
  <si>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</si>
  <si>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</si>
  <si>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</si>
  <si>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</si>
  <si>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</si>
  <si>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</si>
  <si>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</si>
  <si>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</si>
  <si>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</si>
  <si>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</si>
  <si>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</si>
  <si>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</si>
  <si>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</si>
  <si>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</si>
  <si>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</si>
  <si>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</si>
  <si>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</si>
  <si>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</si>
  <si>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</si>
  <si>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</si>
  <si>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</si>
  <si>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</si>
  <si>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</si>
  <si>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</si>
  <si>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</si>
  <si>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</si>
  <si>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</si>
  <si>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</si>
  <si>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</si>
  <si>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</si>
  <si>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</si>
  <si>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设施设备</t>
    <phoneticPr fontId="1" type="noConversion"/>
  </si>
  <si>
    <t>燃气不可用</t>
    <phoneticPr fontId="25" type="noConversion"/>
  </si>
  <si>
    <t>有无电梯</t>
    <phoneticPr fontId="1" type="noConversion"/>
  </si>
  <si>
    <t>无电梯</t>
    <phoneticPr fontId="1" type="noConversion"/>
  </si>
  <si>
    <t>燃气可用</t>
    <phoneticPr fontId="1" type="noConversion"/>
  </si>
  <si>
    <t>中楼层</t>
    <phoneticPr fontId="1" type="noConversion"/>
  </si>
  <si>
    <t>高楼层</t>
    <phoneticPr fontId="1" type="noConversion"/>
  </si>
  <si>
    <t>挂牌</t>
    <phoneticPr fontId="1" type="noConversion"/>
  </si>
  <si>
    <t>二居室</t>
    <phoneticPr fontId="1" type="noConversion"/>
  </si>
  <si>
    <t>较好</t>
    <phoneticPr fontId="84" type="noConversion"/>
  </si>
  <si>
    <t>低楼层</t>
    <phoneticPr fontId="1" type="noConversion"/>
  </si>
  <si>
    <r>
      <t>周边有四路通小区、革新里、西罗园等居住小区，周边居住社区较多，综合评价居住社区成熟度较好</t>
    </r>
    <r>
      <rPr>
        <sz val="9"/>
        <rFont val="宋体"/>
        <family val="3"/>
        <charset val="134"/>
      </rPr>
      <t>。</t>
    </r>
    <phoneticPr fontId="84" type="noConversion"/>
  </si>
  <si>
    <t>紧邻城市支路——马家堡路，距地铁14号线（北京南站站）约300米，周边有14路、40路、50路、66路、70路、343路、529路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</si>
  <si>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紧邻城市次干道——马家堡东路，距地铁14号线（北京南站站）距离约600米，周边有14路、40路、50路、66路、70路、343路、529路 等多条公交线路并设有站点，周边段道路情况良好，道路通达度较好，综合评价交通便捷度较好。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</si>
</sst>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8" fillId="0" borderId="1" xfId="3" applyFont="1" applyBorder="1" applyAlignment="1">
      <alignment horizontal="center" vertical="center" wrapText="1"/>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92" t="s">
        <v>1025</v>
      </c>
      <c r="D4" s="593"/>
      <c r="E4" s="594" t="s">
        <v>1026</v>
      </c>
      <c r="F4" s="595"/>
      <c r="G4" s="592" t="s">
        <v>1027</v>
      </c>
      <c r="H4" s="593"/>
      <c r="I4" s="592" t="s">
        <v>1028</v>
      </c>
      <c r="J4" s="593"/>
      <c r="K4" s="235" t="s">
        <v>1029</v>
      </c>
      <c r="L4" s="236"/>
      <c r="M4" s="237"/>
      <c r="N4" s="237"/>
      <c r="O4" s="237"/>
      <c r="P4" s="596" t="s">
        <v>1030</v>
      </c>
      <c r="Q4" s="597"/>
      <c r="R4" s="582" t="s">
        <v>1026</v>
      </c>
      <c r="S4" s="583"/>
      <c r="T4" s="582" t="s">
        <v>1027</v>
      </c>
      <c r="U4" s="583"/>
      <c r="V4" s="571" t="s">
        <v>1028</v>
      </c>
      <c r="W4" s="571"/>
      <c r="X4" s="240"/>
      <c r="Y4" s="582" t="s">
        <v>1030</v>
      </c>
      <c r="Z4" s="583"/>
      <c r="AA4" s="588" t="s">
        <v>1026</v>
      </c>
      <c r="AB4" s="589" t="s">
        <v>1027</v>
      </c>
      <c r="AC4" s="588" t="s">
        <v>1028</v>
      </c>
    </row>
    <row r="5" spans="1:29" ht="15">
      <c r="A5" s="242"/>
      <c r="B5" s="243"/>
      <c r="C5" s="602" t="s">
        <v>1031</v>
      </c>
      <c r="D5" s="603"/>
      <c r="E5" s="604" t="e">
        <f>#REF!</f>
        <v>#REF!</v>
      </c>
      <c r="F5" s="605"/>
      <c r="G5" s="606" t="e">
        <f>#REF!</f>
        <v>#REF!</v>
      </c>
      <c r="H5" s="603"/>
      <c r="I5" s="606" t="e">
        <f>#REF!</f>
        <v>#REF!</v>
      </c>
      <c r="J5" s="603"/>
      <c r="K5" s="235"/>
      <c r="L5" s="236"/>
      <c r="M5" s="237"/>
      <c r="N5" s="237"/>
      <c r="O5" s="237"/>
      <c r="P5" s="598"/>
      <c r="Q5" s="599"/>
      <c r="R5" s="584"/>
      <c r="S5" s="585"/>
      <c r="T5" s="584"/>
      <c r="U5" s="585"/>
      <c r="V5" s="571"/>
      <c r="W5" s="571"/>
      <c r="X5" s="240"/>
      <c r="Y5" s="584"/>
      <c r="Z5" s="585"/>
      <c r="AA5" s="589"/>
      <c r="AB5" s="589"/>
      <c r="AC5" s="589"/>
    </row>
    <row r="6" spans="1:29" ht="15.75" thickBot="1">
      <c r="A6" s="245"/>
      <c r="B6" s="246"/>
      <c r="C6" s="607" t="s">
        <v>1032</v>
      </c>
      <c r="D6" s="608"/>
      <c r="E6" s="609" t="s">
        <v>1032</v>
      </c>
      <c r="F6" s="610"/>
      <c r="G6" s="607" t="s">
        <v>1032</v>
      </c>
      <c r="H6" s="608"/>
      <c r="I6" s="607" t="s">
        <v>1032</v>
      </c>
      <c r="J6" s="608"/>
      <c r="K6" s="235" t="s">
        <v>1033</v>
      </c>
      <c r="L6" s="236"/>
      <c r="M6" s="237"/>
      <c r="N6" s="237"/>
      <c r="O6" s="237"/>
      <c r="P6" s="600"/>
      <c r="Q6" s="601"/>
      <c r="R6" s="584"/>
      <c r="S6" s="585"/>
      <c r="T6" s="586"/>
      <c r="U6" s="587"/>
      <c r="V6" s="571"/>
      <c r="W6" s="571"/>
      <c r="X6" s="240"/>
      <c r="Y6" s="586"/>
      <c r="Z6" s="587"/>
      <c r="AA6" s="590"/>
      <c r="AB6" s="590"/>
      <c r="AC6" s="590"/>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79" t="s">
        <v>1035</v>
      </c>
      <c r="Q7" s="591"/>
      <c r="R7" s="257" t="s">
        <v>1036</v>
      </c>
      <c r="S7" s="258">
        <f t="shared" ref="S7:S14" si="0">F7</f>
        <v>100</v>
      </c>
      <c r="T7" s="257" t="s">
        <v>1036</v>
      </c>
      <c r="U7" s="258">
        <f t="shared" ref="U7:U14" si="1">H7</f>
        <v>100</v>
      </c>
      <c r="V7" s="257" t="s">
        <v>1036</v>
      </c>
      <c r="W7" s="258">
        <f t="shared" ref="W7:W14" si="2">J7</f>
        <v>100</v>
      </c>
      <c r="X7" s="259"/>
      <c r="Y7" s="579" t="s">
        <v>1035</v>
      </c>
      <c r="Z7" s="580"/>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79" t="s">
        <v>1038</v>
      </c>
      <c r="Q8" s="580"/>
      <c r="R8" s="257" t="s">
        <v>1036</v>
      </c>
      <c r="S8" s="258">
        <f t="shared" si="0"/>
        <v>100</v>
      </c>
      <c r="T8" s="257" t="s">
        <v>1036</v>
      </c>
      <c r="U8" s="258">
        <f t="shared" si="1"/>
        <v>100</v>
      </c>
      <c r="V8" s="257" t="s">
        <v>1036</v>
      </c>
      <c r="W8" s="258">
        <f t="shared" si="2"/>
        <v>100</v>
      </c>
      <c r="X8" s="259"/>
      <c r="Y8" s="579" t="s">
        <v>1038</v>
      </c>
      <c r="Z8" s="580"/>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570" t="s">
        <v>1041</v>
      </c>
      <c r="Q9" s="270" t="str">
        <f t="shared" ref="Q9:Q14" si="6">B9</f>
        <v>用途</v>
      </c>
      <c r="R9" s="257" t="s">
        <v>1036</v>
      </c>
      <c r="S9" s="258">
        <f t="shared" si="0"/>
        <v>100</v>
      </c>
      <c r="T9" s="257" t="s">
        <v>1036</v>
      </c>
      <c r="U9" s="258">
        <f t="shared" si="1"/>
        <v>100</v>
      </c>
      <c r="V9" s="257" t="s">
        <v>1036</v>
      </c>
      <c r="W9" s="258">
        <f t="shared" si="2"/>
        <v>100</v>
      </c>
      <c r="X9" s="259"/>
      <c r="Y9" s="581"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570"/>
      <c r="Q10" s="270" t="str">
        <f t="shared" si="6"/>
        <v>土地使用年限（年）</v>
      </c>
      <c r="R10" s="257" t="s">
        <v>1036</v>
      </c>
      <c r="S10" s="258">
        <f t="shared" si="0"/>
        <v>100</v>
      </c>
      <c r="T10" s="257" t="s">
        <v>1036</v>
      </c>
      <c r="U10" s="258">
        <f t="shared" si="1"/>
        <v>100</v>
      </c>
      <c r="V10" s="257" t="s">
        <v>1036</v>
      </c>
      <c r="W10" s="258">
        <f t="shared" si="2"/>
        <v>100</v>
      </c>
      <c r="X10" s="259"/>
      <c r="Y10" s="581"/>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570"/>
      <c r="Q11" s="270">
        <f t="shared" si="6"/>
        <v>111</v>
      </c>
      <c r="R11" s="257" t="s">
        <v>1036</v>
      </c>
      <c r="S11" s="258">
        <f t="shared" si="0"/>
        <v>100</v>
      </c>
      <c r="T11" s="257" t="s">
        <v>1036</v>
      </c>
      <c r="U11" s="258">
        <f t="shared" si="1"/>
        <v>100</v>
      </c>
      <c r="V11" s="257" t="s">
        <v>1036</v>
      </c>
      <c r="W11" s="258">
        <f t="shared" si="2"/>
        <v>100</v>
      </c>
      <c r="X11" s="259"/>
      <c r="Y11" s="581"/>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570"/>
      <c r="Q12" s="270">
        <f t="shared" si="6"/>
        <v>111</v>
      </c>
      <c r="R12" s="257" t="s">
        <v>1036</v>
      </c>
      <c r="S12" s="258">
        <f t="shared" si="0"/>
        <v>100</v>
      </c>
      <c r="T12" s="257" t="s">
        <v>1036</v>
      </c>
      <c r="U12" s="258">
        <f t="shared" si="1"/>
        <v>100</v>
      </c>
      <c r="V12" s="257" t="s">
        <v>1036</v>
      </c>
      <c r="W12" s="258">
        <f t="shared" si="2"/>
        <v>100</v>
      </c>
      <c r="X12" s="259"/>
      <c r="Y12" s="581"/>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570"/>
      <c r="Q13" s="270">
        <f t="shared" si="6"/>
        <v>111</v>
      </c>
      <c r="R13" s="257" t="s">
        <v>1036</v>
      </c>
      <c r="S13" s="258">
        <f t="shared" si="0"/>
        <v>100</v>
      </c>
      <c r="T13" s="257" t="s">
        <v>1036</v>
      </c>
      <c r="U13" s="258">
        <f t="shared" si="1"/>
        <v>100</v>
      </c>
      <c r="V13" s="257" t="s">
        <v>1036</v>
      </c>
      <c r="W13" s="258">
        <f t="shared" si="2"/>
        <v>100</v>
      </c>
      <c r="X13" s="259"/>
      <c r="Y13" s="581"/>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575" t="s">
        <v>1046</v>
      </c>
      <c r="Q14" s="269" t="str">
        <f t="shared" si="6"/>
        <v>交通便捷度</v>
      </c>
      <c r="R14" s="296" t="s">
        <v>1036</v>
      </c>
      <c r="S14" s="297">
        <f t="shared" si="0"/>
        <v>100</v>
      </c>
      <c r="T14" s="296" t="s">
        <v>1036</v>
      </c>
      <c r="U14" s="297">
        <f t="shared" si="1"/>
        <v>100</v>
      </c>
      <c r="V14" s="296" t="s">
        <v>1036</v>
      </c>
      <c r="W14" s="297">
        <f t="shared" si="2"/>
        <v>100</v>
      </c>
      <c r="X14" s="240"/>
      <c r="Y14" s="575"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576"/>
      <c r="Q15" s="269"/>
      <c r="R15" s="296"/>
      <c r="S15" s="297"/>
      <c r="T15" s="296"/>
      <c r="U15" s="297"/>
      <c r="V15" s="296"/>
      <c r="W15" s="297"/>
      <c r="X15" s="240"/>
      <c r="Y15" s="576"/>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576"/>
      <c r="Q16" s="269" t="str">
        <f>B16</f>
        <v>公共配套设施</v>
      </c>
      <c r="R16" s="296" t="s">
        <v>1036</v>
      </c>
      <c r="S16" s="297">
        <f>F16</f>
        <v>100</v>
      </c>
      <c r="T16" s="296" t="s">
        <v>1036</v>
      </c>
      <c r="U16" s="297">
        <f>H16</f>
        <v>100</v>
      </c>
      <c r="V16" s="296" t="s">
        <v>1036</v>
      </c>
      <c r="W16" s="297">
        <f>J16</f>
        <v>100</v>
      </c>
      <c r="X16" s="240"/>
      <c r="Y16" s="576"/>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576"/>
      <c r="Q17" s="269"/>
      <c r="R17" s="296"/>
      <c r="S17" s="297"/>
      <c r="T17" s="296"/>
      <c r="U17" s="297"/>
      <c r="V17" s="296"/>
      <c r="W17" s="297"/>
      <c r="X17" s="240"/>
      <c r="Y17" s="576"/>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576"/>
      <c r="Q18" s="269" t="str">
        <f>B18</f>
        <v>基础设施水平</v>
      </c>
      <c r="R18" s="296" t="s">
        <v>1036</v>
      </c>
      <c r="S18" s="297">
        <f>F18</f>
        <v>100</v>
      </c>
      <c r="T18" s="296" t="s">
        <v>1036</v>
      </c>
      <c r="U18" s="297">
        <f>H18</f>
        <v>100</v>
      </c>
      <c r="V18" s="296" t="s">
        <v>1036</v>
      </c>
      <c r="W18" s="297">
        <f>J18</f>
        <v>100</v>
      </c>
      <c r="X18" s="240"/>
      <c r="Y18" s="576"/>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576"/>
      <c r="Q19" s="269"/>
      <c r="R19" s="296"/>
      <c r="S19" s="297"/>
      <c r="T19" s="296"/>
      <c r="U19" s="297"/>
      <c r="V19" s="296"/>
      <c r="W19" s="297"/>
      <c r="X19" s="240"/>
      <c r="Y19" s="576"/>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576"/>
      <c r="Q20" s="269" t="str">
        <f>B20</f>
        <v>自然及人文环境</v>
      </c>
      <c r="R20" s="296" t="s">
        <v>1036</v>
      </c>
      <c r="S20" s="297">
        <f>F20</f>
        <v>100</v>
      </c>
      <c r="T20" s="296" t="s">
        <v>1036</v>
      </c>
      <c r="U20" s="297">
        <f>H20</f>
        <v>100</v>
      </c>
      <c r="V20" s="296" t="s">
        <v>1036</v>
      </c>
      <c r="W20" s="297">
        <f>J20</f>
        <v>100</v>
      </c>
      <c r="X20" s="240"/>
      <c r="Y20" s="576"/>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576"/>
      <c r="Q21" s="269"/>
      <c r="R21" s="296"/>
      <c r="S21" s="297"/>
      <c r="T21" s="296"/>
      <c r="U21" s="297"/>
      <c r="V21" s="296"/>
      <c r="W21" s="297"/>
      <c r="X21" s="240"/>
      <c r="Y21" s="576"/>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576"/>
      <c r="Q22" s="269" t="str">
        <f>B22</f>
        <v>楼层</v>
      </c>
      <c r="R22" s="296" t="s">
        <v>1036</v>
      </c>
      <c r="S22" s="297">
        <f>F22</f>
        <v>100</v>
      </c>
      <c r="T22" s="296" t="s">
        <v>1036</v>
      </c>
      <c r="U22" s="297">
        <f>H22</f>
        <v>100</v>
      </c>
      <c r="V22" s="296" t="s">
        <v>1036</v>
      </c>
      <c r="W22" s="297">
        <f>J22</f>
        <v>100</v>
      </c>
      <c r="X22" s="240"/>
      <c r="Y22" s="576"/>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576"/>
      <c r="Q23" s="269">
        <f>B23</f>
        <v>111</v>
      </c>
      <c r="R23" s="296" t="s">
        <v>1036</v>
      </c>
      <c r="S23" s="297">
        <f>F23</f>
        <v>100</v>
      </c>
      <c r="T23" s="296" t="s">
        <v>1036</v>
      </c>
      <c r="U23" s="297">
        <f>H23</f>
        <v>100</v>
      </c>
      <c r="V23" s="296" t="s">
        <v>1036</v>
      </c>
      <c r="W23" s="297">
        <f>J23</f>
        <v>100</v>
      </c>
      <c r="X23" s="240"/>
      <c r="Y23" s="576"/>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576"/>
      <c r="Q24" s="269">
        <f t="shared" ref="Q24:Q36" si="11">B24</f>
        <v>111</v>
      </c>
      <c r="R24" s="296" t="s">
        <v>1036</v>
      </c>
      <c r="S24" s="297">
        <f>F24</f>
        <v>100</v>
      </c>
      <c r="T24" s="296" t="s">
        <v>1036</v>
      </c>
      <c r="U24" s="297">
        <f>H24</f>
        <v>100</v>
      </c>
      <c r="V24" s="296" t="s">
        <v>1036</v>
      </c>
      <c r="W24" s="297">
        <f>J24</f>
        <v>100</v>
      </c>
      <c r="X24" s="240"/>
      <c r="Y24" s="576"/>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576"/>
      <c r="Q25" s="270">
        <f t="shared" si="11"/>
        <v>111</v>
      </c>
      <c r="R25" s="257" t="s">
        <v>1036</v>
      </c>
      <c r="S25" s="258">
        <f>F25</f>
        <v>100</v>
      </c>
      <c r="T25" s="257" t="s">
        <v>1036</v>
      </c>
      <c r="U25" s="258">
        <f>H25</f>
        <v>100</v>
      </c>
      <c r="V25" s="257" t="s">
        <v>1036</v>
      </c>
      <c r="W25" s="258">
        <f>J25</f>
        <v>100</v>
      </c>
      <c r="X25" s="259"/>
      <c r="Y25" s="576"/>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577"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578"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578"/>
      <c r="Q27" s="331" t="str">
        <f t="shared" si="11"/>
        <v>项目停车位配比</v>
      </c>
      <c r="R27" s="332" t="s">
        <v>1036</v>
      </c>
      <c r="S27" s="333">
        <f t="shared" si="12"/>
        <v>100</v>
      </c>
      <c r="T27" s="332" t="s">
        <v>1036</v>
      </c>
      <c r="U27" s="333">
        <f t="shared" si="13"/>
        <v>100</v>
      </c>
      <c r="V27" s="332" t="s">
        <v>1036</v>
      </c>
      <c r="W27" s="333">
        <f t="shared" si="14"/>
        <v>100</v>
      </c>
      <c r="X27" s="334"/>
      <c r="Y27" s="578"/>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578"/>
      <c r="Q28" s="269" t="str">
        <f t="shared" si="11"/>
        <v>公共部分装修</v>
      </c>
      <c r="R28" s="296" t="s">
        <v>1036</v>
      </c>
      <c r="S28" s="297">
        <f t="shared" si="12"/>
        <v>100</v>
      </c>
      <c r="T28" s="296" t="s">
        <v>1036</v>
      </c>
      <c r="U28" s="297">
        <f t="shared" si="13"/>
        <v>100</v>
      </c>
      <c r="V28" s="296" t="s">
        <v>1036</v>
      </c>
      <c r="W28" s="297">
        <f t="shared" si="14"/>
        <v>100</v>
      </c>
      <c r="X28" s="240"/>
      <c r="Y28" s="578"/>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578"/>
      <c r="Q29" s="269" t="str">
        <f t="shared" si="11"/>
        <v>成新率</v>
      </c>
      <c r="R29" s="296" t="s">
        <v>1036</v>
      </c>
      <c r="S29" s="297">
        <f t="shared" si="12"/>
        <v>98</v>
      </c>
      <c r="T29" s="296" t="s">
        <v>1036</v>
      </c>
      <c r="U29" s="297">
        <f t="shared" si="13"/>
        <v>99</v>
      </c>
      <c r="V29" s="296" t="s">
        <v>1036</v>
      </c>
      <c r="W29" s="297">
        <f t="shared" si="14"/>
        <v>100</v>
      </c>
      <c r="X29" s="240"/>
      <c r="Y29" s="578"/>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578"/>
      <c r="Q30" s="269" t="str">
        <f t="shared" si="11"/>
        <v>物业等级</v>
      </c>
      <c r="R30" s="296" t="s">
        <v>1036</v>
      </c>
      <c r="S30" s="297">
        <f t="shared" si="12"/>
        <v>100</v>
      </c>
      <c r="T30" s="296" t="s">
        <v>1036</v>
      </c>
      <c r="U30" s="297">
        <f t="shared" si="13"/>
        <v>100</v>
      </c>
      <c r="V30" s="296" t="s">
        <v>1036</v>
      </c>
      <c r="W30" s="297">
        <f t="shared" si="14"/>
        <v>100</v>
      </c>
      <c r="X30" s="240"/>
      <c r="Y30" s="578"/>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578"/>
      <c r="Q31" s="270" t="str">
        <f t="shared" si="11"/>
        <v>停车位面积</v>
      </c>
      <c r="R31" s="257" t="s">
        <v>1036</v>
      </c>
      <c r="S31" s="258" t="e">
        <f t="shared" si="12"/>
        <v>#REF!</v>
      </c>
      <c r="T31" s="257" t="s">
        <v>1036</v>
      </c>
      <c r="U31" s="258">
        <f t="shared" si="13"/>
        <v>103</v>
      </c>
      <c r="V31" s="257" t="s">
        <v>1036</v>
      </c>
      <c r="W31" s="258">
        <f t="shared" si="14"/>
        <v>107</v>
      </c>
      <c r="X31" s="259"/>
      <c r="Y31" s="578"/>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578" t="s">
        <v>1058</v>
      </c>
      <c r="Q32" s="269" t="str">
        <f t="shared" si="11"/>
        <v>车位类型</v>
      </c>
      <c r="R32" s="296" t="s">
        <v>1036</v>
      </c>
      <c r="S32" s="297">
        <f t="shared" si="12"/>
        <v>100</v>
      </c>
      <c r="T32" s="296" t="s">
        <v>1036</v>
      </c>
      <c r="U32" s="297">
        <f t="shared" si="13"/>
        <v>100</v>
      </c>
      <c r="V32" s="296" t="s">
        <v>1036</v>
      </c>
      <c r="W32" s="297">
        <f t="shared" si="14"/>
        <v>100</v>
      </c>
      <c r="X32" s="240"/>
      <c r="Y32" s="578"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578"/>
      <c r="Q33" s="269" t="str">
        <f t="shared" si="11"/>
        <v>是否直接入户</v>
      </c>
      <c r="R33" s="296" t="s">
        <v>1036</v>
      </c>
      <c r="S33" s="297">
        <f t="shared" si="12"/>
        <v>100</v>
      </c>
      <c r="T33" s="296" t="s">
        <v>1036</v>
      </c>
      <c r="U33" s="297">
        <f t="shared" si="13"/>
        <v>100</v>
      </c>
      <c r="V33" s="296" t="s">
        <v>1036</v>
      </c>
      <c r="W33" s="297">
        <f t="shared" si="14"/>
        <v>100</v>
      </c>
      <c r="X33" s="240"/>
      <c r="Y33" s="578"/>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578"/>
      <c r="Q34" s="269">
        <f t="shared" si="11"/>
        <v>111</v>
      </c>
      <c r="R34" s="296" t="s">
        <v>1036</v>
      </c>
      <c r="S34" s="297">
        <f t="shared" si="12"/>
        <v>100</v>
      </c>
      <c r="T34" s="296" t="s">
        <v>1036</v>
      </c>
      <c r="U34" s="297">
        <f t="shared" si="13"/>
        <v>100</v>
      </c>
      <c r="V34" s="296" t="s">
        <v>1036</v>
      </c>
      <c r="W34" s="297">
        <f t="shared" si="14"/>
        <v>100</v>
      </c>
      <c r="X34" s="240"/>
      <c r="Y34" s="578"/>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578"/>
      <c r="Q35" s="331">
        <f t="shared" si="11"/>
        <v>111</v>
      </c>
      <c r="R35" s="332" t="s">
        <v>1036</v>
      </c>
      <c r="S35" s="333">
        <f t="shared" si="12"/>
        <v>100</v>
      </c>
      <c r="T35" s="332" t="s">
        <v>1036</v>
      </c>
      <c r="U35" s="333">
        <f t="shared" si="13"/>
        <v>100</v>
      </c>
      <c r="V35" s="332" t="s">
        <v>1036</v>
      </c>
      <c r="W35" s="333">
        <f t="shared" si="14"/>
        <v>100</v>
      </c>
      <c r="X35" s="334"/>
      <c r="Y35" s="578"/>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578"/>
      <c r="Q36" s="269">
        <f t="shared" si="11"/>
        <v>111</v>
      </c>
      <c r="R36" s="296" t="s">
        <v>1036</v>
      </c>
      <c r="S36" s="297">
        <f t="shared" si="12"/>
        <v>100</v>
      </c>
      <c r="T36" s="296" t="s">
        <v>1036</v>
      </c>
      <c r="U36" s="297">
        <f t="shared" si="13"/>
        <v>100</v>
      </c>
      <c r="V36" s="296" t="s">
        <v>1036</v>
      </c>
      <c r="W36" s="297">
        <f t="shared" si="14"/>
        <v>100</v>
      </c>
      <c r="X36" s="240"/>
      <c r="Y36" s="578"/>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570" t="str">
        <f>A37</f>
        <v>成交单价</v>
      </c>
      <c r="Q37" s="570"/>
      <c r="R37" s="571" t="e">
        <f>E37</f>
        <v>#REF!</v>
      </c>
      <c r="S37" s="571"/>
      <c r="T37" s="571" t="e">
        <f>G37</f>
        <v>#REF!</v>
      </c>
      <c r="U37" s="571"/>
      <c r="V37" s="571" t="e">
        <f>I37</f>
        <v>#REF!</v>
      </c>
      <c r="W37" s="571"/>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570" t="str">
        <f>A38</f>
        <v>比较价值（元/平方米）</v>
      </c>
      <c r="Q38" s="570"/>
      <c r="R38" s="571" t="e">
        <f>IF(F1="售价",ROUND(PRODUCT(R37,AA7:AA36),0),ROUND(PRODUCT(R37,AA7:AA36),1))</f>
        <v>#REF!</v>
      </c>
      <c r="S38" s="571"/>
      <c r="T38" s="571" t="e">
        <f>IF(F1="售价",ROUND(PRODUCT(T37,AB7:AB36),0),ROUND(PRODUCT(T37,AB7:AB36),1))</f>
        <v>#REF!</v>
      </c>
      <c r="U38" s="571"/>
      <c r="V38" s="571" t="e">
        <f>IF(F1="售价",ROUND(PRODUCT(V37,AC7:AC36),0),ROUND(PRODUCT(V37,AC7:AC36),1))</f>
        <v>#REF!</v>
      </c>
      <c r="W38" s="571"/>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572" t="str">
        <f>A39</f>
        <v>估价对象XX用房的比较价值（楼面单价，元/平方米）</v>
      </c>
      <c r="Q39" s="573"/>
      <c r="R39" s="574" t="e">
        <f>IF(F1="售价",ROUND(IF(D38="简单平均",AVERAGE(R38:W38),R38*F38+T38*H38+V38*J38),0),ROUND(IF(D38="简单平均",AVERAGE(R38:V38),R38*F38+T38*H38+V38*J38),1))</f>
        <v>#REF!</v>
      </c>
      <c r="S39" s="574"/>
      <c r="T39" s="574"/>
      <c r="U39" s="574"/>
      <c r="V39" s="574"/>
      <c r="W39" s="574"/>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2"/>
      <c r="I9" s="43" t="str">
        <f>B86</f>
        <v>智学苑</v>
      </c>
      <c r="J9" s="44">
        <f>F86</f>
        <v>90.085120589694199</v>
      </c>
    </row>
    <row r="10" spans="1:10">
      <c r="A10" s="5" t="s">
        <v>70</v>
      </c>
      <c r="B10" s="5" t="s">
        <v>96</v>
      </c>
      <c r="C10" s="5">
        <v>66.192390968140998</v>
      </c>
      <c r="D10" s="39">
        <v>2021</v>
      </c>
      <c r="E10" s="5" t="s">
        <v>86</v>
      </c>
      <c r="F10" s="612"/>
      <c r="I10" s="43" t="str">
        <f>B99</f>
        <v>铭科苑</v>
      </c>
      <c r="J10" s="44">
        <f>F99</f>
        <v>100.79276041359708</v>
      </c>
    </row>
    <row r="11" spans="1:10">
      <c r="A11" s="5" t="s">
        <v>70</v>
      </c>
      <c r="B11" s="5" t="s">
        <v>96</v>
      </c>
      <c r="C11" s="5">
        <v>65.194491149605895</v>
      </c>
      <c r="D11" s="39">
        <v>2021</v>
      </c>
      <c r="E11" s="5" t="s">
        <v>85</v>
      </c>
      <c r="F11" s="612"/>
      <c r="I11" s="41" t="str">
        <f>B113</f>
        <v>当代城市家园</v>
      </c>
      <c r="J11" s="42">
        <f>F113</f>
        <v>103.2018076170814</v>
      </c>
    </row>
    <row r="12" spans="1:10">
      <c r="A12" s="5" t="s">
        <v>70</v>
      </c>
      <c r="B12" s="5" t="s">
        <v>96</v>
      </c>
      <c r="C12" s="5">
        <v>78.069319863910806</v>
      </c>
      <c r="D12" s="39">
        <v>2021</v>
      </c>
      <c r="E12" s="5" t="s">
        <v>79</v>
      </c>
      <c r="F12" s="612"/>
      <c r="I12" s="41" t="str">
        <f>B127</f>
        <v>安宁佳园</v>
      </c>
      <c r="J12" s="42">
        <f>F127</f>
        <v>111.08854325929553</v>
      </c>
    </row>
    <row r="13" spans="1:10">
      <c r="A13" s="5" t="s">
        <v>70</v>
      </c>
      <c r="B13" s="5" t="s">
        <v>96</v>
      </c>
      <c r="C13" s="5">
        <v>77.237474528590198</v>
      </c>
      <c r="D13" s="39">
        <v>2021</v>
      </c>
      <c r="E13" s="5" t="s">
        <v>80</v>
      </c>
      <c r="F13" s="612"/>
      <c r="I13" s="41" t="str">
        <f>B141</f>
        <v>上林溪</v>
      </c>
      <c r="J13" s="42">
        <f>F141</f>
        <v>94.745991627252906</v>
      </c>
    </row>
    <row r="14" spans="1:10">
      <c r="A14" s="5" t="s">
        <v>70</v>
      </c>
      <c r="B14" s="5" t="s">
        <v>96</v>
      </c>
      <c r="C14" s="5">
        <v>83.655952025206602</v>
      </c>
      <c r="D14" s="39">
        <v>2021</v>
      </c>
      <c r="E14" s="5" t="s">
        <v>81</v>
      </c>
      <c r="F14" s="612"/>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3">
        <v>201</v>
      </c>
      <c r="F2" s="613" t="s">
        <v>907</v>
      </c>
      <c r="G2" s="172" t="s">
        <v>908</v>
      </c>
      <c r="H2" s="172" t="s">
        <v>849</v>
      </c>
      <c r="I2" s="613" t="s">
        <v>909</v>
      </c>
      <c r="J2" s="614">
        <v>114.55</v>
      </c>
      <c r="K2" s="614">
        <v>144.64084987123164</v>
      </c>
      <c r="L2" s="614">
        <v>247.29084987123201</v>
      </c>
      <c r="M2" s="173">
        <v>24.08</v>
      </c>
      <c r="N2" s="174">
        <v>41.810686464031591</v>
      </c>
    </row>
    <row r="3" spans="1:14">
      <c r="A3" s="168">
        <v>2</v>
      </c>
      <c r="B3" s="171">
        <v>6</v>
      </c>
      <c r="C3" s="171" t="s">
        <v>906</v>
      </c>
      <c r="D3" s="172">
        <v>2</v>
      </c>
      <c r="E3" s="613"/>
      <c r="F3" s="613"/>
      <c r="G3" s="172" t="s">
        <v>910</v>
      </c>
      <c r="H3" s="172" t="s">
        <v>849</v>
      </c>
      <c r="I3" s="613"/>
      <c r="J3" s="614"/>
      <c r="K3" s="614"/>
      <c r="L3" s="614"/>
      <c r="M3" s="173">
        <v>21.98</v>
      </c>
      <c r="N3" s="176">
        <v>38.164405667749769</v>
      </c>
    </row>
    <row r="4" spans="1:14">
      <c r="A4" s="168">
        <v>3</v>
      </c>
      <c r="B4" s="171">
        <v>6</v>
      </c>
      <c r="C4" s="171" t="s">
        <v>906</v>
      </c>
      <c r="D4" s="172">
        <v>2</v>
      </c>
      <c r="E4" s="613"/>
      <c r="F4" s="613"/>
      <c r="G4" s="172" t="s">
        <v>911</v>
      </c>
      <c r="H4" s="172" t="s">
        <v>849</v>
      </c>
      <c r="I4" s="613"/>
      <c r="J4" s="614"/>
      <c r="K4" s="614"/>
      <c r="L4" s="614"/>
      <c r="M4" s="173">
        <v>27</v>
      </c>
      <c r="N4" s="176">
        <v>46.880753095052036</v>
      </c>
    </row>
    <row r="5" spans="1:14">
      <c r="A5" s="168">
        <v>4</v>
      </c>
      <c r="B5" s="171">
        <v>6</v>
      </c>
      <c r="C5" s="171" t="s">
        <v>906</v>
      </c>
      <c r="D5" s="172">
        <v>2</v>
      </c>
      <c r="E5" s="613"/>
      <c r="F5" s="613"/>
      <c r="G5" s="172" t="s">
        <v>912</v>
      </c>
      <c r="H5" s="172" t="s">
        <v>849</v>
      </c>
      <c r="I5" s="613"/>
      <c r="J5" s="614"/>
      <c r="K5" s="614"/>
      <c r="L5" s="614"/>
      <c r="M5" s="173">
        <v>27</v>
      </c>
      <c r="N5" s="176">
        <v>46.880753095052036</v>
      </c>
    </row>
    <row r="6" spans="1:14">
      <c r="A6" s="168">
        <v>5</v>
      </c>
      <c r="B6" s="171">
        <v>6</v>
      </c>
      <c r="C6" s="171" t="s">
        <v>906</v>
      </c>
      <c r="D6" s="172">
        <v>2</v>
      </c>
      <c r="E6" s="613"/>
      <c r="F6" s="613"/>
      <c r="G6" s="172" t="s">
        <v>913</v>
      </c>
      <c r="H6" s="172" t="s">
        <v>849</v>
      </c>
      <c r="I6" s="613"/>
      <c r="J6" s="614"/>
      <c r="K6" s="614"/>
      <c r="L6" s="614"/>
      <c r="M6" s="173">
        <v>21.98</v>
      </c>
      <c r="N6" s="176">
        <v>38.164405667749769</v>
      </c>
    </row>
    <row r="7" spans="1:14">
      <c r="A7" s="168">
        <v>6</v>
      </c>
      <c r="B7" s="171">
        <v>6</v>
      </c>
      <c r="C7" s="171" t="s">
        <v>906</v>
      </c>
      <c r="D7" s="172">
        <v>2</v>
      </c>
      <c r="E7" s="613"/>
      <c r="F7" s="613"/>
      <c r="G7" s="172" t="s">
        <v>914</v>
      </c>
      <c r="H7" s="172" t="s">
        <v>849</v>
      </c>
      <c r="I7" s="613"/>
      <c r="J7" s="614"/>
      <c r="K7" s="614"/>
      <c r="L7" s="614"/>
      <c r="M7" s="173">
        <v>24.08</v>
      </c>
      <c r="N7" s="176">
        <v>41.810686464031591</v>
      </c>
    </row>
    <row r="8" spans="1:14">
      <c r="A8" s="168">
        <v>7</v>
      </c>
      <c r="B8" s="171">
        <v>6</v>
      </c>
      <c r="C8" s="171" t="s">
        <v>906</v>
      </c>
      <c r="D8" s="172">
        <v>2</v>
      </c>
      <c r="E8" s="613">
        <v>202</v>
      </c>
      <c r="F8" s="613" t="s">
        <v>915</v>
      </c>
      <c r="G8" s="172" t="s">
        <v>908</v>
      </c>
      <c r="H8" s="172" t="s">
        <v>916</v>
      </c>
      <c r="I8" s="613" t="s">
        <v>909</v>
      </c>
      <c r="J8" s="614">
        <v>114.9</v>
      </c>
      <c r="K8" s="614">
        <v>145.08279048628995</v>
      </c>
      <c r="L8" s="614">
        <v>249.50279048628994</v>
      </c>
      <c r="M8" s="173">
        <v>23.46</v>
      </c>
      <c r="N8" s="176">
        <v>40.734165467034103</v>
      </c>
    </row>
    <row r="9" spans="1:14">
      <c r="A9" s="168">
        <v>8</v>
      </c>
      <c r="B9" s="171">
        <v>6</v>
      </c>
      <c r="C9" s="171" t="s">
        <v>906</v>
      </c>
      <c r="D9" s="172">
        <v>2</v>
      </c>
      <c r="E9" s="613"/>
      <c r="F9" s="613"/>
      <c r="G9" s="172" t="s">
        <v>910</v>
      </c>
      <c r="H9" s="172" t="s">
        <v>916</v>
      </c>
      <c r="I9" s="613"/>
      <c r="J9" s="614"/>
      <c r="K9" s="614"/>
      <c r="L9" s="614"/>
      <c r="M9" s="173">
        <v>23.49</v>
      </c>
      <c r="N9" s="176">
        <v>40.786255192695265</v>
      </c>
    </row>
    <row r="10" spans="1:14">
      <c r="A10" s="168">
        <v>9</v>
      </c>
      <c r="B10" s="171">
        <v>6</v>
      </c>
      <c r="C10" s="171" t="s">
        <v>906</v>
      </c>
      <c r="D10" s="172">
        <v>2</v>
      </c>
      <c r="E10" s="613"/>
      <c r="F10" s="613"/>
      <c r="G10" s="172" t="s">
        <v>911</v>
      </c>
      <c r="H10" s="172" t="s">
        <v>916</v>
      </c>
      <c r="I10" s="613"/>
      <c r="J10" s="614"/>
      <c r="K10" s="614"/>
      <c r="L10" s="614"/>
      <c r="M10" s="173">
        <v>25.62</v>
      </c>
      <c r="N10" s="176">
        <v>44.48462571463827</v>
      </c>
    </row>
    <row r="11" spans="1:14">
      <c r="A11" s="168">
        <v>10</v>
      </c>
      <c r="B11" s="171">
        <v>6</v>
      </c>
      <c r="C11" s="171" t="s">
        <v>906</v>
      </c>
      <c r="D11" s="172">
        <v>2</v>
      </c>
      <c r="E11" s="613"/>
      <c r="F11" s="613"/>
      <c r="G11" s="172" t="s">
        <v>912</v>
      </c>
      <c r="H11" s="172" t="s">
        <v>916</v>
      </c>
      <c r="I11" s="613"/>
      <c r="J11" s="614"/>
      <c r="K11" s="614"/>
      <c r="L11" s="614"/>
      <c r="M11" s="173">
        <v>25.62</v>
      </c>
      <c r="N11" s="176">
        <v>44.48462571463827</v>
      </c>
    </row>
    <row r="12" spans="1:14" ht="18" customHeight="1">
      <c r="A12" s="168">
        <v>11</v>
      </c>
      <c r="B12" s="171">
        <v>6</v>
      </c>
      <c r="C12" s="171" t="s">
        <v>906</v>
      </c>
      <c r="D12" s="172">
        <v>2</v>
      </c>
      <c r="E12" s="613"/>
      <c r="F12" s="613"/>
      <c r="G12" s="172" t="s">
        <v>913</v>
      </c>
      <c r="H12" s="172" t="s">
        <v>916</v>
      </c>
      <c r="I12" s="613"/>
      <c r="J12" s="614"/>
      <c r="K12" s="614"/>
      <c r="L12" s="614"/>
      <c r="M12" s="173">
        <v>23.49</v>
      </c>
      <c r="N12" s="176">
        <v>40.786255192695265</v>
      </c>
    </row>
    <row r="13" spans="1:14">
      <c r="A13" s="168">
        <v>12</v>
      </c>
      <c r="B13" s="171">
        <v>6</v>
      </c>
      <c r="C13" s="171" t="s">
        <v>906</v>
      </c>
      <c r="D13" s="172">
        <v>2</v>
      </c>
      <c r="E13" s="613"/>
      <c r="F13" s="613"/>
      <c r="G13" s="172" t="s">
        <v>914</v>
      </c>
      <c r="H13" s="172" t="s">
        <v>916</v>
      </c>
      <c r="I13" s="613"/>
      <c r="J13" s="614"/>
      <c r="K13" s="614"/>
      <c r="L13" s="614"/>
      <c r="M13" s="173">
        <v>23.46</v>
      </c>
      <c r="N13" s="176">
        <v>40.734165467034103</v>
      </c>
    </row>
    <row r="14" spans="1:14">
      <c r="A14" s="168">
        <v>13</v>
      </c>
      <c r="B14" s="171">
        <v>6</v>
      </c>
      <c r="C14" s="171" t="s">
        <v>906</v>
      </c>
      <c r="D14" s="172">
        <v>2</v>
      </c>
      <c r="E14" s="613">
        <v>203</v>
      </c>
      <c r="F14" s="613" t="s">
        <v>917</v>
      </c>
      <c r="G14" s="172" t="s">
        <v>908</v>
      </c>
      <c r="H14" s="172" t="s">
        <v>849</v>
      </c>
      <c r="I14" s="613" t="s">
        <v>918</v>
      </c>
      <c r="J14" s="614">
        <v>85.82</v>
      </c>
      <c r="K14" s="614">
        <v>108.36383881230115</v>
      </c>
      <c r="L14" s="614">
        <v>178.34383881230116</v>
      </c>
      <c r="M14" s="173">
        <v>21.9</v>
      </c>
      <c r="N14" s="177">
        <v>38.025499732653316</v>
      </c>
    </row>
    <row r="15" spans="1:14">
      <c r="A15" s="168">
        <v>14</v>
      </c>
      <c r="B15" s="171">
        <v>6</v>
      </c>
      <c r="C15" s="171" t="s">
        <v>906</v>
      </c>
      <c r="D15" s="172">
        <v>2</v>
      </c>
      <c r="E15" s="613"/>
      <c r="F15" s="613"/>
      <c r="G15" s="172" t="s">
        <v>910</v>
      </c>
      <c r="H15" s="172" t="s">
        <v>849</v>
      </c>
      <c r="I15" s="613"/>
      <c r="J15" s="614"/>
      <c r="K15" s="614"/>
      <c r="L15" s="614"/>
      <c r="M15" s="173">
        <v>26.56</v>
      </c>
      <c r="N15" s="177">
        <v>46.116770452021555</v>
      </c>
    </row>
    <row r="16" spans="1:14">
      <c r="A16" s="168">
        <v>15</v>
      </c>
      <c r="B16" s="171">
        <v>6</v>
      </c>
      <c r="C16" s="171" t="s">
        <v>906</v>
      </c>
      <c r="D16" s="172">
        <v>2</v>
      </c>
      <c r="E16" s="613"/>
      <c r="F16" s="613"/>
      <c r="G16" s="172" t="s">
        <v>911</v>
      </c>
      <c r="H16" s="172" t="s">
        <v>849</v>
      </c>
      <c r="I16" s="613"/>
      <c r="J16" s="614"/>
      <c r="K16" s="614"/>
      <c r="L16" s="614"/>
      <c r="M16" s="173">
        <v>26.56</v>
      </c>
      <c r="N16" s="176">
        <v>46.116770452021555</v>
      </c>
    </row>
    <row r="17" spans="1:14">
      <c r="A17" s="168">
        <v>16</v>
      </c>
      <c r="B17" s="171">
        <v>6</v>
      </c>
      <c r="C17" s="171" t="s">
        <v>906</v>
      </c>
      <c r="D17" s="172">
        <v>2</v>
      </c>
      <c r="E17" s="613"/>
      <c r="F17" s="613"/>
      <c r="G17" s="172" t="s">
        <v>912</v>
      </c>
      <c r="H17" s="172" t="s">
        <v>849</v>
      </c>
      <c r="I17" s="613"/>
      <c r="J17" s="614"/>
      <c r="K17" s="614"/>
      <c r="L17" s="614"/>
      <c r="M17" s="173">
        <v>21.9</v>
      </c>
      <c r="N17" s="176">
        <v>38.025499732653316</v>
      </c>
    </row>
    <row r="18" spans="1:14">
      <c r="A18" s="168">
        <v>17</v>
      </c>
      <c r="B18" s="171">
        <v>6</v>
      </c>
      <c r="C18" s="171" t="s">
        <v>906</v>
      </c>
      <c r="D18" s="172">
        <v>2</v>
      </c>
      <c r="E18" s="613">
        <v>204</v>
      </c>
      <c r="F18" s="613" t="s">
        <v>919</v>
      </c>
      <c r="G18" s="172" t="s">
        <v>908</v>
      </c>
      <c r="H18" s="172" t="s">
        <v>916</v>
      </c>
      <c r="I18" s="613" t="s">
        <v>918</v>
      </c>
      <c r="J18" s="614">
        <v>80.790000000000006</v>
      </c>
      <c r="K18" s="614">
        <v>102.01252083017725</v>
      </c>
      <c r="L18" s="614">
        <v>169.10252083017724</v>
      </c>
      <c r="M18" s="173">
        <v>25.32</v>
      </c>
      <c r="N18" s="176">
        <v>43.96372845802658</v>
      </c>
    </row>
    <row r="19" spans="1:14">
      <c r="A19" s="168">
        <v>18</v>
      </c>
      <c r="B19" s="171">
        <v>6</v>
      </c>
      <c r="C19" s="171" t="s">
        <v>906</v>
      </c>
      <c r="D19" s="172">
        <v>2</v>
      </c>
      <c r="E19" s="613"/>
      <c r="F19" s="613"/>
      <c r="G19" s="172" t="s">
        <v>910</v>
      </c>
      <c r="H19" s="172" t="s">
        <v>916</v>
      </c>
      <c r="I19" s="613"/>
      <c r="J19" s="614"/>
      <c r="K19" s="614"/>
      <c r="L19" s="614"/>
      <c r="M19" s="173">
        <v>23.72</v>
      </c>
      <c r="N19" s="176">
        <v>41.185609756097563</v>
      </c>
    </row>
    <row r="20" spans="1:14">
      <c r="A20" s="168">
        <v>19</v>
      </c>
      <c r="B20" s="171">
        <v>6</v>
      </c>
      <c r="C20" s="171" t="s">
        <v>906</v>
      </c>
      <c r="D20" s="172">
        <v>2</v>
      </c>
      <c r="E20" s="613"/>
      <c r="F20" s="613"/>
      <c r="G20" s="172" t="s">
        <v>911</v>
      </c>
      <c r="H20" s="172" t="s">
        <v>916</v>
      </c>
      <c r="I20" s="613"/>
      <c r="J20" s="614"/>
      <c r="K20" s="614"/>
      <c r="L20" s="614"/>
      <c r="M20" s="173">
        <v>23.72</v>
      </c>
      <c r="N20" s="176">
        <v>41.185609756097563</v>
      </c>
    </row>
    <row r="21" spans="1:14">
      <c r="A21" s="168">
        <v>20</v>
      </c>
      <c r="B21" s="171">
        <v>6</v>
      </c>
      <c r="C21" s="171" t="s">
        <v>906</v>
      </c>
      <c r="D21" s="172">
        <v>2</v>
      </c>
      <c r="E21" s="613"/>
      <c r="F21" s="613"/>
      <c r="G21" s="172" t="s">
        <v>912</v>
      </c>
      <c r="H21" s="172" t="s">
        <v>916</v>
      </c>
      <c r="I21" s="613"/>
      <c r="J21" s="614"/>
      <c r="K21" s="614"/>
      <c r="L21" s="614"/>
      <c r="M21" s="173">
        <v>25.32</v>
      </c>
      <c r="N21" s="176">
        <v>43.96372845802658</v>
      </c>
    </row>
    <row r="22" spans="1:14">
      <c r="A22" s="168">
        <v>21</v>
      </c>
      <c r="B22" s="171">
        <v>6</v>
      </c>
      <c r="C22" s="171" t="s">
        <v>906</v>
      </c>
      <c r="D22" s="172">
        <v>2</v>
      </c>
      <c r="E22" s="613">
        <v>205</v>
      </c>
      <c r="F22" s="613" t="s">
        <v>908</v>
      </c>
      <c r="G22" s="172" t="s">
        <v>908</v>
      </c>
      <c r="H22" s="172" t="s">
        <v>849</v>
      </c>
      <c r="I22" s="613" t="s">
        <v>918</v>
      </c>
      <c r="J22" s="614">
        <v>85.82</v>
      </c>
      <c r="K22" s="614">
        <v>108.36464711227785</v>
      </c>
      <c r="L22" s="614">
        <v>178.34464711227787</v>
      </c>
      <c r="M22" s="173">
        <v>26.56</v>
      </c>
      <c r="N22" s="176">
        <v>46.116770452021555</v>
      </c>
    </row>
    <row r="23" spans="1:14">
      <c r="A23" s="168">
        <v>22</v>
      </c>
      <c r="B23" s="171">
        <v>6</v>
      </c>
      <c r="C23" s="171" t="s">
        <v>906</v>
      </c>
      <c r="D23" s="172">
        <v>2</v>
      </c>
      <c r="E23" s="613"/>
      <c r="F23" s="613"/>
      <c r="G23" s="172" t="s">
        <v>910</v>
      </c>
      <c r="H23" s="172" t="s">
        <v>849</v>
      </c>
      <c r="I23" s="613"/>
      <c r="J23" s="614"/>
      <c r="K23" s="614"/>
      <c r="L23" s="614"/>
      <c r="M23" s="173">
        <v>21.9</v>
      </c>
      <c r="N23" s="176">
        <v>38.025499732653316</v>
      </c>
    </row>
    <row r="24" spans="1:14">
      <c r="A24" s="168">
        <v>23</v>
      </c>
      <c r="B24" s="171">
        <v>6</v>
      </c>
      <c r="C24" s="171" t="s">
        <v>906</v>
      </c>
      <c r="D24" s="172">
        <v>2</v>
      </c>
      <c r="E24" s="613"/>
      <c r="F24" s="613"/>
      <c r="G24" s="172" t="s">
        <v>911</v>
      </c>
      <c r="H24" s="172" t="s">
        <v>849</v>
      </c>
      <c r="I24" s="613"/>
      <c r="J24" s="614"/>
      <c r="K24" s="614"/>
      <c r="L24" s="614"/>
      <c r="M24" s="173">
        <v>21.9</v>
      </c>
      <c r="N24" s="176">
        <v>38.025499732653316</v>
      </c>
    </row>
    <row r="25" spans="1:14">
      <c r="A25" s="168">
        <v>24</v>
      </c>
      <c r="B25" s="171">
        <v>6</v>
      </c>
      <c r="C25" s="171" t="s">
        <v>906</v>
      </c>
      <c r="D25" s="172">
        <v>2</v>
      </c>
      <c r="E25" s="613"/>
      <c r="F25" s="613"/>
      <c r="G25" s="172" t="s">
        <v>912</v>
      </c>
      <c r="H25" s="172" t="s">
        <v>849</v>
      </c>
      <c r="I25" s="613"/>
      <c r="J25" s="614"/>
      <c r="K25" s="614"/>
      <c r="L25" s="614"/>
      <c r="M25" s="173">
        <v>26.56</v>
      </c>
      <c r="N25" s="176">
        <v>46.116770452021555</v>
      </c>
    </row>
    <row r="26" spans="1:14">
      <c r="A26" s="168">
        <v>25</v>
      </c>
      <c r="B26" s="171">
        <v>6</v>
      </c>
      <c r="C26" s="171" t="s">
        <v>906</v>
      </c>
      <c r="D26" s="172">
        <v>2</v>
      </c>
      <c r="E26" s="613">
        <v>206</v>
      </c>
      <c r="F26" s="613" t="s">
        <v>912</v>
      </c>
      <c r="G26" s="172" t="s">
        <v>908</v>
      </c>
      <c r="H26" s="172" t="s">
        <v>916</v>
      </c>
      <c r="I26" s="613" t="s">
        <v>918</v>
      </c>
      <c r="J26" s="614">
        <v>80.790000000000006</v>
      </c>
      <c r="K26" s="614">
        <v>102.01328175484653</v>
      </c>
      <c r="L26" s="614">
        <v>169.10328175484653</v>
      </c>
      <c r="M26" s="173">
        <v>23.72</v>
      </c>
      <c r="N26" s="176">
        <v>41.185609756097563</v>
      </c>
    </row>
    <row r="27" spans="1:14">
      <c r="A27" s="168">
        <v>26</v>
      </c>
      <c r="B27" s="171">
        <v>6</v>
      </c>
      <c r="C27" s="171" t="s">
        <v>906</v>
      </c>
      <c r="D27" s="172">
        <v>2</v>
      </c>
      <c r="E27" s="613"/>
      <c r="F27" s="613"/>
      <c r="G27" s="172" t="s">
        <v>910</v>
      </c>
      <c r="H27" s="172" t="s">
        <v>916</v>
      </c>
      <c r="I27" s="613"/>
      <c r="J27" s="614"/>
      <c r="K27" s="614"/>
      <c r="L27" s="614"/>
      <c r="M27" s="173">
        <v>25.32</v>
      </c>
      <c r="N27" s="176">
        <v>43.96372845802658</v>
      </c>
    </row>
    <row r="28" spans="1:14">
      <c r="A28" s="168">
        <v>27</v>
      </c>
      <c r="B28" s="171">
        <v>6</v>
      </c>
      <c r="C28" s="171" t="s">
        <v>906</v>
      </c>
      <c r="D28" s="172">
        <v>2</v>
      </c>
      <c r="E28" s="613"/>
      <c r="F28" s="613"/>
      <c r="G28" s="172" t="s">
        <v>911</v>
      </c>
      <c r="H28" s="172" t="s">
        <v>916</v>
      </c>
      <c r="I28" s="613"/>
      <c r="J28" s="614"/>
      <c r="K28" s="614"/>
      <c r="L28" s="614"/>
      <c r="M28" s="173">
        <v>25.32</v>
      </c>
      <c r="N28" s="176">
        <v>43.96372845802658</v>
      </c>
    </row>
    <row r="29" spans="1:14">
      <c r="A29" s="168">
        <v>28</v>
      </c>
      <c r="B29" s="171">
        <v>6</v>
      </c>
      <c r="C29" s="171" t="s">
        <v>906</v>
      </c>
      <c r="D29" s="172">
        <v>2</v>
      </c>
      <c r="E29" s="613"/>
      <c r="F29" s="613"/>
      <c r="G29" s="172" t="s">
        <v>912</v>
      </c>
      <c r="H29" s="172" t="s">
        <v>916</v>
      </c>
      <c r="I29" s="613"/>
      <c r="J29" s="614"/>
      <c r="K29" s="614"/>
      <c r="L29" s="614"/>
      <c r="M29" s="173">
        <v>23.72</v>
      </c>
      <c r="N29" s="176">
        <v>41.185609756097563</v>
      </c>
    </row>
    <row r="30" spans="1:14">
      <c r="A30" s="168">
        <v>29</v>
      </c>
      <c r="B30" s="171">
        <v>6</v>
      </c>
      <c r="C30" s="171" t="s">
        <v>906</v>
      </c>
      <c r="D30" s="172">
        <v>2</v>
      </c>
      <c r="E30" s="613">
        <v>207</v>
      </c>
      <c r="F30" s="613" t="s">
        <v>910</v>
      </c>
      <c r="G30" s="172" t="s">
        <v>908</v>
      </c>
      <c r="H30" s="172" t="s">
        <v>849</v>
      </c>
      <c r="I30" s="613" t="s">
        <v>909</v>
      </c>
      <c r="J30" s="614">
        <v>114.59</v>
      </c>
      <c r="K30" s="614">
        <v>144.69243664176091</v>
      </c>
      <c r="L30" s="614">
        <v>247.34243664176091</v>
      </c>
      <c r="M30" s="173">
        <v>27</v>
      </c>
      <c r="N30" s="176">
        <v>46.880753095052036</v>
      </c>
    </row>
    <row r="31" spans="1:14">
      <c r="A31" s="168">
        <v>30</v>
      </c>
      <c r="B31" s="171">
        <v>6</v>
      </c>
      <c r="C31" s="171" t="s">
        <v>906</v>
      </c>
      <c r="D31" s="172">
        <v>2</v>
      </c>
      <c r="E31" s="613"/>
      <c r="F31" s="613"/>
      <c r="G31" s="172" t="s">
        <v>910</v>
      </c>
      <c r="H31" s="172" t="s">
        <v>849</v>
      </c>
      <c r="I31" s="613"/>
      <c r="J31" s="614"/>
      <c r="K31" s="614"/>
      <c r="L31" s="614"/>
      <c r="M31" s="173">
        <v>21.98</v>
      </c>
      <c r="N31" s="176">
        <v>38.164405667749769</v>
      </c>
    </row>
    <row r="32" spans="1:14">
      <c r="A32" s="168">
        <v>31</v>
      </c>
      <c r="B32" s="171">
        <v>6</v>
      </c>
      <c r="C32" s="171" t="s">
        <v>906</v>
      </c>
      <c r="D32" s="172">
        <v>2</v>
      </c>
      <c r="E32" s="613"/>
      <c r="F32" s="613"/>
      <c r="G32" s="172" t="s">
        <v>911</v>
      </c>
      <c r="H32" s="172" t="s">
        <v>849</v>
      </c>
      <c r="I32" s="613"/>
      <c r="J32" s="614"/>
      <c r="K32" s="614"/>
      <c r="L32" s="614"/>
      <c r="M32" s="173">
        <v>24.08</v>
      </c>
      <c r="N32" s="176">
        <v>41.810686464031591</v>
      </c>
    </row>
    <row r="33" spans="1:14">
      <c r="A33" s="168">
        <v>32</v>
      </c>
      <c r="B33" s="171">
        <v>6</v>
      </c>
      <c r="C33" s="171" t="s">
        <v>906</v>
      </c>
      <c r="D33" s="172">
        <v>2</v>
      </c>
      <c r="E33" s="613"/>
      <c r="F33" s="613"/>
      <c r="G33" s="172" t="s">
        <v>912</v>
      </c>
      <c r="H33" s="172" t="s">
        <v>849</v>
      </c>
      <c r="I33" s="613"/>
      <c r="J33" s="614"/>
      <c r="K33" s="614"/>
      <c r="L33" s="614"/>
      <c r="M33" s="173">
        <v>24.08</v>
      </c>
      <c r="N33" s="176">
        <v>41.810686464031591</v>
      </c>
    </row>
    <row r="34" spans="1:14">
      <c r="A34" s="168">
        <v>33</v>
      </c>
      <c r="B34" s="171">
        <v>6</v>
      </c>
      <c r="C34" s="171" t="s">
        <v>906</v>
      </c>
      <c r="D34" s="172">
        <v>2</v>
      </c>
      <c r="E34" s="613"/>
      <c r="F34" s="613"/>
      <c r="G34" s="172" t="s">
        <v>913</v>
      </c>
      <c r="H34" s="172" t="s">
        <v>849</v>
      </c>
      <c r="I34" s="613"/>
      <c r="J34" s="614"/>
      <c r="K34" s="614"/>
      <c r="L34" s="614"/>
      <c r="M34" s="173">
        <v>21.98</v>
      </c>
      <c r="N34" s="176">
        <v>38.164405667749769</v>
      </c>
    </row>
    <row r="35" spans="1:14">
      <c r="A35" s="168">
        <v>34</v>
      </c>
      <c r="B35" s="171">
        <v>6</v>
      </c>
      <c r="C35" s="171" t="s">
        <v>906</v>
      </c>
      <c r="D35" s="172">
        <v>2</v>
      </c>
      <c r="E35" s="613"/>
      <c r="F35" s="613"/>
      <c r="G35" s="172" t="s">
        <v>914</v>
      </c>
      <c r="H35" s="172" t="s">
        <v>849</v>
      </c>
      <c r="I35" s="613"/>
      <c r="J35" s="614"/>
      <c r="K35" s="614"/>
      <c r="L35" s="614"/>
      <c r="M35" s="173">
        <v>27</v>
      </c>
      <c r="N35" s="176">
        <v>46.880753095052036</v>
      </c>
    </row>
    <row r="36" spans="1:14">
      <c r="A36" s="168">
        <v>35</v>
      </c>
      <c r="B36" s="171">
        <v>6</v>
      </c>
      <c r="C36" s="171" t="s">
        <v>906</v>
      </c>
      <c r="D36" s="172">
        <v>2</v>
      </c>
      <c r="E36" s="613">
        <v>208</v>
      </c>
      <c r="F36" s="613" t="s">
        <v>911</v>
      </c>
      <c r="G36" s="172" t="s">
        <v>908</v>
      </c>
      <c r="H36" s="172" t="s">
        <v>916</v>
      </c>
      <c r="I36" s="613" t="s">
        <v>909</v>
      </c>
      <c r="J36" s="614">
        <v>114.96</v>
      </c>
      <c r="K36" s="614">
        <v>145.1596344911147</v>
      </c>
      <c r="L36" s="614">
        <v>249.57963449111469</v>
      </c>
      <c r="M36" s="173">
        <v>25.62</v>
      </c>
      <c r="N36" s="176">
        <v>44.48462571463827</v>
      </c>
    </row>
    <row r="37" spans="1:14">
      <c r="A37" s="168">
        <v>36</v>
      </c>
      <c r="B37" s="171">
        <v>6</v>
      </c>
      <c r="C37" s="171" t="s">
        <v>906</v>
      </c>
      <c r="D37" s="172">
        <v>2</v>
      </c>
      <c r="E37" s="613"/>
      <c r="F37" s="613"/>
      <c r="G37" s="172" t="s">
        <v>910</v>
      </c>
      <c r="H37" s="172" t="s">
        <v>916</v>
      </c>
      <c r="I37" s="613"/>
      <c r="J37" s="614"/>
      <c r="K37" s="614"/>
      <c r="L37" s="614"/>
      <c r="M37" s="173">
        <v>23.49</v>
      </c>
      <c r="N37" s="176">
        <v>40.786255192695265</v>
      </c>
    </row>
    <row r="38" spans="1:14">
      <c r="A38" s="168">
        <v>37</v>
      </c>
      <c r="B38" s="171">
        <v>6</v>
      </c>
      <c r="C38" s="171" t="s">
        <v>906</v>
      </c>
      <c r="D38" s="172">
        <v>2</v>
      </c>
      <c r="E38" s="613"/>
      <c r="F38" s="613"/>
      <c r="G38" s="172" t="s">
        <v>911</v>
      </c>
      <c r="H38" s="172" t="s">
        <v>916</v>
      </c>
      <c r="I38" s="613"/>
      <c r="J38" s="614"/>
      <c r="K38" s="614"/>
      <c r="L38" s="614"/>
      <c r="M38" s="173">
        <v>23.46</v>
      </c>
      <c r="N38" s="176">
        <v>40.734165467034103</v>
      </c>
    </row>
    <row r="39" spans="1:14">
      <c r="A39" s="168">
        <v>38</v>
      </c>
      <c r="B39" s="171">
        <v>6</v>
      </c>
      <c r="C39" s="171" t="s">
        <v>906</v>
      </c>
      <c r="D39" s="172">
        <v>2</v>
      </c>
      <c r="E39" s="613"/>
      <c r="F39" s="613"/>
      <c r="G39" s="172" t="s">
        <v>912</v>
      </c>
      <c r="H39" s="172" t="s">
        <v>916</v>
      </c>
      <c r="I39" s="613"/>
      <c r="J39" s="614"/>
      <c r="K39" s="614"/>
      <c r="L39" s="614"/>
      <c r="M39" s="173">
        <v>23.46</v>
      </c>
      <c r="N39" s="176">
        <v>40.734165467034103</v>
      </c>
    </row>
    <row r="40" spans="1:14">
      <c r="A40" s="168">
        <v>39</v>
      </c>
      <c r="B40" s="171">
        <v>6</v>
      </c>
      <c r="C40" s="171" t="s">
        <v>906</v>
      </c>
      <c r="D40" s="172">
        <v>2</v>
      </c>
      <c r="E40" s="613"/>
      <c r="F40" s="613"/>
      <c r="G40" s="172" t="s">
        <v>913</v>
      </c>
      <c r="H40" s="172" t="s">
        <v>916</v>
      </c>
      <c r="I40" s="613"/>
      <c r="J40" s="614"/>
      <c r="K40" s="614"/>
      <c r="L40" s="614"/>
      <c r="M40" s="173">
        <v>23.49</v>
      </c>
      <c r="N40" s="176">
        <v>40.786255192695265</v>
      </c>
    </row>
    <row r="41" spans="1:14">
      <c r="A41" s="168">
        <v>40</v>
      </c>
      <c r="B41" s="171">
        <v>6</v>
      </c>
      <c r="C41" s="171" t="s">
        <v>906</v>
      </c>
      <c r="D41" s="172">
        <v>2</v>
      </c>
      <c r="E41" s="613"/>
      <c r="F41" s="613"/>
      <c r="G41" s="172" t="s">
        <v>914</v>
      </c>
      <c r="H41" s="172" t="s">
        <v>916</v>
      </c>
      <c r="I41" s="613"/>
      <c r="J41" s="614"/>
      <c r="K41" s="614"/>
      <c r="L41" s="614"/>
      <c r="M41" s="173">
        <v>25.62</v>
      </c>
      <c r="N41" s="176">
        <v>44.48462571463827</v>
      </c>
    </row>
    <row r="42" spans="1:14">
      <c r="A42" s="168">
        <v>41</v>
      </c>
      <c r="B42" s="171">
        <v>6</v>
      </c>
      <c r="C42" s="171" t="s">
        <v>906</v>
      </c>
      <c r="D42" s="172">
        <v>3</v>
      </c>
      <c r="E42" s="613">
        <v>301</v>
      </c>
      <c r="F42" s="613" t="s">
        <v>907</v>
      </c>
      <c r="G42" s="172" t="s">
        <v>908</v>
      </c>
      <c r="H42" s="172" t="s">
        <v>849</v>
      </c>
      <c r="I42" s="613" t="s">
        <v>909</v>
      </c>
      <c r="J42" s="614">
        <v>114.55</v>
      </c>
      <c r="K42" s="614">
        <v>144.64084987123164</v>
      </c>
      <c r="L42" s="614">
        <v>247.29084987123201</v>
      </c>
      <c r="M42" s="173">
        <v>24.08</v>
      </c>
      <c r="N42" s="174">
        <v>41.810686464031591</v>
      </c>
    </row>
    <row r="43" spans="1:14">
      <c r="A43" s="168">
        <v>42</v>
      </c>
      <c r="B43" s="171">
        <v>6</v>
      </c>
      <c r="C43" s="171" t="s">
        <v>906</v>
      </c>
      <c r="D43" s="172">
        <v>3</v>
      </c>
      <c r="E43" s="613"/>
      <c r="F43" s="613"/>
      <c r="G43" s="172" t="s">
        <v>910</v>
      </c>
      <c r="H43" s="172" t="s">
        <v>849</v>
      </c>
      <c r="I43" s="613"/>
      <c r="J43" s="614"/>
      <c r="K43" s="614"/>
      <c r="L43" s="614"/>
      <c r="M43" s="173">
        <v>21.98</v>
      </c>
      <c r="N43" s="176">
        <v>38.164405667749769</v>
      </c>
    </row>
    <row r="44" spans="1:14">
      <c r="A44" s="168">
        <v>43</v>
      </c>
      <c r="B44" s="171">
        <v>6</v>
      </c>
      <c r="C44" s="171" t="s">
        <v>906</v>
      </c>
      <c r="D44" s="172">
        <v>3</v>
      </c>
      <c r="E44" s="613"/>
      <c r="F44" s="613"/>
      <c r="G44" s="172" t="s">
        <v>911</v>
      </c>
      <c r="H44" s="172" t="s">
        <v>849</v>
      </c>
      <c r="I44" s="613"/>
      <c r="J44" s="614"/>
      <c r="K44" s="614"/>
      <c r="L44" s="614"/>
      <c r="M44" s="173">
        <v>27</v>
      </c>
      <c r="N44" s="176">
        <v>46.880753095052036</v>
      </c>
    </row>
    <row r="45" spans="1:14">
      <c r="A45" s="168">
        <v>44</v>
      </c>
      <c r="B45" s="171">
        <v>6</v>
      </c>
      <c r="C45" s="171" t="s">
        <v>906</v>
      </c>
      <c r="D45" s="172">
        <v>3</v>
      </c>
      <c r="E45" s="613"/>
      <c r="F45" s="613"/>
      <c r="G45" s="172" t="s">
        <v>912</v>
      </c>
      <c r="H45" s="172" t="s">
        <v>849</v>
      </c>
      <c r="I45" s="613"/>
      <c r="J45" s="614"/>
      <c r="K45" s="614"/>
      <c r="L45" s="614"/>
      <c r="M45" s="173">
        <v>27</v>
      </c>
      <c r="N45" s="176">
        <v>46.880753095052036</v>
      </c>
    </row>
    <row r="46" spans="1:14">
      <c r="A46" s="168">
        <v>45</v>
      </c>
      <c r="B46" s="171">
        <v>6</v>
      </c>
      <c r="C46" s="171" t="s">
        <v>906</v>
      </c>
      <c r="D46" s="172">
        <v>3</v>
      </c>
      <c r="E46" s="613"/>
      <c r="F46" s="613"/>
      <c r="G46" s="172" t="s">
        <v>913</v>
      </c>
      <c r="H46" s="172" t="s">
        <v>849</v>
      </c>
      <c r="I46" s="613"/>
      <c r="J46" s="614"/>
      <c r="K46" s="614"/>
      <c r="L46" s="614"/>
      <c r="M46" s="173">
        <v>21.98</v>
      </c>
      <c r="N46" s="176">
        <v>38.164405667749769</v>
      </c>
    </row>
    <row r="47" spans="1:14">
      <c r="A47" s="168">
        <v>46</v>
      </c>
      <c r="B47" s="171">
        <v>6</v>
      </c>
      <c r="C47" s="171" t="s">
        <v>906</v>
      </c>
      <c r="D47" s="172">
        <v>3</v>
      </c>
      <c r="E47" s="613"/>
      <c r="F47" s="613"/>
      <c r="G47" s="172" t="s">
        <v>914</v>
      </c>
      <c r="H47" s="172" t="s">
        <v>849</v>
      </c>
      <c r="I47" s="613"/>
      <c r="J47" s="614"/>
      <c r="K47" s="614"/>
      <c r="L47" s="614"/>
      <c r="M47" s="173">
        <v>24.08</v>
      </c>
      <c r="N47" s="176">
        <v>41.810686464031591</v>
      </c>
    </row>
    <row r="48" spans="1:14">
      <c r="A48" s="168">
        <v>47</v>
      </c>
      <c r="B48" s="171">
        <v>6</v>
      </c>
      <c r="C48" s="171" t="s">
        <v>906</v>
      </c>
      <c r="D48" s="172">
        <v>3</v>
      </c>
      <c r="E48" s="613">
        <v>302</v>
      </c>
      <c r="F48" s="613" t="s">
        <v>915</v>
      </c>
      <c r="G48" s="172" t="s">
        <v>908</v>
      </c>
      <c r="H48" s="172" t="s">
        <v>916</v>
      </c>
      <c r="I48" s="613" t="s">
        <v>909</v>
      </c>
      <c r="J48" s="614">
        <v>114.9</v>
      </c>
      <c r="K48" s="614">
        <v>145.08279048628995</v>
      </c>
      <c r="L48" s="614">
        <v>249.50279048628994</v>
      </c>
      <c r="M48" s="173">
        <v>23.46</v>
      </c>
      <c r="N48" s="176">
        <v>40.734165467034103</v>
      </c>
    </row>
    <row r="49" spans="1:14">
      <c r="A49" s="168">
        <v>48</v>
      </c>
      <c r="B49" s="171">
        <v>6</v>
      </c>
      <c r="C49" s="171" t="s">
        <v>906</v>
      </c>
      <c r="D49" s="172">
        <v>3</v>
      </c>
      <c r="E49" s="613"/>
      <c r="F49" s="613"/>
      <c r="G49" s="172" t="s">
        <v>910</v>
      </c>
      <c r="H49" s="172" t="s">
        <v>916</v>
      </c>
      <c r="I49" s="613"/>
      <c r="J49" s="614"/>
      <c r="K49" s="614"/>
      <c r="L49" s="614"/>
      <c r="M49" s="173">
        <v>23.49</v>
      </c>
      <c r="N49" s="176">
        <v>40.786255192695265</v>
      </c>
    </row>
    <row r="50" spans="1:14">
      <c r="A50" s="168">
        <v>49</v>
      </c>
      <c r="B50" s="171">
        <v>6</v>
      </c>
      <c r="C50" s="171" t="s">
        <v>906</v>
      </c>
      <c r="D50" s="172">
        <v>3</v>
      </c>
      <c r="E50" s="613"/>
      <c r="F50" s="613"/>
      <c r="G50" s="172" t="s">
        <v>911</v>
      </c>
      <c r="H50" s="172" t="s">
        <v>916</v>
      </c>
      <c r="I50" s="613"/>
      <c r="J50" s="614"/>
      <c r="K50" s="614"/>
      <c r="L50" s="614"/>
      <c r="M50" s="173">
        <v>25.62</v>
      </c>
      <c r="N50" s="176">
        <v>44.48462571463827</v>
      </c>
    </row>
    <row r="51" spans="1:14">
      <c r="A51" s="168">
        <v>50</v>
      </c>
      <c r="B51" s="171">
        <v>6</v>
      </c>
      <c r="C51" s="171" t="s">
        <v>906</v>
      </c>
      <c r="D51" s="172">
        <v>3</v>
      </c>
      <c r="E51" s="613"/>
      <c r="F51" s="613"/>
      <c r="G51" s="172" t="s">
        <v>912</v>
      </c>
      <c r="H51" s="172" t="s">
        <v>916</v>
      </c>
      <c r="I51" s="613"/>
      <c r="J51" s="614"/>
      <c r="K51" s="614"/>
      <c r="L51" s="614"/>
      <c r="M51" s="173">
        <v>25.62</v>
      </c>
      <c r="N51" s="176">
        <v>44.48462571463827</v>
      </c>
    </row>
    <row r="52" spans="1:14">
      <c r="A52" s="168">
        <v>51</v>
      </c>
      <c r="B52" s="171">
        <v>6</v>
      </c>
      <c r="C52" s="171" t="s">
        <v>906</v>
      </c>
      <c r="D52" s="172">
        <v>3</v>
      </c>
      <c r="E52" s="613"/>
      <c r="F52" s="613"/>
      <c r="G52" s="172" t="s">
        <v>913</v>
      </c>
      <c r="H52" s="172" t="s">
        <v>916</v>
      </c>
      <c r="I52" s="613"/>
      <c r="J52" s="614"/>
      <c r="K52" s="614"/>
      <c r="L52" s="614"/>
      <c r="M52" s="173">
        <v>23.49</v>
      </c>
      <c r="N52" s="176">
        <v>40.786255192695265</v>
      </c>
    </row>
    <row r="53" spans="1:14">
      <c r="A53" s="168">
        <v>52</v>
      </c>
      <c r="B53" s="171">
        <v>6</v>
      </c>
      <c r="C53" s="171" t="s">
        <v>906</v>
      </c>
      <c r="D53" s="172">
        <v>3</v>
      </c>
      <c r="E53" s="613"/>
      <c r="F53" s="613"/>
      <c r="G53" s="172" t="s">
        <v>914</v>
      </c>
      <c r="H53" s="172" t="s">
        <v>916</v>
      </c>
      <c r="I53" s="613"/>
      <c r="J53" s="614"/>
      <c r="K53" s="614"/>
      <c r="L53" s="614"/>
      <c r="M53" s="173">
        <v>23.46</v>
      </c>
      <c r="N53" s="176">
        <v>40.734165467034103</v>
      </c>
    </row>
    <row r="54" spans="1:14">
      <c r="A54" s="168">
        <v>53</v>
      </c>
      <c r="B54" s="171">
        <v>6</v>
      </c>
      <c r="C54" s="171" t="s">
        <v>906</v>
      </c>
      <c r="D54" s="172">
        <v>3</v>
      </c>
      <c r="E54" s="613">
        <v>303</v>
      </c>
      <c r="F54" s="613" t="s">
        <v>917</v>
      </c>
      <c r="G54" s="172" t="s">
        <v>908</v>
      </c>
      <c r="H54" s="172" t="s">
        <v>849</v>
      </c>
      <c r="I54" s="613" t="s">
        <v>918</v>
      </c>
      <c r="J54" s="614">
        <v>85.82</v>
      </c>
      <c r="K54" s="614">
        <v>108.36383881230115</v>
      </c>
      <c r="L54" s="614">
        <v>178.34383881230116</v>
      </c>
      <c r="M54" s="173">
        <v>21.9</v>
      </c>
      <c r="N54" s="177">
        <v>38.025499732653316</v>
      </c>
    </row>
    <row r="55" spans="1:14">
      <c r="A55" s="168">
        <v>54</v>
      </c>
      <c r="B55" s="171">
        <v>6</v>
      </c>
      <c r="C55" s="171" t="s">
        <v>906</v>
      </c>
      <c r="D55" s="172">
        <v>3</v>
      </c>
      <c r="E55" s="613"/>
      <c r="F55" s="613"/>
      <c r="G55" s="172" t="s">
        <v>910</v>
      </c>
      <c r="H55" s="172" t="s">
        <v>849</v>
      </c>
      <c r="I55" s="613"/>
      <c r="J55" s="614"/>
      <c r="K55" s="614"/>
      <c r="L55" s="614"/>
      <c r="M55" s="173">
        <v>26.56</v>
      </c>
      <c r="N55" s="177">
        <v>46.116770452021555</v>
      </c>
    </row>
    <row r="56" spans="1:14">
      <c r="A56" s="168">
        <v>55</v>
      </c>
      <c r="B56" s="171">
        <v>6</v>
      </c>
      <c r="C56" s="171" t="s">
        <v>906</v>
      </c>
      <c r="D56" s="172">
        <v>3</v>
      </c>
      <c r="E56" s="613"/>
      <c r="F56" s="613"/>
      <c r="G56" s="172" t="s">
        <v>911</v>
      </c>
      <c r="H56" s="172" t="s">
        <v>849</v>
      </c>
      <c r="I56" s="613"/>
      <c r="J56" s="614"/>
      <c r="K56" s="614"/>
      <c r="L56" s="614"/>
      <c r="M56" s="173">
        <v>26.56</v>
      </c>
      <c r="N56" s="176">
        <v>46.116770452021555</v>
      </c>
    </row>
    <row r="57" spans="1:14">
      <c r="A57" s="168">
        <v>56</v>
      </c>
      <c r="B57" s="171">
        <v>6</v>
      </c>
      <c r="C57" s="171" t="s">
        <v>906</v>
      </c>
      <c r="D57" s="172">
        <v>3</v>
      </c>
      <c r="E57" s="613"/>
      <c r="F57" s="613"/>
      <c r="G57" s="172" t="s">
        <v>912</v>
      </c>
      <c r="H57" s="172" t="s">
        <v>849</v>
      </c>
      <c r="I57" s="613"/>
      <c r="J57" s="614"/>
      <c r="K57" s="614"/>
      <c r="L57" s="614"/>
      <c r="M57" s="173">
        <v>21.9</v>
      </c>
      <c r="N57" s="176">
        <v>38.025499732653316</v>
      </c>
    </row>
    <row r="58" spans="1:14">
      <c r="A58" s="168">
        <v>57</v>
      </c>
      <c r="B58" s="171">
        <v>6</v>
      </c>
      <c r="C58" s="171" t="s">
        <v>906</v>
      </c>
      <c r="D58" s="172">
        <v>3</v>
      </c>
      <c r="E58" s="613">
        <v>304</v>
      </c>
      <c r="F58" s="613" t="s">
        <v>919</v>
      </c>
      <c r="G58" s="172" t="s">
        <v>908</v>
      </c>
      <c r="H58" s="172" t="s">
        <v>916</v>
      </c>
      <c r="I58" s="613" t="s">
        <v>918</v>
      </c>
      <c r="J58" s="614">
        <v>80.790000000000006</v>
      </c>
      <c r="K58" s="614">
        <v>102.01252083017725</v>
      </c>
      <c r="L58" s="614">
        <v>169.10252083017724</v>
      </c>
      <c r="M58" s="173">
        <v>25.32</v>
      </c>
      <c r="N58" s="176">
        <v>43.96372845802658</v>
      </c>
    </row>
    <row r="59" spans="1:14">
      <c r="A59" s="168">
        <v>58</v>
      </c>
      <c r="B59" s="171">
        <v>6</v>
      </c>
      <c r="C59" s="171" t="s">
        <v>906</v>
      </c>
      <c r="D59" s="172">
        <v>3</v>
      </c>
      <c r="E59" s="613"/>
      <c r="F59" s="613"/>
      <c r="G59" s="172" t="s">
        <v>910</v>
      </c>
      <c r="H59" s="172" t="s">
        <v>916</v>
      </c>
      <c r="I59" s="613"/>
      <c r="J59" s="614"/>
      <c r="K59" s="614"/>
      <c r="L59" s="614"/>
      <c r="M59" s="173">
        <v>23.72</v>
      </c>
      <c r="N59" s="176">
        <v>41.185609756097563</v>
      </c>
    </row>
    <row r="60" spans="1:14">
      <c r="A60" s="168">
        <v>59</v>
      </c>
      <c r="B60" s="171">
        <v>6</v>
      </c>
      <c r="C60" s="171" t="s">
        <v>906</v>
      </c>
      <c r="D60" s="172">
        <v>3</v>
      </c>
      <c r="E60" s="613"/>
      <c r="F60" s="613"/>
      <c r="G60" s="172" t="s">
        <v>911</v>
      </c>
      <c r="H60" s="172" t="s">
        <v>916</v>
      </c>
      <c r="I60" s="613"/>
      <c r="J60" s="614"/>
      <c r="K60" s="614"/>
      <c r="L60" s="614"/>
      <c r="M60" s="173">
        <v>23.72</v>
      </c>
      <c r="N60" s="176">
        <v>41.185609756097563</v>
      </c>
    </row>
    <row r="61" spans="1:14">
      <c r="A61" s="168">
        <v>60</v>
      </c>
      <c r="B61" s="171">
        <v>6</v>
      </c>
      <c r="C61" s="171" t="s">
        <v>906</v>
      </c>
      <c r="D61" s="172">
        <v>3</v>
      </c>
      <c r="E61" s="613"/>
      <c r="F61" s="613"/>
      <c r="G61" s="172" t="s">
        <v>912</v>
      </c>
      <c r="H61" s="172" t="s">
        <v>916</v>
      </c>
      <c r="I61" s="613"/>
      <c r="J61" s="614"/>
      <c r="K61" s="614"/>
      <c r="L61" s="614"/>
      <c r="M61" s="173">
        <v>25.32</v>
      </c>
      <c r="N61" s="176">
        <v>43.96372845802658</v>
      </c>
    </row>
    <row r="62" spans="1:14">
      <c r="A62" s="168">
        <v>61</v>
      </c>
      <c r="B62" s="171">
        <v>6</v>
      </c>
      <c r="C62" s="171" t="s">
        <v>906</v>
      </c>
      <c r="D62" s="172">
        <v>3</v>
      </c>
      <c r="E62" s="613">
        <v>305</v>
      </c>
      <c r="F62" s="613" t="s">
        <v>908</v>
      </c>
      <c r="G62" s="172" t="s">
        <v>908</v>
      </c>
      <c r="H62" s="172" t="s">
        <v>849</v>
      </c>
      <c r="I62" s="613" t="s">
        <v>918</v>
      </c>
      <c r="J62" s="614">
        <v>85.82</v>
      </c>
      <c r="K62" s="614">
        <v>108.36464711227785</v>
      </c>
      <c r="L62" s="614">
        <v>178.34464711227787</v>
      </c>
      <c r="M62" s="173">
        <v>26.56</v>
      </c>
      <c r="N62" s="176">
        <v>46.116770452021555</v>
      </c>
    </row>
    <row r="63" spans="1:14">
      <c r="A63" s="168">
        <v>62</v>
      </c>
      <c r="B63" s="171">
        <v>6</v>
      </c>
      <c r="C63" s="171" t="s">
        <v>906</v>
      </c>
      <c r="D63" s="172">
        <v>3</v>
      </c>
      <c r="E63" s="613"/>
      <c r="F63" s="613"/>
      <c r="G63" s="172" t="s">
        <v>910</v>
      </c>
      <c r="H63" s="172" t="s">
        <v>849</v>
      </c>
      <c r="I63" s="613"/>
      <c r="J63" s="614"/>
      <c r="K63" s="614"/>
      <c r="L63" s="614"/>
      <c r="M63" s="173">
        <v>21.9</v>
      </c>
      <c r="N63" s="176">
        <v>38.025499732653316</v>
      </c>
    </row>
    <row r="64" spans="1:14">
      <c r="A64" s="168">
        <v>63</v>
      </c>
      <c r="B64" s="171">
        <v>6</v>
      </c>
      <c r="C64" s="171" t="s">
        <v>906</v>
      </c>
      <c r="D64" s="172">
        <v>3</v>
      </c>
      <c r="E64" s="613"/>
      <c r="F64" s="613"/>
      <c r="G64" s="172" t="s">
        <v>911</v>
      </c>
      <c r="H64" s="172" t="s">
        <v>849</v>
      </c>
      <c r="I64" s="613"/>
      <c r="J64" s="614"/>
      <c r="K64" s="614"/>
      <c r="L64" s="614"/>
      <c r="M64" s="173">
        <v>21.9</v>
      </c>
      <c r="N64" s="176">
        <v>38.025499732653316</v>
      </c>
    </row>
    <row r="65" spans="1:14">
      <c r="A65" s="168">
        <v>64</v>
      </c>
      <c r="B65" s="171">
        <v>6</v>
      </c>
      <c r="C65" s="171" t="s">
        <v>906</v>
      </c>
      <c r="D65" s="172">
        <v>3</v>
      </c>
      <c r="E65" s="613"/>
      <c r="F65" s="613"/>
      <c r="G65" s="172" t="s">
        <v>912</v>
      </c>
      <c r="H65" s="172" t="s">
        <v>849</v>
      </c>
      <c r="I65" s="613"/>
      <c r="J65" s="614"/>
      <c r="K65" s="614"/>
      <c r="L65" s="614"/>
      <c r="M65" s="173">
        <v>26.56</v>
      </c>
      <c r="N65" s="176">
        <v>46.116770452021555</v>
      </c>
    </row>
    <row r="66" spans="1:14">
      <c r="A66" s="168">
        <v>65</v>
      </c>
      <c r="B66" s="171">
        <v>6</v>
      </c>
      <c r="C66" s="171" t="s">
        <v>906</v>
      </c>
      <c r="D66" s="172">
        <v>3</v>
      </c>
      <c r="E66" s="613">
        <v>306</v>
      </c>
      <c r="F66" s="613" t="s">
        <v>912</v>
      </c>
      <c r="G66" s="172" t="s">
        <v>908</v>
      </c>
      <c r="H66" s="172" t="s">
        <v>916</v>
      </c>
      <c r="I66" s="613" t="s">
        <v>918</v>
      </c>
      <c r="J66" s="614">
        <v>80.790000000000006</v>
      </c>
      <c r="K66" s="614">
        <v>102.01328175484653</v>
      </c>
      <c r="L66" s="614">
        <v>169.10328175484653</v>
      </c>
      <c r="M66" s="173">
        <v>23.72</v>
      </c>
      <c r="N66" s="176">
        <v>41.185609756097563</v>
      </c>
    </row>
    <row r="67" spans="1:14">
      <c r="A67" s="168">
        <v>66</v>
      </c>
      <c r="B67" s="171">
        <v>6</v>
      </c>
      <c r="C67" s="171" t="s">
        <v>906</v>
      </c>
      <c r="D67" s="172">
        <v>3</v>
      </c>
      <c r="E67" s="613"/>
      <c r="F67" s="613"/>
      <c r="G67" s="172" t="s">
        <v>910</v>
      </c>
      <c r="H67" s="172" t="s">
        <v>916</v>
      </c>
      <c r="I67" s="613"/>
      <c r="J67" s="614"/>
      <c r="K67" s="614"/>
      <c r="L67" s="614"/>
      <c r="M67" s="173">
        <v>25.32</v>
      </c>
      <c r="N67" s="176">
        <v>43.96372845802658</v>
      </c>
    </row>
    <row r="68" spans="1:14">
      <c r="A68" s="168">
        <v>67</v>
      </c>
      <c r="B68" s="171">
        <v>6</v>
      </c>
      <c r="C68" s="171" t="s">
        <v>906</v>
      </c>
      <c r="D68" s="172">
        <v>3</v>
      </c>
      <c r="E68" s="613"/>
      <c r="F68" s="613"/>
      <c r="G68" s="172" t="s">
        <v>911</v>
      </c>
      <c r="H68" s="172" t="s">
        <v>916</v>
      </c>
      <c r="I68" s="613"/>
      <c r="J68" s="614"/>
      <c r="K68" s="614"/>
      <c r="L68" s="614"/>
      <c r="M68" s="173">
        <v>25.32</v>
      </c>
      <c r="N68" s="176">
        <v>43.96372845802658</v>
      </c>
    </row>
    <row r="69" spans="1:14">
      <c r="A69" s="168">
        <v>68</v>
      </c>
      <c r="B69" s="171">
        <v>6</v>
      </c>
      <c r="C69" s="171" t="s">
        <v>906</v>
      </c>
      <c r="D69" s="172">
        <v>3</v>
      </c>
      <c r="E69" s="613"/>
      <c r="F69" s="613"/>
      <c r="G69" s="172" t="s">
        <v>912</v>
      </c>
      <c r="H69" s="172" t="s">
        <v>916</v>
      </c>
      <c r="I69" s="613"/>
      <c r="J69" s="614"/>
      <c r="K69" s="614"/>
      <c r="L69" s="614"/>
      <c r="M69" s="173">
        <v>23.72</v>
      </c>
      <c r="N69" s="176">
        <v>41.185609756097563</v>
      </c>
    </row>
    <row r="70" spans="1:14">
      <c r="A70" s="168">
        <v>69</v>
      </c>
      <c r="B70" s="171">
        <v>6</v>
      </c>
      <c r="C70" s="171" t="s">
        <v>906</v>
      </c>
      <c r="D70" s="172">
        <v>3</v>
      </c>
      <c r="E70" s="613">
        <v>307</v>
      </c>
      <c r="F70" s="613" t="s">
        <v>910</v>
      </c>
      <c r="G70" s="172" t="s">
        <v>908</v>
      </c>
      <c r="H70" s="172" t="s">
        <v>849</v>
      </c>
      <c r="I70" s="613" t="s">
        <v>909</v>
      </c>
      <c r="J70" s="614">
        <v>114.59</v>
      </c>
      <c r="K70" s="614">
        <v>144.69243664176091</v>
      </c>
      <c r="L70" s="614">
        <v>247.34243664176091</v>
      </c>
      <c r="M70" s="173">
        <v>27</v>
      </c>
      <c r="N70" s="176">
        <v>46.880753095052036</v>
      </c>
    </row>
    <row r="71" spans="1:14">
      <c r="A71" s="168">
        <v>70</v>
      </c>
      <c r="B71" s="171">
        <v>6</v>
      </c>
      <c r="C71" s="171" t="s">
        <v>906</v>
      </c>
      <c r="D71" s="172">
        <v>3</v>
      </c>
      <c r="E71" s="613"/>
      <c r="F71" s="613"/>
      <c r="G71" s="172" t="s">
        <v>910</v>
      </c>
      <c r="H71" s="172" t="s">
        <v>849</v>
      </c>
      <c r="I71" s="613"/>
      <c r="J71" s="614"/>
      <c r="K71" s="614"/>
      <c r="L71" s="614"/>
      <c r="M71" s="173">
        <v>21.98</v>
      </c>
      <c r="N71" s="176">
        <v>38.164405667749769</v>
      </c>
    </row>
    <row r="72" spans="1:14">
      <c r="A72" s="168">
        <v>71</v>
      </c>
      <c r="B72" s="171">
        <v>6</v>
      </c>
      <c r="C72" s="171" t="s">
        <v>906</v>
      </c>
      <c r="D72" s="172">
        <v>3</v>
      </c>
      <c r="E72" s="613"/>
      <c r="F72" s="613"/>
      <c r="G72" s="172" t="s">
        <v>911</v>
      </c>
      <c r="H72" s="172" t="s">
        <v>849</v>
      </c>
      <c r="I72" s="613"/>
      <c r="J72" s="614"/>
      <c r="K72" s="614"/>
      <c r="L72" s="614"/>
      <c r="M72" s="173">
        <v>24.08</v>
      </c>
      <c r="N72" s="176">
        <v>41.810686464031591</v>
      </c>
    </row>
    <row r="73" spans="1:14">
      <c r="A73" s="168">
        <v>72</v>
      </c>
      <c r="B73" s="171">
        <v>6</v>
      </c>
      <c r="C73" s="171" t="s">
        <v>906</v>
      </c>
      <c r="D73" s="172">
        <v>3</v>
      </c>
      <c r="E73" s="613"/>
      <c r="F73" s="613"/>
      <c r="G73" s="172" t="s">
        <v>912</v>
      </c>
      <c r="H73" s="172" t="s">
        <v>849</v>
      </c>
      <c r="I73" s="613"/>
      <c r="J73" s="614"/>
      <c r="K73" s="614"/>
      <c r="L73" s="614"/>
      <c r="M73" s="173">
        <v>24.08</v>
      </c>
      <c r="N73" s="176">
        <v>41.810686464031591</v>
      </c>
    </row>
    <row r="74" spans="1:14">
      <c r="A74" s="168">
        <v>73</v>
      </c>
      <c r="B74" s="171">
        <v>6</v>
      </c>
      <c r="C74" s="171" t="s">
        <v>906</v>
      </c>
      <c r="D74" s="172">
        <v>3</v>
      </c>
      <c r="E74" s="613"/>
      <c r="F74" s="613"/>
      <c r="G74" s="172" t="s">
        <v>913</v>
      </c>
      <c r="H74" s="172" t="s">
        <v>849</v>
      </c>
      <c r="I74" s="613"/>
      <c r="J74" s="614"/>
      <c r="K74" s="614"/>
      <c r="L74" s="614"/>
      <c r="M74" s="173">
        <v>21.98</v>
      </c>
      <c r="N74" s="176">
        <v>38.164405667749769</v>
      </c>
    </row>
    <row r="75" spans="1:14">
      <c r="A75" s="168">
        <v>74</v>
      </c>
      <c r="B75" s="171">
        <v>6</v>
      </c>
      <c r="C75" s="171" t="s">
        <v>906</v>
      </c>
      <c r="D75" s="172">
        <v>3</v>
      </c>
      <c r="E75" s="613"/>
      <c r="F75" s="613"/>
      <c r="G75" s="172" t="s">
        <v>914</v>
      </c>
      <c r="H75" s="172" t="s">
        <v>849</v>
      </c>
      <c r="I75" s="613"/>
      <c r="J75" s="614"/>
      <c r="K75" s="614"/>
      <c r="L75" s="614"/>
      <c r="M75" s="173">
        <v>27</v>
      </c>
      <c r="N75" s="176">
        <v>46.880753095052036</v>
      </c>
    </row>
    <row r="76" spans="1:14">
      <c r="A76" s="168">
        <v>75</v>
      </c>
      <c r="B76" s="171">
        <v>6</v>
      </c>
      <c r="C76" s="171" t="s">
        <v>906</v>
      </c>
      <c r="D76" s="172">
        <v>3</v>
      </c>
      <c r="E76" s="613">
        <v>308</v>
      </c>
      <c r="F76" s="613" t="s">
        <v>911</v>
      </c>
      <c r="G76" s="172" t="s">
        <v>908</v>
      </c>
      <c r="H76" s="172" t="s">
        <v>916</v>
      </c>
      <c r="I76" s="613" t="s">
        <v>909</v>
      </c>
      <c r="J76" s="614">
        <v>114.96</v>
      </c>
      <c r="K76" s="614">
        <v>145.1596344911147</v>
      </c>
      <c r="L76" s="614">
        <v>249.57963449111469</v>
      </c>
      <c r="M76" s="173">
        <v>25.62</v>
      </c>
      <c r="N76" s="176">
        <v>44.48462571463827</v>
      </c>
    </row>
    <row r="77" spans="1:14">
      <c r="A77" s="168">
        <v>76</v>
      </c>
      <c r="B77" s="171">
        <v>6</v>
      </c>
      <c r="C77" s="171" t="s">
        <v>906</v>
      </c>
      <c r="D77" s="172">
        <v>3</v>
      </c>
      <c r="E77" s="613"/>
      <c r="F77" s="613"/>
      <c r="G77" s="172" t="s">
        <v>910</v>
      </c>
      <c r="H77" s="172" t="s">
        <v>916</v>
      </c>
      <c r="I77" s="613"/>
      <c r="J77" s="614"/>
      <c r="K77" s="614"/>
      <c r="L77" s="614"/>
      <c r="M77" s="173">
        <v>23.49</v>
      </c>
      <c r="N77" s="176">
        <v>40.786255192695265</v>
      </c>
    </row>
    <row r="78" spans="1:14">
      <c r="A78" s="168">
        <v>77</v>
      </c>
      <c r="B78" s="171">
        <v>6</v>
      </c>
      <c r="C78" s="171" t="s">
        <v>906</v>
      </c>
      <c r="D78" s="172">
        <v>3</v>
      </c>
      <c r="E78" s="613"/>
      <c r="F78" s="613"/>
      <c r="G78" s="172" t="s">
        <v>911</v>
      </c>
      <c r="H78" s="172" t="s">
        <v>916</v>
      </c>
      <c r="I78" s="613"/>
      <c r="J78" s="614"/>
      <c r="K78" s="614"/>
      <c r="L78" s="614"/>
      <c r="M78" s="173">
        <v>23.46</v>
      </c>
      <c r="N78" s="176">
        <v>40.734165467034103</v>
      </c>
    </row>
    <row r="79" spans="1:14">
      <c r="A79" s="168">
        <v>78</v>
      </c>
      <c r="B79" s="171">
        <v>6</v>
      </c>
      <c r="C79" s="171" t="s">
        <v>906</v>
      </c>
      <c r="D79" s="172">
        <v>3</v>
      </c>
      <c r="E79" s="613"/>
      <c r="F79" s="613"/>
      <c r="G79" s="172" t="s">
        <v>912</v>
      </c>
      <c r="H79" s="172" t="s">
        <v>916</v>
      </c>
      <c r="I79" s="613"/>
      <c r="J79" s="614"/>
      <c r="K79" s="614"/>
      <c r="L79" s="614"/>
      <c r="M79" s="173">
        <v>23.46</v>
      </c>
      <c r="N79" s="176">
        <v>40.734165467034103</v>
      </c>
    </row>
    <row r="80" spans="1:14">
      <c r="A80" s="168">
        <v>79</v>
      </c>
      <c r="B80" s="171">
        <v>6</v>
      </c>
      <c r="C80" s="171" t="s">
        <v>906</v>
      </c>
      <c r="D80" s="172">
        <v>3</v>
      </c>
      <c r="E80" s="613"/>
      <c r="F80" s="613"/>
      <c r="G80" s="172" t="s">
        <v>913</v>
      </c>
      <c r="H80" s="172" t="s">
        <v>916</v>
      </c>
      <c r="I80" s="613"/>
      <c r="J80" s="614"/>
      <c r="K80" s="614"/>
      <c r="L80" s="614"/>
      <c r="M80" s="173">
        <v>23.49</v>
      </c>
      <c r="N80" s="176">
        <v>40.786255192695265</v>
      </c>
    </row>
    <row r="81" spans="1:14">
      <c r="A81" s="168">
        <v>80</v>
      </c>
      <c r="B81" s="171">
        <v>6</v>
      </c>
      <c r="C81" s="171" t="s">
        <v>906</v>
      </c>
      <c r="D81" s="172">
        <v>3</v>
      </c>
      <c r="E81" s="613"/>
      <c r="F81" s="613"/>
      <c r="G81" s="172" t="s">
        <v>914</v>
      </c>
      <c r="H81" s="172" t="s">
        <v>916</v>
      </c>
      <c r="I81" s="613"/>
      <c r="J81" s="614"/>
      <c r="K81" s="614"/>
      <c r="L81" s="614"/>
      <c r="M81" s="173">
        <v>25.62</v>
      </c>
      <c r="N81" s="176">
        <v>44.48462571463827</v>
      </c>
    </row>
    <row r="82" spans="1:14">
      <c r="A82" s="168">
        <v>81</v>
      </c>
      <c r="B82" s="171">
        <v>6</v>
      </c>
      <c r="C82" s="171" t="s">
        <v>906</v>
      </c>
      <c r="D82" s="172">
        <v>4</v>
      </c>
      <c r="E82" s="613">
        <v>401</v>
      </c>
      <c r="F82" s="613" t="s">
        <v>907</v>
      </c>
      <c r="G82" s="172" t="s">
        <v>908</v>
      </c>
      <c r="H82" s="172" t="s">
        <v>849</v>
      </c>
      <c r="I82" s="613" t="s">
        <v>909</v>
      </c>
      <c r="J82" s="614">
        <v>114.55</v>
      </c>
      <c r="K82" s="614">
        <v>144.64084987123164</v>
      </c>
      <c r="L82" s="614">
        <v>247.29084987123201</v>
      </c>
      <c r="M82" s="173">
        <v>24.08</v>
      </c>
      <c r="N82" s="174">
        <v>41.810686464031591</v>
      </c>
    </row>
    <row r="83" spans="1:14">
      <c r="A83" s="168">
        <v>82</v>
      </c>
      <c r="B83" s="171">
        <v>6</v>
      </c>
      <c r="C83" s="171" t="s">
        <v>906</v>
      </c>
      <c r="D83" s="172">
        <v>4</v>
      </c>
      <c r="E83" s="613"/>
      <c r="F83" s="613"/>
      <c r="G83" s="172" t="s">
        <v>910</v>
      </c>
      <c r="H83" s="172" t="s">
        <v>849</v>
      </c>
      <c r="I83" s="613"/>
      <c r="J83" s="614"/>
      <c r="K83" s="614"/>
      <c r="L83" s="614"/>
      <c r="M83" s="173">
        <v>21.98</v>
      </c>
      <c r="N83" s="176">
        <v>38.164405667749769</v>
      </c>
    </row>
    <row r="84" spans="1:14">
      <c r="A84" s="168">
        <v>83</v>
      </c>
      <c r="B84" s="171">
        <v>6</v>
      </c>
      <c r="C84" s="171" t="s">
        <v>906</v>
      </c>
      <c r="D84" s="172">
        <v>4</v>
      </c>
      <c r="E84" s="613"/>
      <c r="F84" s="613"/>
      <c r="G84" s="172" t="s">
        <v>911</v>
      </c>
      <c r="H84" s="172" t="s">
        <v>849</v>
      </c>
      <c r="I84" s="613"/>
      <c r="J84" s="614"/>
      <c r="K84" s="614"/>
      <c r="L84" s="614"/>
      <c r="M84" s="173">
        <v>27</v>
      </c>
      <c r="N84" s="176">
        <v>46.880753095052036</v>
      </c>
    </row>
    <row r="85" spans="1:14">
      <c r="A85" s="168">
        <v>84</v>
      </c>
      <c r="B85" s="171">
        <v>6</v>
      </c>
      <c r="C85" s="171" t="s">
        <v>906</v>
      </c>
      <c r="D85" s="172">
        <v>4</v>
      </c>
      <c r="E85" s="613"/>
      <c r="F85" s="613"/>
      <c r="G85" s="172" t="s">
        <v>912</v>
      </c>
      <c r="H85" s="172" t="s">
        <v>849</v>
      </c>
      <c r="I85" s="613"/>
      <c r="J85" s="614"/>
      <c r="K85" s="614"/>
      <c r="L85" s="614"/>
      <c r="M85" s="173">
        <v>27</v>
      </c>
      <c r="N85" s="176">
        <v>46.880753095052036</v>
      </c>
    </row>
    <row r="86" spans="1:14">
      <c r="A86" s="168">
        <v>85</v>
      </c>
      <c r="B86" s="171">
        <v>6</v>
      </c>
      <c r="C86" s="171" t="s">
        <v>906</v>
      </c>
      <c r="D86" s="172">
        <v>4</v>
      </c>
      <c r="E86" s="613"/>
      <c r="F86" s="613"/>
      <c r="G86" s="172" t="s">
        <v>913</v>
      </c>
      <c r="H86" s="172" t="s">
        <v>849</v>
      </c>
      <c r="I86" s="613"/>
      <c r="J86" s="614"/>
      <c r="K86" s="614"/>
      <c r="L86" s="614"/>
      <c r="M86" s="173">
        <v>21.98</v>
      </c>
      <c r="N86" s="176">
        <v>38.164405667749769</v>
      </c>
    </row>
    <row r="87" spans="1:14">
      <c r="A87" s="168">
        <v>86</v>
      </c>
      <c r="B87" s="171">
        <v>6</v>
      </c>
      <c r="C87" s="171" t="s">
        <v>906</v>
      </c>
      <c r="D87" s="172">
        <v>4</v>
      </c>
      <c r="E87" s="613"/>
      <c r="F87" s="613"/>
      <c r="G87" s="172" t="s">
        <v>914</v>
      </c>
      <c r="H87" s="172" t="s">
        <v>849</v>
      </c>
      <c r="I87" s="613"/>
      <c r="J87" s="614"/>
      <c r="K87" s="614"/>
      <c r="L87" s="614"/>
      <c r="M87" s="173">
        <v>24.08</v>
      </c>
      <c r="N87" s="176">
        <v>41.810686464031591</v>
      </c>
    </row>
    <row r="88" spans="1:14">
      <c r="A88" s="168">
        <v>87</v>
      </c>
      <c r="B88" s="171">
        <v>6</v>
      </c>
      <c r="C88" s="171" t="s">
        <v>906</v>
      </c>
      <c r="D88" s="172">
        <v>4</v>
      </c>
      <c r="E88" s="613">
        <v>402</v>
      </c>
      <c r="F88" s="613" t="s">
        <v>915</v>
      </c>
      <c r="G88" s="172" t="s">
        <v>908</v>
      </c>
      <c r="H88" s="172" t="s">
        <v>916</v>
      </c>
      <c r="I88" s="613" t="s">
        <v>909</v>
      </c>
      <c r="J88" s="614">
        <v>114.9</v>
      </c>
      <c r="K88" s="614">
        <v>145.08279048628995</v>
      </c>
      <c r="L88" s="614">
        <v>249.50279048628994</v>
      </c>
      <c r="M88" s="173">
        <v>23.46</v>
      </c>
      <c r="N88" s="176">
        <v>40.734165467034103</v>
      </c>
    </row>
    <row r="89" spans="1:14">
      <c r="A89" s="168">
        <v>88</v>
      </c>
      <c r="B89" s="171">
        <v>6</v>
      </c>
      <c r="C89" s="171" t="s">
        <v>906</v>
      </c>
      <c r="D89" s="172">
        <v>4</v>
      </c>
      <c r="E89" s="613"/>
      <c r="F89" s="613"/>
      <c r="G89" s="172" t="s">
        <v>910</v>
      </c>
      <c r="H89" s="172" t="s">
        <v>916</v>
      </c>
      <c r="I89" s="613"/>
      <c r="J89" s="614"/>
      <c r="K89" s="614"/>
      <c r="L89" s="614"/>
      <c r="M89" s="173">
        <v>23.49</v>
      </c>
      <c r="N89" s="176">
        <v>40.786255192695265</v>
      </c>
    </row>
    <row r="90" spans="1:14">
      <c r="A90" s="168">
        <v>89</v>
      </c>
      <c r="B90" s="171">
        <v>6</v>
      </c>
      <c r="C90" s="171" t="s">
        <v>906</v>
      </c>
      <c r="D90" s="172">
        <v>4</v>
      </c>
      <c r="E90" s="613"/>
      <c r="F90" s="613"/>
      <c r="G90" s="172" t="s">
        <v>911</v>
      </c>
      <c r="H90" s="172" t="s">
        <v>916</v>
      </c>
      <c r="I90" s="613"/>
      <c r="J90" s="614"/>
      <c r="K90" s="614"/>
      <c r="L90" s="614"/>
      <c r="M90" s="173">
        <v>25.62</v>
      </c>
      <c r="N90" s="176">
        <v>44.48462571463827</v>
      </c>
    </row>
    <row r="91" spans="1:14">
      <c r="A91" s="168">
        <v>90</v>
      </c>
      <c r="B91" s="171">
        <v>6</v>
      </c>
      <c r="C91" s="171" t="s">
        <v>906</v>
      </c>
      <c r="D91" s="172">
        <v>4</v>
      </c>
      <c r="E91" s="613"/>
      <c r="F91" s="613"/>
      <c r="G91" s="172" t="s">
        <v>912</v>
      </c>
      <c r="H91" s="172" t="s">
        <v>916</v>
      </c>
      <c r="I91" s="613"/>
      <c r="J91" s="614"/>
      <c r="K91" s="614"/>
      <c r="L91" s="614"/>
      <c r="M91" s="173">
        <v>25.62</v>
      </c>
      <c r="N91" s="176">
        <v>44.48462571463827</v>
      </c>
    </row>
    <row r="92" spans="1:14">
      <c r="A92" s="168">
        <v>91</v>
      </c>
      <c r="B92" s="171">
        <v>6</v>
      </c>
      <c r="C92" s="171" t="s">
        <v>906</v>
      </c>
      <c r="D92" s="172">
        <v>4</v>
      </c>
      <c r="E92" s="613"/>
      <c r="F92" s="613"/>
      <c r="G92" s="172" t="s">
        <v>913</v>
      </c>
      <c r="H92" s="172" t="s">
        <v>916</v>
      </c>
      <c r="I92" s="613"/>
      <c r="J92" s="614"/>
      <c r="K92" s="614"/>
      <c r="L92" s="614"/>
      <c r="M92" s="173">
        <v>23.49</v>
      </c>
      <c r="N92" s="176">
        <v>40.786255192695265</v>
      </c>
    </row>
    <row r="93" spans="1:14">
      <c r="A93" s="168">
        <v>92</v>
      </c>
      <c r="B93" s="171">
        <v>6</v>
      </c>
      <c r="C93" s="171" t="s">
        <v>906</v>
      </c>
      <c r="D93" s="172">
        <v>4</v>
      </c>
      <c r="E93" s="613"/>
      <c r="F93" s="613"/>
      <c r="G93" s="172" t="s">
        <v>914</v>
      </c>
      <c r="H93" s="172" t="s">
        <v>916</v>
      </c>
      <c r="I93" s="613"/>
      <c r="J93" s="614"/>
      <c r="K93" s="614"/>
      <c r="L93" s="614"/>
      <c r="M93" s="173">
        <v>23.46</v>
      </c>
      <c r="N93" s="176">
        <v>40.734165467034103</v>
      </c>
    </row>
    <row r="94" spans="1:14">
      <c r="A94" s="168">
        <v>93</v>
      </c>
      <c r="B94" s="171">
        <v>6</v>
      </c>
      <c r="C94" s="171" t="s">
        <v>906</v>
      </c>
      <c r="D94" s="172">
        <v>4</v>
      </c>
      <c r="E94" s="613">
        <v>403</v>
      </c>
      <c r="F94" s="613" t="s">
        <v>917</v>
      </c>
      <c r="G94" s="172" t="s">
        <v>908</v>
      </c>
      <c r="H94" s="172" t="s">
        <v>849</v>
      </c>
      <c r="I94" s="613" t="s">
        <v>918</v>
      </c>
      <c r="J94" s="614">
        <v>85.82</v>
      </c>
      <c r="K94" s="614">
        <v>108.36383881230115</v>
      </c>
      <c r="L94" s="614">
        <v>178.34383881230116</v>
      </c>
      <c r="M94" s="173">
        <v>21.9</v>
      </c>
      <c r="N94" s="177">
        <v>38.025499732653316</v>
      </c>
    </row>
    <row r="95" spans="1:14">
      <c r="A95" s="168">
        <v>94</v>
      </c>
      <c r="B95" s="171">
        <v>6</v>
      </c>
      <c r="C95" s="171" t="s">
        <v>906</v>
      </c>
      <c r="D95" s="172">
        <v>4</v>
      </c>
      <c r="E95" s="613"/>
      <c r="F95" s="613"/>
      <c r="G95" s="172" t="s">
        <v>910</v>
      </c>
      <c r="H95" s="172" t="s">
        <v>849</v>
      </c>
      <c r="I95" s="613"/>
      <c r="J95" s="614"/>
      <c r="K95" s="614"/>
      <c r="L95" s="614"/>
      <c r="M95" s="173">
        <v>26.56</v>
      </c>
      <c r="N95" s="177">
        <v>46.116770452021555</v>
      </c>
    </row>
    <row r="96" spans="1:14">
      <c r="A96" s="168">
        <v>95</v>
      </c>
      <c r="B96" s="171">
        <v>6</v>
      </c>
      <c r="C96" s="171" t="s">
        <v>906</v>
      </c>
      <c r="D96" s="172">
        <v>4</v>
      </c>
      <c r="E96" s="613"/>
      <c r="F96" s="613"/>
      <c r="G96" s="172" t="s">
        <v>911</v>
      </c>
      <c r="H96" s="172" t="s">
        <v>849</v>
      </c>
      <c r="I96" s="613"/>
      <c r="J96" s="614"/>
      <c r="K96" s="614"/>
      <c r="L96" s="614"/>
      <c r="M96" s="173">
        <v>26.56</v>
      </c>
      <c r="N96" s="176">
        <v>46.116770452021555</v>
      </c>
    </row>
    <row r="97" spans="1:14">
      <c r="A97" s="168">
        <v>96</v>
      </c>
      <c r="B97" s="171">
        <v>6</v>
      </c>
      <c r="C97" s="171" t="s">
        <v>906</v>
      </c>
      <c r="D97" s="172">
        <v>4</v>
      </c>
      <c r="E97" s="613"/>
      <c r="F97" s="613"/>
      <c r="G97" s="172" t="s">
        <v>912</v>
      </c>
      <c r="H97" s="172" t="s">
        <v>849</v>
      </c>
      <c r="I97" s="613"/>
      <c r="J97" s="614"/>
      <c r="K97" s="614"/>
      <c r="L97" s="614"/>
      <c r="M97" s="173">
        <v>21.9</v>
      </c>
      <c r="N97" s="176">
        <v>38.025499732653316</v>
      </c>
    </row>
    <row r="98" spans="1:14">
      <c r="A98" s="168">
        <v>97</v>
      </c>
      <c r="B98" s="171">
        <v>6</v>
      </c>
      <c r="C98" s="171" t="s">
        <v>906</v>
      </c>
      <c r="D98" s="172">
        <v>4</v>
      </c>
      <c r="E98" s="613">
        <v>404</v>
      </c>
      <c r="F98" s="613" t="s">
        <v>919</v>
      </c>
      <c r="G98" s="172" t="s">
        <v>908</v>
      </c>
      <c r="H98" s="172" t="s">
        <v>916</v>
      </c>
      <c r="I98" s="613" t="s">
        <v>918</v>
      </c>
      <c r="J98" s="614">
        <v>80.790000000000006</v>
      </c>
      <c r="K98" s="614">
        <v>102.01252083017725</v>
      </c>
      <c r="L98" s="614">
        <v>169.10252083017724</v>
      </c>
      <c r="M98" s="173">
        <v>25.32</v>
      </c>
      <c r="N98" s="176">
        <v>43.96372845802658</v>
      </c>
    </row>
    <row r="99" spans="1:14">
      <c r="A99" s="168">
        <v>98</v>
      </c>
      <c r="B99" s="171">
        <v>6</v>
      </c>
      <c r="C99" s="171" t="s">
        <v>906</v>
      </c>
      <c r="D99" s="172">
        <v>4</v>
      </c>
      <c r="E99" s="613"/>
      <c r="F99" s="613"/>
      <c r="G99" s="172" t="s">
        <v>910</v>
      </c>
      <c r="H99" s="172" t="s">
        <v>916</v>
      </c>
      <c r="I99" s="613"/>
      <c r="J99" s="614"/>
      <c r="K99" s="614"/>
      <c r="L99" s="614"/>
      <c r="M99" s="173">
        <v>23.72</v>
      </c>
      <c r="N99" s="176">
        <v>41.185609756097563</v>
      </c>
    </row>
    <row r="100" spans="1:14">
      <c r="A100" s="168">
        <v>99</v>
      </c>
      <c r="B100" s="171">
        <v>6</v>
      </c>
      <c r="C100" s="171" t="s">
        <v>906</v>
      </c>
      <c r="D100" s="172">
        <v>4</v>
      </c>
      <c r="E100" s="613"/>
      <c r="F100" s="613"/>
      <c r="G100" s="172" t="s">
        <v>911</v>
      </c>
      <c r="H100" s="172" t="s">
        <v>916</v>
      </c>
      <c r="I100" s="613"/>
      <c r="J100" s="614"/>
      <c r="K100" s="614"/>
      <c r="L100" s="614"/>
      <c r="M100" s="173">
        <v>23.72</v>
      </c>
      <c r="N100" s="176">
        <v>41.185609756097563</v>
      </c>
    </row>
    <row r="101" spans="1:14">
      <c r="A101" s="168">
        <v>100</v>
      </c>
      <c r="B101" s="171">
        <v>6</v>
      </c>
      <c r="C101" s="171" t="s">
        <v>906</v>
      </c>
      <c r="D101" s="172">
        <v>4</v>
      </c>
      <c r="E101" s="613"/>
      <c r="F101" s="613"/>
      <c r="G101" s="172" t="s">
        <v>912</v>
      </c>
      <c r="H101" s="172" t="s">
        <v>916</v>
      </c>
      <c r="I101" s="613"/>
      <c r="J101" s="614"/>
      <c r="K101" s="614"/>
      <c r="L101" s="614"/>
      <c r="M101" s="173">
        <v>25.32</v>
      </c>
      <c r="N101" s="176">
        <v>43.96372845802658</v>
      </c>
    </row>
    <row r="102" spans="1:14">
      <c r="A102" s="168">
        <v>101</v>
      </c>
      <c r="B102" s="171">
        <v>6</v>
      </c>
      <c r="C102" s="171" t="s">
        <v>906</v>
      </c>
      <c r="D102" s="172">
        <v>4</v>
      </c>
      <c r="E102" s="613">
        <v>405</v>
      </c>
      <c r="F102" s="613" t="s">
        <v>908</v>
      </c>
      <c r="G102" s="172" t="s">
        <v>908</v>
      </c>
      <c r="H102" s="172" t="s">
        <v>849</v>
      </c>
      <c r="I102" s="613" t="s">
        <v>918</v>
      </c>
      <c r="J102" s="614">
        <v>85.82</v>
      </c>
      <c r="K102" s="614">
        <v>108.36464711227785</v>
      </c>
      <c r="L102" s="614">
        <v>178.34464711227787</v>
      </c>
      <c r="M102" s="173">
        <v>26.56</v>
      </c>
      <c r="N102" s="176">
        <v>46.116770452021555</v>
      </c>
    </row>
    <row r="103" spans="1:14">
      <c r="A103" s="168">
        <v>102</v>
      </c>
      <c r="B103" s="171">
        <v>6</v>
      </c>
      <c r="C103" s="171" t="s">
        <v>906</v>
      </c>
      <c r="D103" s="172">
        <v>4</v>
      </c>
      <c r="E103" s="613"/>
      <c r="F103" s="613"/>
      <c r="G103" s="172" t="s">
        <v>910</v>
      </c>
      <c r="H103" s="172" t="s">
        <v>849</v>
      </c>
      <c r="I103" s="613"/>
      <c r="J103" s="614"/>
      <c r="K103" s="614"/>
      <c r="L103" s="614"/>
      <c r="M103" s="173">
        <v>21.9</v>
      </c>
      <c r="N103" s="176">
        <v>38.025499732653316</v>
      </c>
    </row>
    <row r="104" spans="1:14">
      <c r="A104" s="168">
        <v>103</v>
      </c>
      <c r="B104" s="171">
        <v>6</v>
      </c>
      <c r="C104" s="171" t="s">
        <v>906</v>
      </c>
      <c r="D104" s="172">
        <v>4</v>
      </c>
      <c r="E104" s="613"/>
      <c r="F104" s="613"/>
      <c r="G104" s="172" t="s">
        <v>911</v>
      </c>
      <c r="H104" s="172" t="s">
        <v>849</v>
      </c>
      <c r="I104" s="613"/>
      <c r="J104" s="614"/>
      <c r="K104" s="614"/>
      <c r="L104" s="614"/>
      <c r="M104" s="173">
        <v>21.9</v>
      </c>
      <c r="N104" s="176">
        <v>38.025499732653316</v>
      </c>
    </row>
    <row r="105" spans="1:14">
      <c r="A105" s="168">
        <v>104</v>
      </c>
      <c r="B105" s="171">
        <v>6</v>
      </c>
      <c r="C105" s="171" t="s">
        <v>906</v>
      </c>
      <c r="D105" s="172">
        <v>4</v>
      </c>
      <c r="E105" s="613"/>
      <c r="F105" s="613"/>
      <c r="G105" s="172" t="s">
        <v>912</v>
      </c>
      <c r="H105" s="172" t="s">
        <v>849</v>
      </c>
      <c r="I105" s="613"/>
      <c r="J105" s="614"/>
      <c r="K105" s="614"/>
      <c r="L105" s="614"/>
      <c r="M105" s="173">
        <v>26.56</v>
      </c>
      <c r="N105" s="176">
        <v>46.116770452021555</v>
      </c>
    </row>
    <row r="106" spans="1:14">
      <c r="A106" s="168">
        <v>105</v>
      </c>
      <c r="B106" s="171">
        <v>6</v>
      </c>
      <c r="C106" s="171" t="s">
        <v>906</v>
      </c>
      <c r="D106" s="172">
        <v>4</v>
      </c>
      <c r="E106" s="613">
        <v>406</v>
      </c>
      <c r="F106" s="613" t="s">
        <v>912</v>
      </c>
      <c r="G106" s="172" t="s">
        <v>908</v>
      </c>
      <c r="H106" s="172" t="s">
        <v>916</v>
      </c>
      <c r="I106" s="613" t="s">
        <v>918</v>
      </c>
      <c r="J106" s="614">
        <v>80.790000000000006</v>
      </c>
      <c r="K106" s="614">
        <v>102.01328175484653</v>
      </c>
      <c r="L106" s="614">
        <v>169.10328175484653</v>
      </c>
      <c r="M106" s="173">
        <v>23.72</v>
      </c>
      <c r="N106" s="176">
        <v>41.185609756097563</v>
      </c>
    </row>
    <row r="107" spans="1:14">
      <c r="A107" s="168">
        <v>106</v>
      </c>
      <c r="B107" s="171">
        <v>6</v>
      </c>
      <c r="C107" s="171" t="s">
        <v>906</v>
      </c>
      <c r="D107" s="172">
        <v>4</v>
      </c>
      <c r="E107" s="613"/>
      <c r="F107" s="613"/>
      <c r="G107" s="172" t="s">
        <v>910</v>
      </c>
      <c r="H107" s="172" t="s">
        <v>916</v>
      </c>
      <c r="I107" s="613"/>
      <c r="J107" s="614"/>
      <c r="K107" s="614"/>
      <c r="L107" s="614"/>
      <c r="M107" s="173">
        <v>25.32</v>
      </c>
      <c r="N107" s="176">
        <v>43.96372845802658</v>
      </c>
    </row>
    <row r="108" spans="1:14">
      <c r="A108" s="168">
        <v>107</v>
      </c>
      <c r="B108" s="171">
        <v>6</v>
      </c>
      <c r="C108" s="171" t="s">
        <v>906</v>
      </c>
      <c r="D108" s="172">
        <v>4</v>
      </c>
      <c r="E108" s="613"/>
      <c r="F108" s="613"/>
      <c r="G108" s="172" t="s">
        <v>911</v>
      </c>
      <c r="H108" s="172" t="s">
        <v>916</v>
      </c>
      <c r="I108" s="613"/>
      <c r="J108" s="614"/>
      <c r="K108" s="614"/>
      <c r="L108" s="614"/>
      <c r="M108" s="173">
        <v>25.32</v>
      </c>
      <c r="N108" s="176">
        <v>43.96372845802658</v>
      </c>
    </row>
    <row r="109" spans="1:14">
      <c r="A109" s="168">
        <v>108</v>
      </c>
      <c r="B109" s="171">
        <v>6</v>
      </c>
      <c r="C109" s="171" t="s">
        <v>906</v>
      </c>
      <c r="D109" s="172">
        <v>4</v>
      </c>
      <c r="E109" s="613"/>
      <c r="F109" s="613"/>
      <c r="G109" s="172" t="s">
        <v>912</v>
      </c>
      <c r="H109" s="172" t="s">
        <v>916</v>
      </c>
      <c r="I109" s="613"/>
      <c r="J109" s="614"/>
      <c r="K109" s="614"/>
      <c r="L109" s="614"/>
      <c r="M109" s="173">
        <v>23.72</v>
      </c>
      <c r="N109" s="176">
        <v>41.185609756097563</v>
      </c>
    </row>
    <row r="110" spans="1:14">
      <c r="A110" s="168">
        <v>109</v>
      </c>
      <c r="B110" s="171">
        <v>6</v>
      </c>
      <c r="C110" s="171" t="s">
        <v>906</v>
      </c>
      <c r="D110" s="172">
        <v>4</v>
      </c>
      <c r="E110" s="613">
        <v>407</v>
      </c>
      <c r="F110" s="613" t="s">
        <v>910</v>
      </c>
      <c r="G110" s="172" t="s">
        <v>908</v>
      </c>
      <c r="H110" s="172" t="s">
        <v>849</v>
      </c>
      <c r="I110" s="613" t="s">
        <v>909</v>
      </c>
      <c r="J110" s="614">
        <v>114.59</v>
      </c>
      <c r="K110" s="614">
        <v>144.69243664176091</v>
      </c>
      <c r="L110" s="614">
        <v>247.34243664176091</v>
      </c>
      <c r="M110" s="173">
        <v>27</v>
      </c>
      <c r="N110" s="176">
        <v>46.880753095052036</v>
      </c>
    </row>
    <row r="111" spans="1:14">
      <c r="A111" s="168">
        <v>110</v>
      </c>
      <c r="B111" s="171">
        <v>6</v>
      </c>
      <c r="C111" s="171" t="s">
        <v>906</v>
      </c>
      <c r="D111" s="172">
        <v>4</v>
      </c>
      <c r="E111" s="613"/>
      <c r="F111" s="613"/>
      <c r="G111" s="172" t="s">
        <v>910</v>
      </c>
      <c r="H111" s="172" t="s">
        <v>849</v>
      </c>
      <c r="I111" s="613"/>
      <c r="J111" s="614"/>
      <c r="K111" s="614"/>
      <c r="L111" s="614"/>
      <c r="M111" s="173">
        <v>21.98</v>
      </c>
      <c r="N111" s="176">
        <v>38.164405667749769</v>
      </c>
    </row>
    <row r="112" spans="1:14">
      <c r="A112" s="168">
        <v>111</v>
      </c>
      <c r="B112" s="171">
        <v>6</v>
      </c>
      <c r="C112" s="171" t="s">
        <v>906</v>
      </c>
      <c r="D112" s="172">
        <v>4</v>
      </c>
      <c r="E112" s="613"/>
      <c r="F112" s="613"/>
      <c r="G112" s="172" t="s">
        <v>911</v>
      </c>
      <c r="H112" s="172" t="s">
        <v>849</v>
      </c>
      <c r="I112" s="613"/>
      <c r="J112" s="614"/>
      <c r="K112" s="614"/>
      <c r="L112" s="614"/>
      <c r="M112" s="173">
        <v>24.08</v>
      </c>
      <c r="N112" s="176">
        <v>41.810686464031591</v>
      </c>
    </row>
    <row r="113" spans="1:14">
      <c r="A113" s="168">
        <v>112</v>
      </c>
      <c r="B113" s="171">
        <v>6</v>
      </c>
      <c r="C113" s="171" t="s">
        <v>906</v>
      </c>
      <c r="D113" s="172">
        <v>4</v>
      </c>
      <c r="E113" s="613"/>
      <c r="F113" s="613"/>
      <c r="G113" s="172" t="s">
        <v>912</v>
      </c>
      <c r="H113" s="172" t="s">
        <v>849</v>
      </c>
      <c r="I113" s="613"/>
      <c r="J113" s="614"/>
      <c r="K113" s="614"/>
      <c r="L113" s="614"/>
      <c r="M113" s="173">
        <v>24.08</v>
      </c>
      <c r="N113" s="176">
        <v>41.810686464031591</v>
      </c>
    </row>
    <row r="114" spans="1:14">
      <c r="A114" s="168">
        <v>113</v>
      </c>
      <c r="B114" s="171">
        <v>6</v>
      </c>
      <c r="C114" s="171" t="s">
        <v>906</v>
      </c>
      <c r="D114" s="172">
        <v>4</v>
      </c>
      <c r="E114" s="613"/>
      <c r="F114" s="613"/>
      <c r="G114" s="172" t="s">
        <v>913</v>
      </c>
      <c r="H114" s="172" t="s">
        <v>849</v>
      </c>
      <c r="I114" s="613"/>
      <c r="J114" s="614"/>
      <c r="K114" s="614"/>
      <c r="L114" s="614"/>
      <c r="M114" s="173">
        <v>21.98</v>
      </c>
      <c r="N114" s="176">
        <v>38.164405667749769</v>
      </c>
    </row>
    <row r="115" spans="1:14">
      <c r="A115" s="168">
        <v>114</v>
      </c>
      <c r="B115" s="171">
        <v>6</v>
      </c>
      <c r="C115" s="171" t="s">
        <v>906</v>
      </c>
      <c r="D115" s="172">
        <v>4</v>
      </c>
      <c r="E115" s="613"/>
      <c r="F115" s="613"/>
      <c r="G115" s="172" t="s">
        <v>914</v>
      </c>
      <c r="H115" s="172" t="s">
        <v>849</v>
      </c>
      <c r="I115" s="613"/>
      <c r="J115" s="614"/>
      <c r="K115" s="614"/>
      <c r="L115" s="614"/>
      <c r="M115" s="173">
        <v>27</v>
      </c>
      <c r="N115" s="176">
        <v>46.880753095052036</v>
      </c>
    </row>
    <row r="116" spans="1:14">
      <c r="A116" s="168">
        <v>115</v>
      </c>
      <c r="B116" s="171">
        <v>6</v>
      </c>
      <c r="C116" s="171" t="s">
        <v>906</v>
      </c>
      <c r="D116" s="172">
        <v>4</v>
      </c>
      <c r="E116" s="613">
        <v>408</v>
      </c>
      <c r="F116" s="613" t="s">
        <v>911</v>
      </c>
      <c r="G116" s="172" t="s">
        <v>908</v>
      </c>
      <c r="H116" s="172" t="s">
        <v>916</v>
      </c>
      <c r="I116" s="613" t="s">
        <v>909</v>
      </c>
      <c r="J116" s="614">
        <v>114.96</v>
      </c>
      <c r="K116" s="614">
        <v>145.1596344911147</v>
      </c>
      <c r="L116" s="614">
        <v>249.57963449111469</v>
      </c>
      <c r="M116" s="173">
        <v>25.62</v>
      </c>
      <c r="N116" s="176">
        <v>44.48462571463827</v>
      </c>
    </row>
    <row r="117" spans="1:14">
      <c r="A117" s="168">
        <v>116</v>
      </c>
      <c r="B117" s="171">
        <v>6</v>
      </c>
      <c r="C117" s="171" t="s">
        <v>906</v>
      </c>
      <c r="D117" s="172">
        <v>4</v>
      </c>
      <c r="E117" s="613"/>
      <c r="F117" s="613"/>
      <c r="G117" s="172" t="s">
        <v>910</v>
      </c>
      <c r="H117" s="172" t="s">
        <v>916</v>
      </c>
      <c r="I117" s="613"/>
      <c r="J117" s="614"/>
      <c r="K117" s="614"/>
      <c r="L117" s="614"/>
      <c r="M117" s="173">
        <v>23.49</v>
      </c>
      <c r="N117" s="176">
        <v>40.786255192695265</v>
      </c>
    </row>
    <row r="118" spans="1:14">
      <c r="A118" s="168">
        <v>117</v>
      </c>
      <c r="B118" s="171">
        <v>6</v>
      </c>
      <c r="C118" s="171" t="s">
        <v>906</v>
      </c>
      <c r="D118" s="172">
        <v>4</v>
      </c>
      <c r="E118" s="613"/>
      <c r="F118" s="613"/>
      <c r="G118" s="172" t="s">
        <v>911</v>
      </c>
      <c r="H118" s="172" t="s">
        <v>916</v>
      </c>
      <c r="I118" s="613"/>
      <c r="J118" s="614"/>
      <c r="K118" s="614"/>
      <c r="L118" s="614"/>
      <c r="M118" s="173">
        <v>23.46</v>
      </c>
      <c r="N118" s="176">
        <v>40.734165467034103</v>
      </c>
    </row>
    <row r="119" spans="1:14">
      <c r="A119" s="168">
        <v>118</v>
      </c>
      <c r="B119" s="171">
        <v>6</v>
      </c>
      <c r="C119" s="171" t="s">
        <v>906</v>
      </c>
      <c r="D119" s="172">
        <v>4</v>
      </c>
      <c r="E119" s="613"/>
      <c r="F119" s="613"/>
      <c r="G119" s="172" t="s">
        <v>912</v>
      </c>
      <c r="H119" s="172" t="s">
        <v>916</v>
      </c>
      <c r="I119" s="613"/>
      <c r="J119" s="614"/>
      <c r="K119" s="614"/>
      <c r="L119" s="614"/>
      <c r="M119" s="173">
        <v>23.46</v>
      </c>
      <c r="N119" s="176">
        <v>40.734165467034103</v>
      </c>
    </row>
    <row r="120" spans="1:14">
      <c r="A120" s="168">
        <v>119</v>
      </c>
      <c r="B120" s="171">
        <v>6</v>
      </c>
      <c r="C120" s="171" t="s">
        <v>906</v>
      </c>
      <c r="D120" s="172">
        <v>4</v>
      </c>
      <c r="E120" s="613"/>
      <c r="F120" s="613"/>
      <c r="G120" s="172" t="s">
        <v>913</v>
      </c>
      <c r="H120" s="172" t="s">
        <v>916</v>
      </c>
      <c r="I120" s="613"/>
      <c r="J120" s="614"/>
      <c r="K120" s="614"/>
      <c r="L120" s="614"/>
      <c r="M120" s="173">
        <v>23.49</v>
      </c>
      <c r="N120" s="176">
        <v>40.786255192695265</v>
      </c>
    </row>
    <row r="121" spans="1:14">
      <c r="A121" s="168">
        <v>120</v>
      </c>
      <c r="B121" s="171">
        <v>6</v>
      </c>
      <c r="C121" s="171" t="s">
        <v>906</v>
      </c>
      <c r="D121" s="172">
        <v>4</v>
      </c>
      <c r="E121" s="613"/>
      <c r="F121" s="613"/>
      <c r="G121" s="172" t="s">
        <v>914</v>
      </c>
      <c r="H121" s="172" t="s">
        <v>916</v>
      </c>
      <c r="I121" s="613"/>
      <c r="J121" s="614"/>
      <c r="K121" s="614"/>
      <c r="L121" s="614"/>
      <c r="M121" s="173">
        <v>25.62</v>
      </c>
      <c r="N121" s="176">
        <v>44.48462571463827</v>
      </c>
    </row>
    <row r="122" spans="1:14">
      <c r="A122" s="168">
        <v>121</v>
      </c>
      <c r="B122" s="171">
        <v>6</v>
      </c>
      <c r="C122" s="171" t="s">
        <v>906</v>
      </c>
      <c r="D122" s="172">
        <v>5</v>
      </c>
      <c r="E122" s="613">
        <v>501</v>
      </c>
      <c r="F122" s="613" t="s">
        <v>907</v>
      </c>
      <c r="G122" s="172" t="s">
        <v>908</v>
      </c>
      <c r="H122" s="172" t="s">
        <v>849</v>
      </c>
      <c r="I122" s="613" t="s">
        <v>909</v>
      </c>
      <c r="J122" s="614">
        <v>114.55</v>
      </c>
      <c r="K122" s="614">
        <v>144.64084987123164</v>
      </c>
      <c r="L122" s="614">
        <v>247.29084987123201</v>
      </c>
      <c r="M122" s="173">
        <v>24.08</v>
      </c>
      <c r="N122" s="174">
        <v>41.810686464031591</v>
      </c>
    </row>
    <row r="123" spans="1:14">
      <c r="A123" s="168">
        <v>122</v>
      </c>
      <c r="B123" s="171">
        <v>6</v>
      </c>
      <c r="C123" s="171" t="s">
        <v>906</v>
      </c>
      <c r="D123" s="172">
        <v>5</v>
      </c>
      <c r="E123" s="613"/>
      <c r="F123" s="613"/>
      <c r="G123" s="172" t="s">
        <v>910</v>
      </c>
      <c r="H123" s="172" t="s">
        <v>849</v>
      </c>
      <c r="I123" s="613"/>
      <c r="J123" s="614"/>
      <c r="K123" s="614"/>
      <c r="L123" s="614"/>
      <c r="M123" s="173">
        <v>21.98</v>
      </c>
      <c r="N123" s="176">
        <v>38.164405667749769</v>
      </c>
    </row>
    <row r="124" spans="1:14">
      <c r="A124" s="168">
        <v>123</v>
      </c>
      <c r="B124" s="171">
        <v>6</v>
      </c>
      <c r="C124" s="171" t="s">
        <v>906</v>
      </c>
      <c r="D124" s="172">
        <v>5</v>
      </c>
      <c r="E124" s="613"/>
      <c r="F124" s="613"/>
      <c r="G124" s="172" t="s">
        <v>911</v>
      </c>
      <c r="H124" s="172" t="s">
        <v>849</v>
      </c>
      <c r="I124" s="613"/>
      <c r="J124" s="614"/>
      <c r="K124" s="614"/>
      <c r="L124" s="614"/>
      <c r="M124" s="173">
        <v>27</v>
      </c>
      <c r="N124" s="176">
        <v>46.880753095052036</v>
      </c>
    </row>
    <row r="125" spans="1:14">
      <c r="A125" s="168">
        <v>124</v>
      </c>
      <c r="B125" s="171">
        <v>6</v>
      </c>
      <c r="C125" s="171" t="s">
        <v>906</v>
      </c>
      <c r="D125" s="172">
        <v>5</v>
      </c>
      <c r="E125" s="613"/>
      <c r="F125" s="613"/>
      <c r="G125" s="172" t="s">
        <v>912</v>
      </c>
      <c r="H125" s="172" t="s">
        <v>849</v>
      </c>
      <c r="I125" s="613"/>
      <c r="J125" s="614"/>
      <c r="K125" s="614"/>
      <c r="L125" s="614"/>
      <c r="M125" s="173">
        <v>27</v>
      </c>
      <c r="N125" s="176">
        <v>46.880753095052036</v>
      </c>
    </row>
    <row r="126" spans="1:14">
      <c r="A126" s="168">
        <v>125</v>
      </c>
      <c r="B126" s="171">
        <v>6</v>
      </c>
      <c r="C126" s="171" t="s">
        <v>906</v>
      </c>
      <c r="D126" s="172">
        <v>5</v>
      </c>
      <c r="E126" s="613"/>
      <c r="F126" s="613"/>
      <c r="G126" s="172" t="s">
        <v>913</v>
      </c>
      <c r="H126" s="172" t="s">
        <v>849</v>
      </c>
      <c r="I126" s="613"/>
      <c r="J126" s="614"/>
      <c r="K126" s="614"/>
      <c r="L126" s="614"/>
      <c r="M126" s="173">
        <v>21.98</v>
      </c>
      <c r="N126" s="176">
        <v>38.164405667749769</v>
      </c>
    </row>
    <row r="127" spans="1:14">
      <c r="A127" s="168">
        <v>126</v>
      </c>
      <c r="B127" s="171">
        <v>6</v>
      </c>
      <c r="C127" s="171" t="s">
        <v>906</v>
      </c>
      <c r="D127" s="172">
        <v>5</v>
      </c>
      <c r="E127" s="613"/>
      <c r="F127" s="613"/>
      <c r="G127" s="172" t="s">
        <v>914</v>
      </c>
      <c r="H127" s="172" t="s">
        <v>849</v>
      </c>
      <c r="I127" s="613"/>
      <c r="J127" s="614"/>
      <c r="K127" s="614"/>
      <c r="L127" s="614"/>
      <c r="M127" s="173">
        <v>24.08</v>
      </c>
      <c r="N127" s="176">
        <v>41.810686464031591</v>
      </c>
    </row>
    <row r="128" spans="1:14">
      <c r="A128" s="168">
        <v>127</v>
      </c>
      <c r="B128" s="171">
        <v>6</v>
      </c>
      <c r="C128" s="171" t="s">
        <v>906</v>
      </c>
      <c r="D128" s="172">
        <v>5</v>
      </c>
      <c r="E128" s="613">
        <v>502</v>
      </c>
      <c r="F128" s="613" t="s">
        <v>915</v>
      </c>
      <c r="G128" s="172" t="s">
        <v>908</v>
      </c>
      <c r="H128" s="172" t="s">
        <v>916</v>
      </c>
      <c r="I128" s="613" t="s">
        <v>909</v>
      </c>
      <c r="J128" s="614">
        <v>114.9</v>
      </c>
      <c r="K128" s="614">
        <v>145.08279048628995</v>
      </c>
      <c r="L128" s="614">
        <v>249.50279048628994</v>
      </c>
      <c r="M128" s="173">
        <v>23.46</v>
      </c>
      <c r="N128" s="176">
        <v>40.734165467034103</v>
      </c>
    </row>
    <row r="129" spans="1:14">
      <c r="A129" s="168">
        <v>128</v>
      </c>
      <c r="B129" s="171">
        <v>6</v>
      </c>
      <c r="C129" s="171" t="s">
        <v>906</v>
      </c>
      <c r="D129" s="172">
        <v>5</v>
      </c>
      <c r="E129" s="613"/>
      <c r="F129" s="613"/>
      <c r="G129" s="172" t="s">
        <v>910</v>
      </c>
      <c r="H129" s="172" t="s">
        <v>916</v>
      </c>
      <c r="I129" s="613"/>
      <c r="J129" s="614"/>
      <c r="K129" s="614"/>
      <c r="L129" s="614"/>
      <c r="M129" s="173">
        <v>23.49</v>
      </c>
      <c r="N129" s="176">
        <v>40.786255192695265</v>
      </c>
    </row>
    <row r="130" spans="1:14">
      <c r="A130" s="168">
        <v>129</v>
      </c>
      <c r="B130" s="171">
        <v>6</v>
      </c>
      <c r="C130" s="171" t="s">
        <v>906</v>
      </c>
      <c r="D130" s="172">
        <v>5</v>
      </c>
      <c r="E130" s="613"/>
      <c r="F130" s="613"/>
      <c r="G130" s="172" t="s">
        <v>911</v>
      </c>
      <c r="H130" s="172" t="s">
        <v>916</v>
      </c>
      <c r="I130" s="613"/>
      <c r="J130" s="614"/>
      <c r="K130" s="614"/>
      <c r="L130" s="614"/>
      <c r="M130" s="173">
        <v>25.62</v>
      </c>
      <c r="N130" s="176">
        <v>44.48462571463827</v>
      </c>
    </row>
    <row r="131" spans="1:14">
      <c r="A131" s="168">
        <v>130</v>
      </c>
      <c r="B131" s="171">
        <v>6</v>
      </c>
      <c r="C131" s="171" t="s">
        <v>906</v>
      </c>
      <c r="D131" s="172">
        <v>5</v>
      </c>
      <c r="E131" s="613"/>
      <c r="F131" s="613"/>
      <c r="G131" s="172" t="s">
        <v>912</v>
      </c>
      <c r="H131" s="172" t="s">
        <v>916</v>
      </c>
      <c r="I131" s="613"/>
      <c r="J131" s="614"/>
      <c r="K131" s="614"/>
      <c r="L131" s="614"/>
      <c r="M131" s="173">
        <v>25.62</v>
      </c>
      <c r="N131" s="176">
        <v>44.48462571463827</v>
      </c>
    </row>
    <row r="132" spans="1:14">
      <c r="A132" s="168">
        <v>131</v>
      </c>
      <c r="B132" s="171">
        <v>6</v>
      </c>
      <c r="C132" s="171" t="s">
        <v>906</v>
      </c>
      <c r="D132" s="172">
        <v>5</v>
      </c>
      <c r="E132" s="613"/>
      <c r="F132" s="613"/>
      <c r="G132" s="172" t="s">
        <v>913</v>
      </c>
      <c r="H132" s="172" t="s">
        <v>916</v>
      </c>
      <c r="I132" s="613"/>
      <c r="J132" s="614"/>
      <c r="K132" s="614"/>
      <c r="L132" s="614"/>
      <c r="M132" s="173">
        <v>23.49</v>
      </c>
      <c r="N132" s="176">
        <v>40.786255192695265</v>
      </c>
    </row>
    <row r="133" spans="1:14">
      <c r="A133" s="168">
        <v>132</v>
      </c>
      <c r="B133" s="171">
        <v>6</v>
      </c>
      <c r="C133" s="171" t="s">
        <v>906</v>
      </c>
      <c r="D133" s="172">
        <v>5</v>
      </c>
      <c r="E133" s="613"/>
      <c r="F133" s="613"/>
      <c r="G133" s="172" t="s">
        <v>914</v>
      </c>
      <c r="H133" s="172" t="s">
        <v>916</v>
      </c>
      <c r="I133" s="613"/>
      <c r="J133" s="614"/>
      <c r="K133" s="614"/>
      <c r="L133" s="614"/>
      <c r="M133" s="173">
        <v>23.46</v>
      </c>
      <c r="N133" s="176">
        <v>40.734165467034103</v>
      </c>
    </row>
    <row r="134" spans="1:14">
      <c r="A134" s="168">
        <v>133</v>
      </c>
      <c r="B134" s="171">
        <v>6</v>
      </c>
      <c r="C134" s="171" t="s">
        <v>906</v>
      </c>
      <c r="D134" s="172">
        <v>5</v>
      </c>
      <c r="E134" s="613">
        <v>503</v>
      </c>
      <c r="F134" s="613" t="s">
        <v>917</v>
      </c>
      <c r="G134" s="172" t="s">
        <v>908</v>
      </c>
      <c r="H134" s="172" t="s">
        <v>849</v>
      </c>
      <c r="I134" s="613" t="s">
        <v>918</v>
      </c>
      <c r="J134" s="614">
        <v>85.82</v>
      </c>
      <c r="K134" s="614">
        <v>108.36383881230115</v>
      </c>
      <c r="L134" s="614">
        <v>178.34383881230116</v>
      </c>
      <c r="M134" s="173">
        <v>21.9</v>
      </c>
      <c r="N134" s="177">
        <v>38.025499732653316</v>
      </c>
    </row>
    <row r="135" spans="1:14">
      <c r="A135" s="168">
        <v>134</v>
      </c>
      <c r="B135" s="171">
        <v>6</v>
      </c>
      <c r="C135" s="171" t="s">
        <v>906</v>
      </c>
      <c r="D135" s="172">
        <v>5</v>
      </c>
      <c r="E135" s="613"/>
      <c r="F135" s="613"/>
      <c r="G135" s="172" t="s">
        <v>910</v>
      </c>
      <c r="H135" s="172" t="s">
        <v>849</v>
      </c>
      <c r="I135" s="613"/>
      <c r="J135" s="614"/>
      <c r="K135" s="614"/>
      <c r="L135" s="614"/>
      <c r="M135" s="173">
        <v>26.56</v>
      </c>
      <c r="N135" s="177">
        <v>46.116770452021555</v>
      </c>
    </row>
    <row r="136" spans="1:14">
      <c r="A136" s="168">
        <v>135</v>
      </c>
      <c r="B136" s="171">
        <v>6</v>
      </c>
      <c r="C136" s="171" t="s">
        <v>906</v>
      </c>
      <c r="D136" s="172">
        <v>5</v>
      </c>
      <c r="E136" s="613"/>
      <c r="F136" s="613"/>
      <c r="G136" s="172" t="s">
        <v>911</v>
      </c>
      <c r="H136" s="172" t="s">
        <v>849</v>
      </c>
      <c r="I136" s="613"/>
      <c r="J136" s="614"/>
      <c r="K136" s="614"/>
      <c r="L136" s="614"/>
      <c r="M136" s="173">
        <v>26.56</v>
      </c>
      <c r="N136" s="176">
        <v>46.116770452021555</v>
      </c>
    </row>
    <row r="137" spans="1:14">
      <c r="A137" s="168">
        <v>136</v>
      </c>
      <c r="B137" s="171">
        <v>6</v>
      </c>
      <c r="C137" s="171" t="s">
        <v>906</v>
      </c>
      <c r="D137" s="172">
        <v>5</v>
      </c>
      <c r="E137" s="613"/>
      <c r="F137" s="613"/>
      <c r="G137" s="172" t="s">
        <v>912</v>
      </c>
      <c r="H137" s="172" t="s">
        <v>849</v>
      </c>
      <c r="I137" s="613"/>
      <c r="J137" s="614"/>
      <c r="K137" s="614"/>
      <c r="L137" s="614"/>
      <c r="M137" s="173">
        <v>21.9</v>
      </c>
      <c r="N137" s="176">
        <v>38.025499732653316</v>
      </c>
    </row>
    <row r="138" spans="1:14">
      <c r="A138" s="168">
        <v>137</v>
      </c>
      <c r="B138" s="171">
        <v>6</v>
      </c>
      <c r="C138" s="171" t="s">
        <v>906</v>
      </c>
      <c r="D138" s="172">
        <v>5</v>
      </c>
      <c r="E138" s="613">
        <v>504</v>
      </c>
      <c r="F138" s="613" t="s">
        <v>919</v>
      </c>
      <c r="G138" s="172" t="s">
        <v>908</v>
      </c>
      <c r="H138" s="172" t="s">
        <v>916</v>
      </c>
      <c r="I138" s="613" t="s">
        <v>918</v>
      </c>
      <c r="J138" s="614">
        <v>80.790000000000006</v>
      </c>
      <c r="K138" s="614">
        <v>102.01252083017725</v>
      </c>
      <c r="L138" s="614">
        <v>169.10252083017724</v>
      </c>
      <c r="M138" s="173">
        <v>25.32</v>
      </c>
      <c r="N138" s="176">
        <v>43.96372845802658</v>
      </c>
    </row>
    <row r="139" spans="1:14">
      <c r="A139" s="168">
        <v>138</v>
      </c>
      <c r="B139" s="171">
        <v>6</v>
      </c>
      <c r="C139" s="171" t="s">
        <v>906</v>
      </c>
      <c r="D139" s="172">
        <v>5</v>
      </c>
      <c r="E139" s="613"/>
      <c r="F139" s="613"/>
      <c r="G139" s="172" t="s">
        <v>910</v>
      </c>
      <c r="H139" s="172" t="s">
        <v>916</v>
      </c>
      <c r="I139" s="613"/>
      <c r="J139" s="614"/>
      <c r="K139" s="614"/>
      <c r="L139" s="614"/>
      <c r="M139" s="173">
        <v>23.72</v>
      </c>
      <c r="N139" s="176">
        <v>41.185609756097563</v>
      </c>
    </row>
    <row r="140" spans="1:14">
      <c r="A140" s="168">
        <v>139</v>
      </c>
      <c r="B140" s="171">
        <v>6</v>
      </c>
      <c r="C140" s="171" t="s">
        <v>906</v>
      </c>
      <c r="D140" s="172">
        <v>5</v>
      </c>
      <c r="E140" s="613"/>
      <c r="F140" s="613"/>
      <c r="G140" s="172" t="s">
        <v>911</v>
      </c>
      <c r="H140" s="172" t="s">
        <v>916</v>
      </c>
      <c r="I140" s="613"/>
      <c r="J140" s="614"/>
      <c r="K140" s="614"/>
      <c r="L140" s="614"/>
      <c r="M140" s="173">
        <v>23.72</v>
      </c>
      <c r="N140" s="176">
        <v>41.185609756097563</v>
      </c>
    </row>
    <row r="141" spans="1:14">
      <c r="A141" s="168">
        <v>140</v>
      </c>
      <c r="B141" s="171">
        <v>6</v>
      </c>
      <c r="C141" s="171" t="s">
        <v>906</v>
      </c>
      <c r="D141" s="172">
        <v>5</v>
      </c>
      <c r="E141" s="613"/>
      <c r="F141" s="613"/>
      <c r="G141" s="172" t="s">
        <v>912</v>
      </c>
      <c r="H141" s="172" t="s">
        <v>916</v>
      </c>
      <c r="I141" s="613"/>
      <c r="J141" s="614"/>
      <c r="K141" s="614"/>
      <c r="L141" s="614"/>
      <c r="M141" s="173">
        <v>25.32</v>
      </c>
      <c r="N141" s="176">
        <v>43.96372845802658</v>
      </c>
    </row>
    <row r="142" spans="1:14">
      <c r="A142" s="168">
        <v>141</v>
      </c>
      <c r="B142" s="171">
        <v>6</v>
      </c>
      <c r="C142" s="171" t="s">
        <v>906</v>
      </c>
      <c r="D142" s="172">
        <v>5</v>
      </c>
      <c r="E142" s="613">
        <v>505</v>
      </c>
      <c r="F142" s="613" t="s">
        <v>908</v>
      </c>
      <c r="G142" s="172" t="s">
        <v>908</v>
      </c>
      <c r="H142" s="172" t="s">
        <v>849</v>
      </c>
      <c r="I142" s="613" t="s">
        <v>918</v>
      </c>
      <c r="J142" s="614">
        <v>85.82</v>
      </c>
      <c r="K142" s="614">
        <v>108.36464711227785</v>
      </c>
      <c r="L142" s="614">
        <v>178.34464711227787</v>
      </c>
      <c r="M142" s="173">
        <v>26.56</v>
      </c>
      <c r="N142" s="176">
        <v>46.116770452021555</v>
      </c>
    </row>
    <row r="143" spans="1:14">
      <c r="A143" s="168">
        <v>142</v>
      </c>
      <c r="B143" s="171">
        <v>6</v>
      </c>
      <c r="C143" s="171" t="s">
        <v>906</v>
      </c>
      <c r="D143" s="172">
        <v>5</v>
      </c>
      <c r="E143" s="613"/>
      <c r="F143" s="613"/>
      <c r="G143" s="172" t="s">
        <v>910</v>
      </c>
      <c r="H143" s="172" t="s">
        <v>849</v>
      </c>
      <c r="I143" s="613"/>
      <c r="J143" s="614"/>
      <c r="K143" s="614"/>
      <c r="L143" s="614"/>
      <c r="M143" s="173">
        <v>21.9</v>
      </c>
      <c r="N143" s="176">
        <v>38.025499732653316</v>
      </c>
    </row>
    <row r="144" spans="1:14">
      <c r="A144" s="168">
        <v>143</v>
      </c>
      <c r="B144" s="171">
        <v>6</v>
      </c>
      <c r="C144" s="171" t="s">
        <v>906</v>
      </c>
      <c r="D144" s="172">
        <v>5</v>
      </c>
      <c r="E144" s="613"/>
      <c r="F144" s="613"/>
      <c r="G144" s="172" t="s">
        <v>911</v>
      </c>
      <c r="H144" s="172" t="s">
        <v>849</v>
      </c>
      <c r="I144" s="613"/>
      <c r="J144" s="614"/>
      <c r="K144" s="614"/>
      <c r="L144" s="614"/>
      <c r="M144" s="173">
        <v>21.9</v>
      </c>
      <c r="N144" s="176">
        <v>38.025499732653316</v>
      </c>
    </row>
    <row r="145" spans="1:14">
      <c r="A145" s="168">
        <v>144</v>
      </c>
      <c r="B145" s="171">
        <v>6</v>
      </c>
      <c r="C145" s="171" t="s">
        <v>906</v>
      </c>
      <c r="D145" s="172">
        <v>5</v>
      </c>
      <c r="E145" s="613"/>
      <c r="F145" s="613"/>
      <c r="G145" s="172" t="s">
        <v>912</v>
      </c>
      <c r="H145" s="172" t="s">
        <v>849</v>
      </c>
      <c r="I145" s="613"/>
      <c r="J145" s="614"/>
      <c r="K145" s="614"/>
      <c r="L145" s="614"/>
      <c r="M145" s="173">
        <v>26.56</v>
      </c>
      <c r="N145" s="176">
        <v>46.116770452021555</v>
      </c>
    </row>
    <row r="146" spans="1:14">
      <c r="A146" s="168">
        <v>145</v>
      </c>
      <c r="B146" s="171">
        <v>6</v>
      </c>
      <c r="C146" s="171" t="s">
        <v>906</v>
      </c>
      <c r="D146" s="172">
        <v>5</v>
      </c>
      <c r="E146" s="613">
        <v>506</v>
      </c>
      <c r="F146" s="613" t="s">
        <v>912</v>
      </c>
      <c r="G146" s="172" t="s">
        <v>908</v>
      </c>
      <c r="H146" s="172" t="s">
        <v>916</v>
      </c>
      <c r="I146" s="613" t="s">
        <v>918</v>
      </c>
      <c r="J146" s="614">
        <v>80.790000000000006</v>
      </c>
      <c r="K146" s="614">
        <v>102.01328175484653</v>
      </c>
      <c r="L146" s="614">
        <v>169.10328175484653</v>
      </c>
      <c r="M146" s="173">
        <v>23.72</v>
      </c>
      <c r="N146" s="176">
        <v>41.185609756097563</v>
      </c>
    </row>
    <row r="147" spans="1:14">
      <c r="A147" s="168">
        <v>146</v>
      </c>
      <c r="B147" s="171">
        <v>6</v>
      </c>
      <c r="C147" s="171" t="s">
        <v>906</v>
      </c>
      <c r="D147" s="172">
        <v>5</v>
      </c>
      <c r="E147" s="613"/>
      <c r="F147" s="613"/>
      <c r="G147" s="172" t="s">
        <v>910</v>
      </c>
      <c r="H147" s="172" t="s">
        <v>916</v>
      </c>
      <c r="I147" s="613"/>
      <c r="J147" s="614"/>
      <c r="K147" s="614"/>
      <c r="L147" s="614"/>
      <c r="M147" s="173">
        <v>25.32</v>
      </c>
      <c r="N147" s="176">
        <v>43.96372845802658</v>
      </c>
    </row>
    <row r="148" spans="1:14">
      <c r="A148" s="168">
        <v>147</v>
      </c>
      <c r="B148" s="171">
        <v>6</v>
      </c>
      <c r="C148" s="171" t="s">
        <v>906</v>
      </c>
      <c r="D148" s="172">
        <v>5</v>
      </c>
      <c r="E148" s="613"/>
      <c r="F148" s="613"/>
      <c r="G148" s="172" t="s">
        <v>911</v>
      </c>
      <c r="H148" s="172" t="s">
        <v>916</v>
      </c>
      <c r="I148" s="613"/>
      <c r="J148" s="614"/>
      <c r="K148" s="614"/>
      <c r="L148" s="614"/>
      <c r="M148" s="173">
        <v>25.32</v>
      </c>
      <c r="N148" s="176">
        <v>43.96372845802658</v>
      </c>
    </row>
    <row r="149" spans="1:14">
      <c r="A149" s="168">
        <v>148</v>
      </c>
      <c r="B149" s="171">
        <v>6</v>
      </c>
      <c r="C149" s="171" t="s">
        <v>906</v>
      </c>
      <c r="D149" s="172">
        <v>5</v>
      </c>
      <c r="E149" s="613"/>
      <c r="F149" s="613"/>
      <c r="G149" s="172" t="s">
        <v>912</v>
      </c>
      <c r="H149" s="172" t="s">
        <v>916</v>
      </c>
      <c r="I149" s="613"/>
      <c r="J149" s="614"/>
      <c r="K149" s="614"/>
      <c r="L149" s="614"/>
      <c r="M149" s="173">
        <v>23.72</v>
      </c>
      <c r="N149" s="176">
        <v>41.185609756097563</v>
      </c>
    </row>
    <row r="150" spans="1:14">
      <c r="A150" s="168">
        <v>149</v>
      </c>
      <c r="B150" s="171">
        <v>6</v>
      </c>
      <c r="C150" s="171" t="s">
        <v>906</v>
      </c>
      <c r="D150" s="172">
        <v>5</v>
      </c>
      <c r="E150" s="613">
        <v>507</v>
      </c>
      <c r="F150" s="613" t="s">
        <v>910</v>
      </c>
      <c r="G150" s="172" t="s">
        <v>908</v>
      </c>
      <c r="H150" s="172" t="s">
        <v>849</v>
      </c>
      <c r="I150" s="613" t="s">
        <v>909</v>
      </c>
      <c r="J150" s="614">
        <v>114.59</v>
      </c>
      <c r="K150" s="614">
        <v>144.69243664176091</v>
      </c>
      <c r="L150" s="614">
        <v>247.34243664176091</v>
      </c>
      <c r="M150" s="173">
        <v>27</v>
      </c>
      <c r="N150" s="176">
        <v>46.880753095052036</v>
      </c>
    </row>
    <row r="151" spans="1:14">
      <c r="A151" s="168">
        <v>150</v>
      </c>
      <c r="B151" s="171">
        <v>6</v>
      </c>
      <c r="C151" s="171" t="s">
        <v>906</v>
      </c>
      <c r="D151" s="172">
        <v>5</v>
      </c>
      <c r="E151" s="613"/>
      <c r="F151" s="613"/>
      <c r="G151" s="172" t="s">
        <v>910</v>
      </c>
      <c r="H151" s="172" t="s">
        <v>849</v>
      </c>
      <c r="I151" s="613"/>
      <c r="J151" s="614"/>
      <c r="K151" s="614"/>
      <c r="L151" s="614"/>
      <c r="M151" s="173">
        <v>21.98</v>
      </c>
      <c r="N151" s="176">
        <v>38.164405667749769</v>
      </c>
    </row>
    <row r="152" spans="1:14">
      <c r="A152" s="168">
        <v>151</v>
      </c>
      <c r="B152" s="171">
        <v>6</v>
      </c>
      <c r="C152" s="171" t="s">
        <v>906</v>
      </c>
      <c r="D152" s="172">
        <v>5</v>
      </c>
      <c r="E152" s="613"/>
      <c r="F152" s="613"/>
      <c r="G152" s="172" t="s">
        <v>911</v>
      </c>
      <c r="H152" s="172" t="s">
        <v>849</v>
      </c>
      <c r="I152" s="613"/>
      <c r="J152" s="614"/>
      <c r="K152" s="614"/>
      <c r="L152" s="614"/>
      <c r="M152" s="173">
        <v>24.08</v>
      </c>
      <c r="N152" s="176">
        <v>41.810686464031591</v>
      </c>
    </row>
    <row r="153" spans="1:14">
      <c r="A153" s="168">
        <v>152</v>
      </c>
      <c r="B153" s="171">
        <v>6</v>
      </c>
      <c r="C153" s="171" t="s">
        <v>906</v>
      </c>
      <c r="D153" s="172">
        <v>5</v>
      </c>
      <c r="E153" s="613"/>
      <c r="F153" s="613"/>
      <c r="G153" s="172" t="s">
        <v>912</v>
      </c>
      <c r="H153" s="172" t="s">
        <v>849</v>
      </c>
      <c r="I153" s="613"/>
      <c r="J153" s="614"/>
      <c r="K153" s="614"/>
      <c r="L153" s="614"/>
      <c r="M153" s="173">
        <v>24.08</v>
      </c>
      <c r="N153" s="176">
        <v>41.810686464031591</v>
      </c>
    </row>
    <row r="154" spans="1:14">
      <c r="A154" s="168">
        <v>153</v>
      </c>
      <c r="B154" s="171">
        <v>6</v>
      </c>
      <c r="C154" s="171" t="s">
        <v>906</v>
      </c>
      <c r="D154" s="172">
        <v>5</v>
      </c>
      <c r="E154" s="613"/>
      <c r="F154" s="613"/>
      <c r="G154" s="172" t="s">
        <v>913</v>
      </c>
      <c r="H154" s="172" t="s">
        <v>849</v>
      </c>
      <c r="I154" s="613"/>
      <c r="J154" s="614"/>
      <c r="K154" s="614"/>
      <c r="L154" s="614"/>
      <c r="M154" s="173">
        <v>21.98</v>
      </c>
      <c r="N154" s="176">
        <v>38.164405667749769</v>
      </c>
    </row>
    <row r="155" spans="1:14">
      <c r="A155" s="168">
        <v>154</v>
      </c>
      <c r="B155" s="171">
        <v>6</v>
      </c>
      <c r="C155" s="171" t="s">
        <v>906</v>
      </c>
      <c r="D155" s="172">
        <v>5</v>
      </c>
      <c r="E155" s="613"/>
      <c r="F155" s="613"/>
      <c r="G155" s="172" t="s">
        <v>914</v>
      </c>
      <c r="H155" s="172" t="s">
        <v>849</v>
      </c>
      <c r="I155" s="613"/>
      <c r="J155" s="614"/>
      <c r="K155" s="614"/>
      <c r="L155" s="614"/>
      <c r="M155" s="173">
        <v>27</v>
      </c>
      <c r="N155" s="176">
        <v>46.880753095052036</v>
      </c>
    </row>
    <row r="156" spans="1:14">
      <c r="A156" s="168">
        <v>155</v>
      </c>
      <c r="B156" s="171">
        <v>6</v>
      </c>
      <c r="C156" s="171" t="s">
        <v>906</v>
      </c>
      <c r="D156" s="172">
        <v>5</v>
      </c>
      <c r="E156" s="613">
        <v>508</v>
      </c>
      <c r="F156" s="613" t="s">
        <v>911</v>
      </c>
      <c r="G156" s="172" t="s">
        <v>908</v>
      </c>
      <c r="H156" s="172" t="s">
        <v>916</v>
      </c>
      <c r="I156" s="613" t="s">
        <v>909</v>
      </c>
      <c r="J156" s="614">
        <v>114.96</v>
      </c>
      <c r="K156" s="614">
        <v>145.1596344911147</v>
      </c>
      <c r="L156" s="614">
        <v>249.57963449111469</v>
      </c>
      <c r="M156" s="173">
        <v>25.62</v>
      </c>
      <c r="N156" s="176">
        <v>44.48462571463827</v>
      </c>
    </row>
    <row r="157" spans="1:14">
      <c r="A157" s="168">
        <v>156</v>
      </c>
      <c r="B157" s="171">
        <v>6</v>
      </c>
      <c r="C157" s="171" t="s">
        <v>906</v>
      </c>
      <c r="D157" s="172">
        <v>5</v>
      </c>
      <c r="E157" s="613"/>
      <c r="F157" s="613"/>
      <c r="G157" s="172" t="s">
        <v>910</v>
      </c>
      <c r="H157" s="172" t="s">
        <v>916</v>
      </c>
      <c r="I157" s="613"/>
      <c r="J157" s="614"/>
      <c r="K157" s="614"/>
      <c r="L157" s="614"/>
      <c r="M157" s="173">
        <v>23.49</v>
      </c>
      <c r="N157" s="176">
        <v>40.786255192695265</v>
      </c>
    </row>
    <row r="158" spans="1:14">
      <c r="A158" s="168">
        <v>157</v>
      </c>
      <c r="B158" s="171">
        <v>6</v>
      </c>
      <c r="C158" s="171" t="s">
        <v>906</v>
      </c>
      <c r="D158" s="172">
        <v>5</v>
      </c>
      <c r="E158" s="613"/>
      <c r="F158" s="613"/>
      <c r="G158" s="172" t="s">
        <v>911</v>
      </c>
      <c r="H158" s="172" t="s">
        <v>916</v>
      </c>
      <c r="I158" s="613"/>
      <c r="J158" s="614"/>
      <c r="K158" s="614"/>
      <c r="L158" s="614"/>
      <c r="M158" s="173">
        <v>23.46</v>
      </c>
      <c r="N158" s="176">
        <v>40.734165467034103</v>
      </c>
    </row>
    <row r="159" spans="1:14">
      <c r="A159" s="168">
        <v>158</v>
      </c>
      <c r="B159" s="171">
        <v>6</v>
      </c>
      <c r="C159" s="171" t="s">
        <v>906</v>
      </c>
      <c r="D159" s="172">
        <v>5</v>
      </c>
      <c r="E159" s="613"/>
      <c r="F159" s="613"/>
      <c r="G159" s="172" t="s">
        <v>912</v>
      </c>
      <c r="H159" s="172" t="s">
        <v>916</v>
      </c>
      <c r="I159" s="613"/>
      <c r="J159" s="614"/>
      <c r="K159" s="614"/>
      <c r="L159" s="614"/>
      <c r="M159" s="173">
        <v>23.46</v>
      </c>
      <c r="N159" s="176">
        <v>40.734165467034103</v>
      </c>
    </row>
    <row r="160" spans="1:14">
      <c r="A160" s="168">
        <v>159</v>
      </c>
      <c r="B160" s="171">
        <v>6</v>
      </c>
      <c r="C160" s="171" t="s">
        <v>906</v>
      </c>
      <c r="D160" s="172">
        <v>5</v>
      </c>
      <c r="E160" s="613"/>
      <c r="F160" s="613"/>
      <c r="G160" s="172" t="s">
        <v>913</v>
      </c>
      <c r="H160" s="172" t="s">
        <v>916</v>
      </c>
      <c r="I160" s="613"/>
      <c r="J160" s="614"/>
      <c r="K160" s="614"/>
      <c r="L160" s="614"/>
      <c r="M160" s="173">
        <v>23.49</v>
      </c>
      <c r="N160" s="176">
        <v>40.786255192695265</v>
      </c>
    </row>
    <row r="161" spans="1:14">
      <c r="A161" s="168">
        <v>160</v>
      </c>
      <c r="B161" s="171">
        <v>6</v>
      </c>
      <c r="C161" s="171" t="s">
        <v>906</v>
      </c>
      <c r="D161" s="172">
        <v>5</v>
      </c>
      <c r="E161" s="613"/>
      <c r="F161" s="613"/>
      <c r="G161" s="172" t="s">
        <v>914</v>
      </c>
      <c r="H161" s="172" t="s">
        <v>916</v>
      </c>
      <c r="I161" s="613"/>
      <c r="J161" s="614"/>
      <c r="K161" s="614"/>
      <c r="L161" s="614"/>
      <c r="M161" s="173">
        <v>25.62</v>
      </c>
      <c r="N161" s="176">
        <v>44.48462571463827</v>
      </c>
    </row>
    <row r="162" spans="1:14">
      <c r="A162" s="168">
        <v>161</v>
      </c>
      <c r="B162" s="171">
        <v>6</v>
      </c>
      <c r="C162" s="171" t="s">
        <v>906</v>
      </c>
      <c r="D162" s="172">
        <v>6</v>
      </c>
      <c r="E162" s="613">
        <v>601</v>
      </c>
      <c r="F162" s="613" t="s">
        <v>907</v>
      </c>
      <c r="G162" s="172" t="s">
        <v>908</v>
      </c>
      <c r="H162" s="172" t="s">
        <v>849</v>
      </c>
      <c r="I162" s="613" t="s">
        <v>909</v>
      </c>
      <c r="J162" s="614">
        <v>114.55</v>
      </c>
      <c r="K162" s="614">
        <v>144.64084987123164</v>
      </c>
      <c r="L162" s="614">
        <v>247.29084987123201</v>
      </c>
      <c r="M162" s="173">
        <v>24.08</v>
      </c>
      <c r="N162" s="174">
        <v>41.810686464031591</v>
      </c>
    </row>
    <row r="163" spans="1:14">
      <c r="A163" s="168">
        <v>162</v>
      </c>
      <c r="B163" s="171">
        <v>6</v>
      </c>
      <c r="C163" s="171" t="s">
        <v>906</v>
      </c>
      <c r="D163" s="172">
        <v>6</v>
      </c>
      <c r="E163" s="613"/>
      <c r="F163" s="613"/>
      <c r="G163" s="172" t="s">
        <v>910</v>
      </c>
      <c r="H163" s="172" t="s">
        <v>849</v>
      </c>
      <c r="I163" s="613"/>
      <c r="J163" s="614"/>
      <c r="K163" s="614"/>
      <c r="L163" s="614"/>
      <c r="M163" s="173">
        <v>21.98</v>
      </c>
      <c r="N163" s="176">
        <v>38.164405667749769</v>
      </c>
    </row>
    <row r="164" spans="1:14">
      <c r="A164" s="168">
        <v>163</v>
      </c>
      <c r="B164" s="171">
        <v>6</v>
      </c>
      <c r="C164" s="171" t="s">
        <v>906</v>
      </c>
      <c r="D164" s="172">
        <v>6</v>
      </c>
      <c r="E164" s="613"/>
      <c r="F164" s="613"/>
      <c r="G164" s="172" t="s">
        <v>911</v>
      </c>
      <c r="H164" s="172" t="s">
        <v>849</v>
      </c>
      <c r="I164" s="613"/>
      <c r="J164" s="614"/>
      <c r="K164" s="614"/>
      <c r="L164" s="614"/>
      <c r="M164" s="173">
        <v>27</v>
      </c>
      <c r="N164" s="176">
        <v>46.880753095052036</v>
      </c>
    </row>
    <row r="165" spans="1:14">
      <c r="A165" s="168">
        <v>164</v>
      </c>
      <c r="B165" s="171">
        <v>6</v>
      </c>
      <c r="C165" s="171" t="s">
        <v>906</v>
      </c>
      <c r="D165" s="172">
        <v>6</v>
      </c>
      <c r="E165" s="613"/>
      <c r="F165" s="613"/>
      <c r="G165" s="172" t="s">
        <v>912</v>
      </c>
      <c r="H165" s="172" t="s">
        <v>849</v>
      </c>
      <c r="I165" s="613"/>
      <c r="J165" s="614"/>
      <c r="K165" s="614"/>
      <c r="L165" s="614"/>
      <c r="M165" s="173">
        <v>27</v>
      </c>
      <c r="N165" s="176">
        <v>46.880753095052036</v>
      </c>
    </row>
    <row r="166" spans="1:14">
      <c r="A166" s="168">
        <v>165</v>
      </c>
      <c r="B166" s="171">
        <v>6</v>
      </c>
      <c r="C166" s="171" t="s">
        <v>906</v>
      </c>
      <c r="D166" s="172">
        <v>6</v>
      </c>
      <c r="E166" s="613"/>
      <c r="F166" s="613"/>
      <c r="G166" s="172" t="s">
        <v>913</v>
      </c>
      <c r="H166" s="172" t="s">
        <v>849</v>
      </c>
      <c r="I166" s="613"/>
      <c r="J166" s="614"/>
      <c r="K166" s="614"/>
      <c r="L166" s="614"/>
      <c r="M166" s="173">
        <v>21.98</v>
      </c>
      <c r="N166" s="176">
        <v>38.164405667749769</v>
      </c>
    </row>
    <row r="167" spans="1:14">
      <c r="A167" s="168">
        <v>166</v>
      </c>
      <c r="B167" s="171">
        <v>6</v>
      </c>
      <c r="C167" s="171" t="s">
        <v>906</v>
      </c>
      <c r="D167" s="172">
        <v>6</v>
      </c>
      <c r="E167" s="613"/>
      <c r="F167" s="613"/>
      <c r="G167" s="172" t="s">
        <v>914</v>
      </c>
      <c r="H167" s="172" t="s">
        <v>849</v>
      </c>
      <c r="I167" s="613"/>
      <c r="J167" s="614"/>
      <c r="K167" s="614"/>
      <c r="L167" s="614"/>
      <c r="M167" s="173">
        <v>24.08</v>
      </c>
      <c r="N167" s="176">
        <v>41.810686464031591</v>
      </c>
    </row>
    <row r="168" spans="1:14">
      <c r="A168" s="168">
        <v>167</v>
      </c>
      <c r="B168" s="171">
        <v>6</v>
      </c>
      <c r="C168" s="171" t="s">
        <v>906</v>
      </c>
      <c r="D168" s="172">
        <v>6</v>
      </c>
      <c r="E168" s="613">
        <v>602</v>
      </c>
      <c r="F168" s="613" t="s">
        <v>915</v>
      </c>
      <c r="G168" s="172" t="s">
        <v>908</v>
      </c>
      <c r="H168" s="172" t="s">
        <v>916</v>
      </c>
      <c r="I168" s="613" t="s">
        <v>909</v>
      </c>
      <c r="J168" s="614">
        <v>114.9</v>
      </c>
      <c r="K168" s="614">
        <v>145.08279048628995</v>
      </c>
      <c r="L168" s="614">
        <v>249.50279048628994</v>
      </c>
      <c r="M168" s="173">
        <v>23.46</v>
      </c>
      <c r="N168" s="176">
        <v>40.734165467034103</v>
      </c>
    </row>
    <row r="169" spans="1:14">
      <c r="A169" s="168">
        <v>168</v>
      </c>
      <c r="B169" s="171">
        <v>6</v>
      </c>
      <c r="C169" s="171" t="s">
        <v>906</v>
      </c>
      <c r="D169" s="172">
        <v>6</v>
      </c>
      <c r="E169" s="613"/>
      <c r="F169" s="613"/>
      <c r="G169" s="172" t="s">
        <v>910</v>
      </c>
      <c r="H169" s="172" t="s">
        <v>916</v>
      </c>
      <c r="I169" s="613"/>
      <c r="J169" s="614"/>
      <c r="K169" s="614"/>
      <c r="L169" s="614"/>
      <c r="M169" s="173">
        <v>23.49</v>
      </c>
      <c r="N169" s="176">
        <v>40.786255192695265</v>
      </c>
    </row>
    <row r="170" spans="1:14">
      <c r="A170" s="168">
        <v>169</v>
      </c>
      <c r="B170" s="171">
        <v>6</v>
      </c>
      <c r="C170" s="171" t="s">
        <v>906</v>
      </c>
      <c r="D170" s="172">
        <v>6</v>
      </c>
      <c r="E170" s="613"/>
      <c r="F170" s="613"/>
      <c r="G170" s="172" t="s">
        <v>911</v>
      </c>
      <c r="H170" s="172" t="s">
        <v>916</v>
      </c>
      <c r="I170" s="613"/>
      <c r="J170" s="614"/>
      <c r="K170" s="614"/>
      <c r="L170" s="614"/>
      <c r="M170" s="173">
        <v>25.62</v>
      </c>
      <c r="N170" s="176">
        <v>44.48462571463827</v>
      </c>
    </row>
    <row r="171" spans="1:14">
      <c r="A171" s="168">
        <v>170</v>
      </c>
      <c r="B171" s="171">
        <v>6</v>
      </c>
      <c r="C171" s="171" t="s">
        <v>906</v>
      </c>
      <c r="D171" s="172">
        <v>6</v>
      </c>
      <c r="E171" s="613"/>
      <c r="F171" s="613"/>
      <c r="G171" s="172" t="s">
        <v>912</v>
      </c>
      <c r="H171" s="172" t="s">
        <v>916</v>
      </c>
      <c r="I171" s="613"/>
      <c r="J171" s="614"/>
      <c r="K171" s="614"/>
      <c r="L171" s="614"/>
      <c r="M171" s="173">
        <v>25.62</v>
      </c>
      <c r="N171" s="176">
        <v>44.48462571463827</v>
      </c>
    </row>
    <row r="172" spans="1:14">
      <c r="A172" s="168">
        <v>171</v>
      </c>
      <c r="B172" s="171">
        <v>6</v>
      </c>
      <c r="C172" s="171" t="s">
        <v>906</v>
      </c>
      <c r="D172" s="172">
        <v>6</v>
      </c>
      <c r="E172" s="613"/>
      <c r="F172" s="613"/>
      <c r="G172" s="172" t="s">
        <v>913</v>
      </c>
      <c r="H172" s="172" t="s">
        <v>916</v>
      </c>
      <c r="I172" s="613"/>
      <c r="J172" s="614"/>
      <c r="K172" s="614"/>
      <c r="L172" s="614"/>
      <c r="M172" s="173">
        <v>23.49</v>
      </c>
      <c r="N172" s="176">
        <v>40.786255192695265</v>
      </c>
    </row>
    <row r="173" spans="1:14">
      <c r="A173" s="168">
        <v>172</v>
      </c>
      <c r="B173" s="171">
        <v>6</v>
      </c>
      <c r="C173" s="171" t="s">
        <v>906</v>
      </c>
      <c r="D173" s="172">
        <v>6</v>
      </c>
      <c r="E173" s="613"/>
      <c r="F173" s="613"/>
      <c r="G173" s="172" t="s">
        <v>914</v>
      </c>
      <c r="H173" s="172" t="s">
        <v>916</v>
      </c>
      <c r="I173" s="613"/>
      <c r="J173" s="614"/>
      <c r="K173" s="614"/>
      <c r="L173" s="614"/>
      <c r="M173" s="173">
        <v>23.46</v>
      </c>
      <c r="N173" s="176">
        <v>40.734165467034103</v>
      </c>
    </row>
    <row r="174" spans="1:14">
      <c r="A174" s="168">
        <v>173</v>
      </c>
      <c r="B174" s="171">
        <v>6</v>
      </c>
      <c r="C174" s="171" t="s">
        <v>906</v>
      </c>
      <c r="D174" s="172">
        <v>6</v>
      </c>
      <c r="E174" s="613">
        <v>603</v>
      </c>
      <c r="F174" s="613" t="s">
        <v>917</v>
      </c>
      <c r="G174" s="172" t="s">
        <v>908</v>
      </c>
      <c r="H174" s="172" t="s">
        <v>849</v>
      </c>
      <c r="I174" s="613" t="s">
        <v>918</v>
      </c>
      <c r="J174" s="614">
        <v>85.82</v>
      </c>
      <c r="K174" s="614">
        <v>108.36383881230115</v>
      </c>
      <c r="L174" s="614">
        <v>178.34383881230116</v>
      </c>
      <c r="M174" s="173">
        <v>21.9</v>
      </c>
      <c r="N174" s="177">
        <v>38.025499732653316</v>
      </c>
    </row>
    <row r="175" spans="1:14">
      <c r="A175" s="168">
        <v>174</v>
      </c>
      <c r="B175" s="171">
        <v>6</v>
      </c>
      <c r="C175" s="171" t="s">
        <v>906</v>
      </c>
      <c r="D175" s="172">
        <v>6</v>
      </c>
      <c r="E175" s="613"/>
      <c r="F175" s="613"/>
      <c r="G175" s="172" t="s">
        <v>910</v>
      </c>
      <c r="H175" s="172" t="s">
        <v>849</v>
      </c>
      <c r="I175" s="613"/>
      <c r="J175" s="614"/>
      <c r="K175" s="614"/>
      <c r="L175" s="614"/>
      <c r="M175" s="173">
        <v>26.56</v>
      </c>
      <c r="N175" s="177">
        <v>46.116770452021555</v>
      </c>
    </row>
    <row r="176" spans="1:14">
      <c r="A176" s="168">
        <v>175</v>
      </c>
      <c r="B176" s="171">
        <v>6</v>
      </c>
      <c r="C176" s="171" t="s">
        <v>906</v>
      </c>
      <c r="D176" s="172">
        <v>6</v>
      </c>
      <c r="E176" s="613"/>
      <c r="F176" s="613"/>
      <c r="G176" s="172" t="s">
        <v>911</v>
      </c>
      <c r="H176" s="172" t="s">
        <v>849</v>
      </c>
      <c r="I176" s="613"/>
      <c r="J176" s="614"/>
      <c r="K176" s="614"/>
      <c r="L176" s="614"/>
      <c r="M176" s="173">
        <v>26.56</v>
      </c>
      <c r="N176" s="176">
        <v>46.116770452021555</v>
      </c>
    </row>
    <row r="177" spans="1:14">
      <c r="A177" s="168">
        <v>176</v>
      </c>
      <c r="B177" s="171">
        <v>6</v>
      </c>
      <c r="C177" s="171" t="s">
        <v>906</v>
      </c>
      <c r="D177" s="172">
        <v>6</v>
      </c>
      <c r="E177" s="613"/>
      <c r="F177" s="613"/>
      <c r="G177" s="172" t="s">
        <v>912</v>
      </c>
      <c r="H177" s="172" t="s">
        <v>849</v>
      </c>
      <c r="I177" s="613"/>
      <c r="J177" s="614"/>
      <c r="K177" s="614"/>
      <c r="L177" s="614"/>
      <c r="M177" s="173">
        <v>21.9</v>
      </c>
      <c r="N177" s="176">
        <v>38.025499732653316</v>
      </c>
    </row>
    <row r="178" spans="1:14">
      <c r="A178" s="168">
        <v>177</v>
      </c>
      <c r="B178" s="171">
        <v>6</v>
      </c>
      <c r="C178" s="171" t="s">
        <v>906</v>
      </c>
      <c r="D178" s="172">
        <v>6</v>
      </c>
      <c r="E178" s="613">
        <v>604</v>
      </c>
      <c r="F178" s="613" t="s">
        <v>919</v>
      </c>
      <c r="G178" s="172" t="s">
        <v>908</v>
      </c>
      <c r="H178" s="172" t="s">
        <v>916</v>
      </c>
      <c r="I178" s="613" t="s">
        <v>918</v>
      </c>
      <c r="J178" s="614">
        <v>80.790000000000006</v>
      </c>
      <c r="K178" s="614">
        <v>102.01252083017725</v>
      </c>
      <c r="L178" s="614">
        <v>169.10252083017724</v>
      </c>
      <c r="M178" s="173">
        <v>25.32</v>
      </c>
      <c r="N178" s="176">
        <v>43.96372845802658</v>
      </c>
    </row>
    <row r="179" spans="1:14">
      <c r="A179" s="168">
        <v>178</v>
      </c>
      <c r="B179" s="171">
        <v>6</v>
      </c>
      <c r="C179" s="171" t="s">
        <v>906</v>
      </c>
      <c r="D179" s="172">
        <v>6</v>
      </c>
      <c r="E179" s="613"/>
      <c r="F179" s="613"/>
      <c r="G179" s="172" t="s">
        <v>910</v>
      </c>
      <c r="H179" s="172" t="s">
        <v>916</v>
      </c>
      <c r="I179" s="613"/>
      <c r="J179" s="614"/>
      <c r="K179" s="614"/>
      <c r="L179" s="614"/>
      <c r="M179" s="173">
        <v>23.72</v>
      </c>
      <c r="N179" s="176">
        <v>41.185609756097563</v>
      </c>
    </row>
    <row r="180" spans="1:14">
      <c r="A180" s="168">
        <v>179</v>
      </c>
      <c r="B180" s="171">
        <v>6</v>
      </c>
      <c r="C180" s="171" t="s">
        <v>906</v>
      </c>
      <c r="D180" s="172">
        <v>6</v>
      </c>
      <c r="E180" s="613"/>
      <c r="F180" s="613"/>
      <c r="G180" s="172" t="s">
        <v>911</v>
      </c>
      <c r="H180" s="172" t="s">
        <v>916</v>
      </c>
      <c r="I180" s="613"/>
      <c r="J180" s="614"/>
      <c r="K180" s="614"/>
      <c r="L180" s="614"/>
      <c r="M180" s="173">
        <v>23.72</v>
      </c>
      <c r="N180" s="176">
        <v>41.185609756097563</v>
      </c>
    </row>
    <row r="181" spans="1:14">
      <c r="A181" s="168">
        <v>180</v>
      </c>
      <c r="B181" s="171">
        <v>6</v>
      </c>
      <c r="C181" s="171" t="s">
        <v>906</v>
      </c>
      <c r="D181" s="172">
        <v>6</v>
      </c>
      <c r="E181" s="613"/>
      <c r="F181" s="613"/>
      <c r="G181" s="172" t="s">
        <v>912</v>
      </c>
      <c r="H181" s="172" t="s">
        <v>916</v>
      </c>
      <c r="I181" s="613"/>
      <c r="J181" s="614"/>
      <c r="K181" s="614"/>
      <c r="L181" s="614"/>
      <c r="M181" s="173">
        <v>25.32</v>
      </c>
      <c r="N181" s="176">
        <v>43.96372845802658</v>
      </c>
    </row>
    <row r="182" spans="1:14">
      <c r="A182" s="168">
        <v>181</v>
      </c>
      <c r="B182" s="171">
        <v>6</v>
      </c>
      <c r="C182" s="171" t="s">
        <v>906</v>
      </c>
      <c r="D182" s="172">
        <v>6</v>
      </c>
      <c r="E182" s="613">
        <v>605</v>
      </c>
      <c r="F182" s="613" t="s">
        <v>908</v>
      </c>
      <c r="G182" s="172" t="s">
        <v>908</v>
      </c>
      <c r="H182" s="172" t="s">
        <v>849</v>
      </c>
      <c r="I182" s="613" t="s">
        <v>918</v>
      </c>
      <c r="J182" s="614">
        <v>85.82</v>
      </c>
      <c r="K182" s="614">
        <v>108.36464711227785</v>
      </c>
      <c r="L182" s="614">
        <v>178.34464711227787</v>
      </c>
      <c r="M182" s="173">
        <v>26.56</v>
      </c>
      <c r="N182" s="176">
        <v>46.116770452021555</v>
      </c>
    </row>
    <row r="183" spans="1:14">
      <c r="A183" s="168">
        <v>182</v>
      </c>
      <c r="B183" s="171">
        <v>6</v>
      </c>
      <c r="C183" s="171" t="s">
        <v>906</v>
      </c>
      <c r="D183" s="172">
        <v>6</v>
      </c>
      <c r="E183" s="613"/>
      <c r="F183" s="613"/>
      <c r="G183" s="172" t="s">
        <v>910</v>
      </c>
      <c r="H183" s="172" t="s">
        <v>849</v>
      </c>
      <c r="I183" s="613"/>
      <c r="J183" s="614"/>
      <c r="K183" s="614"/>
      <c r="L183" s="614"/>
      <c r="M183" s="173">
        <v>21.9</v>
      </c>
      <c r="N183" s="176">
        <v>38.025499732653316</v>
      </c>
    </row>
    <row r="184" spans="1:14">
      <c r="A184" s="168">
        <v>183</v>
      </c>
      <c r="B184" s="171">
        <v>6</v>
      </c>
      <c r="C184" s="171" t="s">
        <v>906</v>
      </c>
      <c r="D184" s="172">
        <v>6</v>
      </c>
      <c r="E184" s="613"/>
      <c r="F184" s="613"/>
      <c r="G184" s="172" t="s">
        <v>911</v>
      </c>
      <c r="H184" s="172" t="s">
        <v>849</v>
      </c>
      <c r="I184" s="613"/>
      <c r="J184" s="614"/>
      <c r="K184" s="614"/>
      <c r="L184" s="614"/>
      <c r="M184" s="173">
        <v>21.9</v>
      </c>
      <c r="N184" s="176">
        <v>38.025499732653316</v>
      </c>
    </row>
    <row r="185" spans="1:14">
      <c r="A185" s="168">
        <v>184</v>
      </c>
      <c r="B185" s="171">
        <v>6</v>
      </c>
      <c r="C185" s="171" t="s">
        <v>906</v>
      </c>
      <c r="D185" s="172">
        <v>6</v>
      </c>
      <c r="E185" s="613"/>
      <c r="F185" s="613"/>
      <c r="G185" s="172" t="s">
        <v>912</v>
      </c>
      <c r="H185" s="172" t="s">
        <v>849</v>
      </c>
      <c r="I185" s="613"/>
      <c r="J185" s="614"/>
      <c r="K185" s="614"/>
      <c r="L185" s="614"/>
      <c r="M185" s="173">
        <v>26.56</v>
      </c>
      <c r="N185" s="176">
        <v>46.116770452021555</v>
      </c>
    </row>
    <row r="186" spans="1:14">
      <c r="A186" s="168">
        <v>185</v>
      </c>
      <c r="B186" s="171">
        <v>6</v>
      </c>
      <c r="C186" s="171" t="s">
        <v>906</v>
      </c>
      <c r="D186" s="172">
        <v>6</v>
      </c>
      <c r="E186" s="613">
        <v>606</v>
      </c>
      <c r="F186" s="613" t="s">
        <v>912</v>
      </c>
      <c r="G186" s="172" t="s">
        <v>908</v>
      </c>
      <c r="H186" s="172" t="s">
        <v>916</v>
      </c>
      <c r="I186" s="613" t="s">
        <v>918</v>
      </c>
      <c r="J186" s="614">
        <v>80.790000000000006</v>
      </c>
      <c r="K186" s="614">
        <v>102.01328175484653</v>
      </c>
      <c r="L186" s="614">
        <v>169.10328175484653</v>
      </c>
      <c r="M186" s="173">
        <v>23.72</v>
      </c>
      <c r="N186" s="176">
        <v>41.185609756097563</v>
      </c>
    </row>
    <row r="187" spans="1:14">
      <c r="A187" s="168">
        <v>186</v>
      </c>
      <c r="B187" s="171">
        <v>6</v>
      </c>
      <c r="C187" s="171" t="s">
        <v>906</v>
      </c>
      <c r="D187" s="172">
        <v>6</v>
      </c>
      <c r="E187" s="613"/>
      <c r="F187" s="613"/>
      <c r="G187" s="172" t="s">
        <v>910</v>
      </c>
      <c r="H187" s="172" t="s">
        <v>916</v>
      </c>
      <c r="I187" s="613"/>
      <c r="J187" s="614"/>
      <c r="K187" s="614"/>
      <c r="L187" s="614"/>
      <c r="M187" s="173">
        <v>25.32</v>
      </c>
      <c r="N187" s="176">
        <v>43.96372845802658</v>
      </c>
    </row>
    <row r="188" spans="1:14">
      <c r="A188" s="168">
        <v>187</v>
      </c>
      <c r="B188" s="171">
        <v>6</v>
      </c>
      <c r="C188" s="171" t="s">
        <v>906</v>
      </c>
      <c r="D188" s="172">
        <v>6</v>
      </c>
      <c r="E188" s="613"/>
      <c r="F188" s="613"/>
      <c r="G188" s="172" t="s">
        <v>911</v>
      </c>
      <c r="H188" s="172" t="s">
        <v>916</v>
      </c>
      <c r="I188" s="613"/>
      <c r="J188" s="614"/>
      <c r="K188" s="614"/>
      <c r="L188" s="614"/>
      <c r="M188" s="173">
        <v>25.32</v>
      </c>
      <c r="N188" s="176">
        <v>43.96372845802658</v>
      </c>
    </row>
    <row r="189" spans="1:14">
      <c r="A189" s="168">
        <v>188</v>
      </c>
      <c r="B189" s="171">
        <v>6</v>
      </c>
      <c r="C189" s="171" t="s">
        <v>906</v>
      </c>
      <c r="D189" s="172">
        <v>6</v>
      </c>
      <c r="E189" s="613"/>
      <c r="F189" s="613"/>
      <c r="G189" s="172" t="s">
        <v>912</v>
      </c>
      <c r="H189" s="172" t="s">
        <v>916</v>
      </c>
      <c r="I189" s="613"/>
      <c r="J189" s="614"/>
      <c r="K189" s="614"/>
      <c r="L189" s="614"/>
      <c r="M189" s="173">
        <v>23.72</v>
      </c>
      <c r="N189" s="176">
        <v>41.185609756097563</v>
      </c>
    </row>
    <row r="190" spans="1:14">
      <c r="A190" s="168">
        <v>189</v>
      </c>
      <c r="B190" s="171">
        <v>6</v>
      </c>
      <c r="C190" s="171" t="s">
        <v>906</v>
      </c>
      <c r="D190" s="172">
        <v>6</v>
      </c>
      <c r="E190" s="613">
        <v>607</v>
      </c>
      <c r="F190" s="613" t="s">
        <v>910</v>
      </c>
      <c r="G190" s="172" t="s">
        <v>908</v>
      </c>
      <c r="H190" s="172" t="s">
        <v>849</v>
      </c>
      <c r="I190" s="613" t="s">
        <v>909</v>
      </c>
      <c r="J190" s="614">
        <v>114.59</v>
      </c>
      <c r="K190" s="614">
        <v>144.69243664176091</v>
      </c>
      <c r="L190" s="614">
        <v>247.34243664176091</v>
      </c>
      <c r="M190" s="173">
        <v>27</v>
      </c>
      <c r="N190" s="176">
        <v>46.880753095052036</v>
      </c>
    </row>
    <row r="191" spans="1:14">
      <c r="A191" s="168">
        <v>190</v>
      </c>
      <c r="B191" s="171">
        <v>6</v>
      </c>
      <c r="C191" s="171" t="s">
        <v>906</v>
      </c>
      <c r="D191" s="172">
        <v>6</v>
      </c>
      <c r="E191" s="613"/>
      <c r="F191" s="613"/>
      <c r="G191" s="172" t="s">
        <v>910</v>
      </c>
      <c r="H191" s="172" t="s">
        <v>849</v>
      </c>
      <c r="I191" s="613"/>
      <c r="J191" s="614"/>
      <c r="K191" s="614"/>
      <c r="L191" s="614"/>
      <c r="M191" s="173">
        <v>21.98</v>
      </c>
      <c r="N191" s="176">
        <v>38.164405667749769</v>
      </c>
    </row>
    <row r="192" spans="1:14">
      <c r="A192" s="168">
        <v>191</v>
      </c>
      <c r="B192" s="171">
        <v>6</v>
      </c>
      <c r="C192" s="171" t="s">
        <v>906</v>
      </c>
      <c r="D192" s="172">
        <v>6</v>
      </c>
      <c r="E192" s="613"/>
      <c r="F192" s="613"/>
      <c r="G192" s="172" t="s">
        <v>911</v>
      </c>
      <c r="H192" s="172" t="s">
        <v>849</v>
      </c>
      <c r="I192" s="613"/>
      <c r="J192" s="614"/>
      <c r="K192" s="614"/>
      <c r="L192" s="614"/>
      <c r="M192" s="173">
        <v>24.08</v>
      </c>
      <c r="N192" s="176">
        <v>41.810686464031591</v>
      </c>
    </row>
    <row r="193" spans="1:14">
      <c r="A193" s="168">
        <v>192</v>
      </c>
      <c r="B193" s="171">
        <v>6</v>
      </c>
      <c r="C193" s="171" t="s">
        <v>906</v>
      </c>
      <c r="D193" s="172">
        <v>6</v>
      </c>
      <c r="E193" s="613"/>
      <c r="F193" s="613"/>
      <c r="G193" s="172" t="s">
        <v>912</v>
      </c>
      <c r="H193" s="172" t="s">
        <v>849</v>
      </c>
      <c r="I193" s="613"/>
      <c r="J193" s="614"/>
      <c r="K193" s="614"/>
      <c r="L193" s="614"/>
      <c r="M193" s="173">
        <v>24.08</v>
      </c>
      <c r="N193" s="176">
        <v>41.810686464031591</v>
      </c>
    </row>
    <row r="194" spans="1:14">
      <c r="A194" s="168">
        <v>193</v>
      </c>
      <c r="B194" s="171">
        <v>6</v>
      </c>
      <c r="C194" s="171" t="s">
        <v>906</v>
      </c>
      <c r="D194" s="172">
        <v>6</v>
      </c>
      <c r="E194" s="613"/>
      <c r="F194" s="613"/>
      <c r="G194" s="172" t="s">
        <v>913</v>
      </c>
      <c r="H194" s="172" t="s">
        <v>849</v>
      </c>
      <c r="I194" s="613"/>
      <c r="J194" s="614"/>
      <c r="K194" s="614"/>
      <c r="L194" s="614"/>
      <c r="M194" s="173">
        <v>21.98</v>
      </c>
      <c r="N194" s="176">
        <v>38.164405667749769</v>
      </c>
    </row>
    <row r="195" spans="1:14">
      <c r="A195" s="168">
        <v>194</v>
      </c>
      <c r="B195" s="171">
        <v>6</v>
      </c>
      <c r="C195" s="171" t="s">
        <v>906</v>
      </c>
      <c r="D195" s="172">
        <v>6</v>
      </c>
      <c r="E195" s="613"/>
      <c r="F195" s="613"/>
      <c r="G195" s="172" t="s">
        <v>914</v>
      </c>
      <c r="H195" s="172" t="s">
        <v>849</v>
      </c>
      <c r="I195" s="613"/>
      <c r="J195" s="614"/>
      <c r="K195" s="614"/>
      <c r="L195" s="614"/>
      <c r="M195" s="173">
        <v>27</v>
      </c>
      <c r="N195" s="176">
        <v>46.880753095052036</v>
      </c>
    </row>
    <row r="196" spans="1:14">
      <c r="A196" s="168">
        <v>195</v>
      </c>
      <c r="B196" s="171">
        <v>6</v>
      </c>
      <c r="C196" s="171" t="s">
        <v>906</v>
      </c>
      <c r="D196" s="172">
        <v>6</v>
      </c>
      <c r="E196" s="613">
        <v>608</v>
      </c>
      <c r="F196" s="613" t="s">
        <v>911</v>
      </c>
      <c r="G196" s="172" t="s">
        <v>908</v>
      </c>
      <c r="H196" s="172" t="s">
        <v>916</v>
      </c>
      <c r="I196" s="613" t="s">
        <v>909</v>
      </c>
      <c r="J196" s="614">
        <v>114.96</v>
      </c>
      <c r="K196" s="614">
        <v>145.1596344911147</v>
      </c>
      <c r="L196" s="614">
        <v>249.57963449111469</v>
      </c>
      <c r="M196" s="173">
        <v>25.62</v>
      </c>
      <c r="N196" s="176">
        <v>44.48462571463827</v>
      </c>
    </row>
    <row r="197" spans="1:14">
      <c r="A197" s="168">
        <v>196</v>
      </c>
      <c r="B197" s="171">
        <v>6</v>
      </c>
      <c r="C197" s="171" t="s">
        <v>906</v>
      </c>
      <c r="D197" s="172">
        <v>6</v>
      </c>
      <c r="E197" s="613"/>
      <c r="F197" s="613"/>
      <c r="G197" s="172" t="s">
        <v>910</v>
      </c>
      <c r="H197" s="172" t="s">
        <v>916</v>
      </c>
      <c r="I197" s="613"/>
      <c r="J197" s="614"/>
      <c r="K197" s="614"/>
      <c r="L197" s="614"/>
      <c r="M197" s="173">
        <v>23.49</v>
      </c>
      <c r="N197" s="176">
        <v>40.786255192695265</v>
      </c>
    </row>
    <row r="198" spans="1:14">
      <c r="A198" s="168">
        <v>197</v>
      </c>
      <c r="B198" s="171">
        <v>6</v>
      </c>
      <c r="C198" s="171" t="s">
        <v>906</v>
      </c>
      <c r="D198" s="172">
        <v>6</v>
      </c>
      <c r="E198" s="613"/>
      <c r="F198" s="613"/>
      <c r="G198" s="172" t="s">
        <v>911</v>
      </c>
      <c r="H198" s="172" t="s">
        <v>916</v>
      </c>
      <c r="I198" s="613"/>
      <c r="J198" s="614"/>
      <c r="K198" s="614"/>
      <c r="L198" s="614"/>
      <c r="M198" s="173">
        <v>23.46</v>
      </c>
      <c r="N198" s="176">
        <v>40.734165467034103</v>
      </c>
    </row>
    <row r="199" spans="1:14">
      <c r="A199" s="168">
        <v>198</v>
      </c>
      <c r="B199" s="171">
        <v>6</v>
      </c>
      <c r="C199" s="171" t="s">
        <v>906</v>
      </c>
      <c r="D199" s="172">
        <v>6</v>
      </c>
      <c r="E199" s="613"/>
      <c r="F199" s="613"/>
      <c r="G199" s="172" t="s">
        <v>912</v>
      </c>
      <c r="H199" s="172" t="s">
        <v>916</v>
      </c>
      <c r="I199" s="613"/>
      <c r="J199" s="614"/>
      <c r="K199" s="614"/>
      <c r="L199" s="614"/>
      <c r="M199" s="173">
        <v>23.46</v>
      </c>
      <c r="N199" s="176">
        <v>40.734165467034103</v>
      </c>
    </row>
    <row r="200" spans="1:14">
      <c r="A200" s="168">
        <v>199</v>
      </c>
      <c r="B200" s="171">
        <v>6</v>
      </c>
      <c r="C200" s="171" t="s">
        <v>906</v>
      </c>
      <c r="D200" s="172">
        <v>6</v>
      </c>
      <c r="E200" s="613"/>
      <c r="F200" s="613"/>
      <c r="G200" s="172" t="s">
        <v>913</v>
      </c>
      <c r="H200" s="172" t="s">
        <v>916</v>
      </c>
      <c r="I200" s="613"/>
      <c r="J200" s="614"/>
      <c r="K200" s="614"/>
      <c r="L200" s="614"/>
      <c r="M200" s="173">
        <v>23.49</v>
      </c>
      <c r="N200" s="176">
        <v>40.786255192695265</v>
      </c>
    </row>
    <row r="201" spans="1:14">
      <c r="A201" s="168">
        <v>200</v>
      </c>
      <c r="B201" s="171">
        <v>6</v>
      </c>
      <c r="C201" s="171" t="s">
        <v>906</v>
      </c>
      <c r="D201" s="172">
        <v>6</v>
      </c>
      <c r="E201" s="613"/>
      <c r="F201" s="613"/>
      <c r="G201" s="172" t="s">
        <v>914</v>
      </c>
      <c r="H201" s="172" t="s">
        <v>916</v>
      </c>
      <c r="I201" s="613"/>
      <c r="J201" s="614"/>
      <c r="K201" s="614"/>
      <c r="L201" s="614"/>
      <c r="M201" s="173">
        <v>25.62</v>
      </c>
      <c r="N201" s="176">
        <v>44.48462571463827</v>
      </c>
    </row>
    <row r="202" spans="1:14">
      <c r="A202" s="168">
        <v>201</v>
      </c>
      <c r="B202" s="171">
        <v>6</v>
      </c>
      <c r="C202" s="171" t="s">
        <v>906</v>
      </c>
      <c r="D202" s="172">
        <v>7</v>
      </c>
      <c r="E202" s="613">
        <v>701</v>
      </c>
      <c r="F202" s="613" t="s">
        <v>907</v>
      </c>
      <c r="G202" s="172" t="s">
        <v>908</v>
      </c>
      <c r="H202" s="172" t="s">
        <v>849</v>
      </c>
      <c r="I202" s="613" t="s">
        <v>909</v>
      </c>
      <c r="J202" s="614">
        <v>114.55</v>
      </c>
      <c r="K202" s="614">
        <v>144.64084987123164</v>
      </c>
      <c r="L202" s="614">
        <v>247.29084987123201</v>
      </c>
      <c r="M202" s="173">
        <v>24.08</v>
      </c>
      <c r="N202" s="174">
        <v>41.810686464031591</v>
      </c>
    </row>
    <row r="203" spans="1:14">
      <c r="A203" s="168">
        <v>202</v>
      </c>
      <c r="B203" s="171">
        <v>6</v>
      </c>
      <c r="C203" s="171" t="s">
        <v>906</v>
      </c>
      <c r="D203" s="172">
        <v>7</v>
      </c>
      <c r="E203" s="613"/>
      <c r="F203" s="613"/>
      <c r="G203" s="172" t="s">
        <v>910</v>
      </c>
      <c r="H203" s="172" t="s">
        <v>849</v>
      </c>
      <c r="I203" s="613"/>
      <c r="J203" s="614"/>
      <c r="K203" s="614"/>
      <c r="L203" s="614"/>
      <c r="M203" s="173">
        <v>21.98</v>
      </c>
      <c r="N203" s="176">
        <v>38.164405667749769</v>
      </c>
    </row>
    <row r="204" spans="1:14">
      <c r="A204" s="168">
        <v>203</v>
      </c>
      <c r="B204" s="171">
        <v>6</v>
      </c>
      <c r="C204" s="171" t="s">
        <v>906</v>
      </c>
      <c r="D204" s="172">
        <v>7</v>
      </c>
      <c r="E204" s="613"/>
      <c r="F204" s="613"/>
      <c r="G204" s="172" t="s">
        <v>911</v>
      </c>
      <c r="H204" s="172" t="s">
        <v>849</v>
      </c>
      <c r="I204" s="613"/>
      <c r="J204" s="614"/>
      <c r="K204" s="614"/>
      <c r="L204" s="614"/>
      <c r="M204" s="173">
        <v>27</v>
      </c>
      <c r="N204" s="176">
        <v>46.880753095052036</v>
      </c>
    </row>
    <row r="205" spans="1:14">
      <c r="A205" s="168">
        <v>204</v>
      </c>
      <c r="B205" s="171">
        <v>6</v>
      </c>
      <c r="C205" s="171" t="s">
        <v>906</v>
      </c>
      <c r="D205" s="172">
        <v>7</v>
      </c>
      <c r="E205" s="613"/>
      <c r="F205" s="613"/>
      <c r="G205" s="172" t="s">
        <v>912</v>
      </c>
      <c r="H205" s="172" t="s">
        <v>849</v>
      </c>
      <c r="I205" s="613"/>
      <c r="J205" s="614"/>
      <c r="K205" s="614"/>
      <c r="L205" s="614"/>
      <c r="M205" s="173">
        <v>27</v>
      </c>
      <c r="N205" s="176">
        <v>46.880753095052036</v>
      </c>
    </row>
    <row r="206" spans="1:14">
      <c r="A206" s="168">
        <v>205</v>
      </c>
      <c r="B206" s="171">
        <v>6</v>
      </c>
      <c r="C206" s="171" t="s">
        <v>906</v>
      </c>
      <c r="D206" s="172">
        <v>7</v>
      </c>
      <c r="E206" s="613"/>
      <c r="F206" s="613"/>
      <c r="G206" s="172" t="s">
        <v>913</v>
      </c>
      <c r="H206" s="172" t="s">
        <v>849</v>
      </c>
      <c r="I206" s="613"/>
      <c r="J206" s="614"/>
      <c r="K206" s="614"/>
      <c r="L206" s="614"/>
      <c r="M206" s="173">
        <v>21.98</v>
      </c>
      <c r="N206" s="176">
        <v>38.164405667749769</v>
      </c>
    </row>
    <row r="207" spans="1:14">
      <c r="A207" s="168">
        <v>206</v>
      </c>
      <c r="B207" s="171">
        <v>6</v>
      </c>
      <c r="C207" s="171" t="s">
        <v>906</v>
      </c>
      <c r="D207" s="172">
        <v>7</v>
      </c>
      <c r="E207" s="613"/>
      <c r="F207" s="613"/>
      <c r="G207" s="172" t="s">
        <v>914</v>
      </c>
      <c r="H207" s="172" t="s">
        <v>849</v>
      </c>
      <c r="I207" s="613"/>
      <c r="J207" s="614"/>
      <c r="K207" s="614"/>
      <c r="L207" s="614"/>
      <c r="M207" s="173">
        <v>24.08</v>
      </c>
      <c r="N207" s="176">
        <v>41.810686464031591</v>
      </c>
    </row>
    <row r="208" spans="1:14">
      <c r="A208" s="168">
        <v>207</v>
      </c>
      <c r="B208" s="171">
        <v>6</v>
      </c>
      <c r="C208" s="171" t="s">
        <v>906</v>
      </c>
      <c r="D208" s="172">
        <v>7</v>
      </c>
      <c r="E208" s="613">
        <v>702</v>
      </c>
      <c r="F208" s="613" t="s">
        <v>915</v>
      </c>
      <c r="G208" s="172" t="s">
        <v>908</v>
      </c>
      <c r="H208" s="172" t="s">
        <v>916</v>
      </c>
      <c r="I208" s="613" t="s">
        <v>909</v>
      </c>
      <c r="J208" s="614">
        <v>114.9</v>
      </c>
      <c r="K208" s="614">
        <v>145.08279048628995</v>
      </c>
      <c r="L208" s="614">
        <v>249.50279048628994</v>
      </c>
      <c r="M208" s="173">
        <v>23.46</v>
      </c>
      <c r="N208" s="176">
        <v>40.734165467034103</v>
      </c>
    </row>
    <row r="209" spans="1:14">
      <c r="A209" s="168">
        <v>208</v>
      </c>
      <c r="B209" s="171">
        <v>6</v>
      </c>
      <c r="C209" s="171" t="s">
        <v>906</v>
      </c>
      <c r="D209" s="172">
        <v>7</v>
      </c>
      <c r="E209" s="613"/>
      <c r="F209" s="613"/>
      <c r="G209" s="172" t="s">
        <v>910</v>
      </c>
      <c r="H209" s="172" t="s">
        <v>916</v>
      </c>
      <c r="I209" s="613"/>
      <c r="J209" s="614"/>
      <c r="K209" s="614"/>
      <c r="L209" s="614"/>
      <c r="M209" s="173">
        <v>23.49</v>
      </c>
      <c r="N209" s="176">
        <v>40.786255192695265</v>
      </c>
    </row>
    <row r="210" spans="1:14">
      <c r="A210" s="168">
        <v>209</v>
      </c>
      <c r="B210" s="171">
        <v>6</v>
      </c>
      <c r="C210" s="171" t="s">
        <v>906</v>
      </c>
      <c r="D210" s="172">
        <v>7</v>
      </c>
      <c r="E210" s="613"/>
      <c r="F210" s="613"/>
      <c r="G210" s="172" t="s">
        <v>911</v>
      </c>
      <c r="H210" s="172" t="s">
        <v>916</v>
      </c>
      <c r="I210" s="613"/>
      <c r="J210" s="614"/>
      <c r="K210" s="614"/>
      <c r="L210" s="614"/>
      <c r="M210" s="173">
        <v>25.62</v>
      </c>
      <c r="N210" s="176">
        <v>44.48462571463827</v>
      </c>
    </row>
    <row r="211" spans="1:14">
      <c r="A211" s="168">
        <v>210</v>
      </c>
      <c r="B211" s="171">
        <v>6</v>
      </c>
      <c r="C211" s="171" t="s">
        <v>906</v>
      </c>
      <c r="D211" s="172">
        <v>7</v>
      </c>
      <c r="E211" s="613"/>
      <c r="F211" s="613"/>
      <c r="G211" s="172" t="s">
        <v>912</v>
      </c>
      <c r="H211" s="172" t="s">
        <v>916</v>
      </c>
      <c r="I211" s="613"/>
      <c r="J211" s="614"/>
      <c r="K211" s="614"/>
      <c r="L211" s="614"/>
      <c r="M211" s="173">
        <v>25.62</v>
      </c>
      <c r="N211" s="176">
        <v>44.48462571463827</v>
      </c>
    </row>
    <row r="212" spans="1:14">
      <c r="A212" s="168">
        <v>211</v>
      </c>
      <c r="B212" s="171">
        <v>6</v>
      </c>
      <c r="C212" s="171" t="s">
        <v>906</v>
      </c>
      <c r="D212" s="172">
        <v>7</v>
      </c>
      <c r="E212" s="613"/>
      <c r="F212" s="613"/>
      <c r="G212" s="172" t="s">
        <v>913</v>
      </c>
      <c r="H212" s="172" t="s">
        <v>916</v>
      </c>
      <c r="I212" s="613"/>
      <c r="J212" s="614"/>
      <c r="K212" s="614"/>
      <c r="L212" s="614"/>
      <c r="M212" s="173">
        <v>23.49</v>
      </c>
      <c r="N212" s="176">
        <v>40.786255192695265</v>
      </c>
    </row>
    <row r="213" spans="1:14">
      <c r="A213" s="168">
        <v>212</v>
      </c>
      <c r="B213" s="171">
        <v>6</v>
      </c>
      <c r="C213" s="171" t="s">
        <v>906</v>
      </c>
      <c r="D213" s="172">
        <v>7</v>
      </c>
      <c r="E213" s="613"/>
      <c r="F213" s="613"/>
      <c r="G213" s="172" t="s">
        <v>914</v>
      </c>
      <c r="H213" s="172" t="s">
        <v>916</v>
      </c>
      <c r="I213" s="613"/>
      <c r="J213" s="614"/>
      <c r="K213" s="614"/>
      <c r="L213" s="614"/>
      <c r="M213" s="173">
        <v>23.46</v>
      </c>
      <c r="N213" s="176">
        <v>40.734165467034103</v>
      </c>
    </row>
    <row r="214" spans="1:14">
      <c r="A214" s="168">
        <v>213</v>
      </c>
      <c r="B214" s="171">
        <v>6</v>
      </c>
      <c r="C214" s="171" t="s">
        <v>906</v>
      </c>
      <c r="D214" s="172">
        <v>7</v>
      </c>
      <c r="E214" s="613">
        <v>703</v>
      </c>
      <c r="F214" s="613" t="s">
        <v>917</v>
      </c>
      <c r="G214" s="172" t="s">
        <v>908</v>
      </c>
      <c r="H214" s="172" t="s">
        <v>849</v>
      </c>
      <c r="I214" s="613" t="s">
        <v>918</v>
      </c>
      <c r="J214" s="614">
        <v>85.82</v>
      </c>
      <c r="K214" s="614">
        <v>108.36383881230115</v>
      </c>
      <c r="L214" s="614">
        <v>178.34383881230116</v>
      </c>
      <c r="M214" s="173">
        <v>21.9</v>
      </c>
      <c r="N214" s="177">
        <v>38.025499732653316</v>
      </c>
    </row>
    <row r="215" spans="1:14">
      <c r="A215" s="168">
        <v>214</v>
      </c>
      <c r="B215" s="171">
        <v>6</v>
      </c>
      <c r="C215" s="171" t="s">
        <v>906</v>
      </c>
      <c r="D215" s="172">
        <v>7</v>
      </c>
      <c r="E215" s="613"/>
      <c r="F215" s="613"/>
      <c r="G215" s="172" t="s">
        <v>910</v>
      </c>
      <c r="H215" s="172" t="s">
        <v>849</v>
      </c>
      <c r="I215" s="613"/>
      <c r="J215" s="614"/>
      <c r="K215" s="614"/>
      <c r="L215" s="614"/>
      <c r="M215" s="173">
        <v>26.56</v>
      </c>
      <c r="N215" s="177">
        <v>46.116770452021555</v>
      </c>
    </row>
    <row r="216" spans="1:14">
      <c r="A216" s="168">
        <v>215</v>
      </c>
      <c r="B216" s="171">
        <v>6</v>
      </c>
      <c r="C216" s="171" t="s">
        <v>906</v>
      </c>
      <c r="D216" s="172">
        <v>7</v>
      </c>
      <c r="E216" s="613"/>
      <c r="F216" s="613"/>
      <c r="G216" s="172" t="s">
        <v>911</v>
      </c>
      <c r="H216" s="172" t="s">
        <v>849</v>
      </c>
      <c r="I216" s="613"/>
      <c r="J216" s="614"/>
      <c r="K216" s="614"/>
      <c r="L216" s="614"/>
      <c r="M216" s="173">
        <v>26.56</v>
      </c>
      <c r="N216" s="176">
        <v>46.116770452021555</v>
      </c>
    </row>
    <row r="217" spans="1:14">
      <c r="A217" s="168">
        <v>216</v>
      </c>
      <c r="B217" s="171">
        <v>6</v>
      </c>
      <c r="C217" s="171" t="s">
        <v>906</v>
      </c>
      <c r="D217" s="172">
        <v>7</v>
      </c>
      <c r="E217" s="613"/>
      <c r="F217" s="613"/>
      <c r="G217" s="172" t="s">
        <v>912</v>
      </c>
      <c r="H217" s="172" t="s">
        <v>849</v>
      </c>
      <c r="I217" s="613"/>
      <c r="J217" s="614"/>
      <c r="K217" s="614"/>
      <c r="L217" s="614"/>
      <c r="M217" s="173">
        <v>21.9</v>
      </c>
      <c r="N217" s="176">
        <v>38.025499732653316</v>
      </c>
    </row>
    <row r="218" spans="1:14">
      <c r="A218" s="168">
        <v>217</v>
      </c>
      <c r="B218" s="171">
        <v>6</v>
      </c>
      <c r="C218" s="171" t="s">
        <v>906</v>
      </c>
      <c r="D218" s="172">
        <v>7</v>
      </c>
      <c r="E218" s="613">
        <v>704</v>
      </c>
      <c r="F218" s="613" t="s">
        <v>919</v>
      </c>
      <c r="G218" s="172" t="s">
        <v>908</v>
      </c>
      <c r="H218" s="172" t="s">
        <v>916</v>
      </c>
      <c r="I218" s="613" t="s">
        <v>918</v>
      </c>
      <c r="J218" s="614">
        <v>80.790000000000006</v>
      </c>
      <c r="K218" s="614">
        <v>102.01252083017725</v>
      </c>
      <c r="L218" s="614">
        <v>169.10252083017724</v>
      </c>
      <c r="M218" s="173">
        <v>25.32</v>
      </c>
      <c r="N218" s="176">
        <v>43.96372845802658</v>
      </c>
    </row>
    <row r="219" spans="1:14">
      <c r="A219" s="168">
        <v>218</v>
      </c>
      <c r="B219" s="171">
        <v>6</v>
      </c>
      <c r="C219" s="171" t="s">
        <v>906</v>
      </c>
      <c r="D219" s="172">
        <v>7</v>
      </c>
      <c r="E219" s="613"/>
      <c r="F219" s="613"/>
      <c r="G219" s="172" t="s">
        <v>910</v>
      </c>
      <c r="H219" s="172" t="s">
        <v>916</v>
      </c>
      <c r="I219" s="613"/>
      <c r="J219" s="614"/>
      <c r="K219" s="614"/>
      <c r="L219" s="614"/>
      <c r="M219" s="173">
        <v>23.72</v>
      </c>
      <c r="N219" s="176">
        <v>41.185609756097563</v>
      </c>
    </row>
    <row r="220" spans="1:14">
      <c r="A220" s="168">
        <v>219</v>
      </c>
      <c r="B220" s="171">
        <v>6</v>
      </c>
      <c r="C220" s="171" t="s">
        <v>906</v>
      </c>
      <c r="D220" s="172">
        <v>7</v>
      </c>
      <c r="E220" s="613"/>
      <c r="F220" s="613"/>
      <c r="G220" s="172" t="s">
        <v>911</v>
      </c>
      <c r="H220" s="172" t="s">
        <v>916</v>
      </c>
      <c r="I220" s="613"/>
      <c r="J220" s="614"/>
      <c r="K220" s="614"/>
      <c r="L220" s="614"/>
      <c r="M220" s="173">
        <v>23.72</v>
      </c>
      <c r="N220" s="176">
        <v>41.185609756097563</v>
      </c>
    </row>
    <row r="221" spans="1:14">
      <c r="A221" s="168">
        <v>220</v>
      </c>
      <c r="B221" s="171">
        <v>6</v>
      </c>
      <c r="C221" s="171" t="s">
        <v>906</v>
      </c>
      <c r="D221" s="172">
        <v>7</v>
      </c>
      <c r="E221" s="613"/>
      <c r="F221" s="613"/>
      <c r="G221" s="172" t="s">
        <v>912</v>
      </c>
      <c r="H221" s="172" t="s">
        <v>916</v>
      </c>
      <c r="I221" s="613"/>
      <c r="J221" s="614"/>
      <c r="K221" s="614"/>
      <c r="L221" s="614"/>
      <c r="M221" s="173">
        <v>25.32</v>
      </c>
      <c r="N221" s="176">
        <v>43.96372845802658</v>
      </c>
    </row>
    <row r="222" spans="1:14">
      <c r="A222" s="168">
        <v>221</v>
      </c>
      <c r="B222" s="171">
        <v>6</v>
      </c>
      <c r="C222" s="171" t="s">
        <v>906</v>
      </c>
      <c r="D222" s="172">
        <v>7</v>
      </c>
      <c r="E222" s="613">
        <v>705</v>
      </c>
      <c r="F222" s="613" t="s">
        <v>908</v>
      </c>
      <c r="G222" s="172" t="s">
        <v>908</v>
      </c>
      <c r="H222" s="172" t="s">
        <v>849</v>
      </c>
      <c r="I222" s="613" t="s">
        <v>918</v>
      </c>
      <c r="J222" s="614">
        <v>85.82</v>
      </c>
      <c r="K222" s="614">
        <v>108.36464711227785</v>
      </c>
      <c r="L222" s="614">
        <v>178.34464711227787</v>
      </c>
      <c r="M222" s="173">
        <v>26.56</v>
      </c>
      <c r="N222" s="176">
        <v>46.116770452021555</v>
      </c>
    </row>
    <row r="223" spans="1:14">
      <c r="A223" s="168">
        <v>222</v>
      </c>
      <c r="B223" s="171">
        <v>6</v>
      </c>
      <c r="C223" s="171" t="s">
        <v>906</v>
      </c>
      <c r="D223" s="172">
        <v>7</v>
      </c>
      <c r="E223" s="613"/>
      <c r="F223" s="613"/>
      <c r="G223" s="172" t="s">
        <v>910</v>
      </c>
      <c r="H223" s="172" t="s">
        <v>849</v>
      </c>
      <c r="I223" s="613"/>
      <c r="J223" s="614"/>
      <c r="K223" s="614"/>
      <c r="L223" s="614"/>
      <c r="M223" s="173">
        <v>21.9</v>
      </c>
      <c r="N223" s="176">
        <v>38.025499732653316</v>
      </c>
    </row>
    <row r="224" spans="1:14">
      <c r="A224" s="168">
        <v>223</v>
      </c>
      <c r="B224" s="171">
        <v>6</v>
      </c>
      <c r="C224" s="171" t="s">
        <v>906</v>
      </c>
      <c r="D224" s="172">
        <v>7</v>
      </c>
      <c r="E224" s="613"/>
      <c r="F224" s="613"/>
      <c r="G224" s="172" t="s">
        <v>911</v>
      </c>
      <c r="H224" s="172" t="s">
        <v>849</v>
      </c>
      <c r="I224" s="613"/>
      <c r="J224" s="614"/>
      <c r="K224" s="614"/>
      <c r="L224" s="614"/>
      <c r="M224" s="173">
        <v>21.9</v>
      </c>
      <c r="N224" s="176">
        <v>38.025499732653316</v>
      </c>
    </row>
    <row r="225" spans="1:14">
      <c r="A225" s="168">
        <v>224</v>
      </c>
      <c r="B225" s="171">
        <v>6</v>
      </c>
      <c r="C225" s="171" t="s">
        <v>906</v>
      </c>
      <c r="D225" s="172">
        <v>7</v>
      </c>
      <c r="E225" s="613"/>
      <c r="F225" s="613"/>
      <c r="G225" s="172" t="s">
        <v>912</v>
      </c>
      <c r="H225" s="172" t="s">
        <v>849</v>
      </c>
      <c r="I225" s="613"/>
      <c r="J225" s="614"/>
      <c r="K225" s="614"/>
      <c r="L225" s="614"/>
      <c r="M225" s="173">
        <v>26.56</v>
      </c>
      <c r="N225" s="176">
        <v>46.116770452021555</v>
      </c>
    </row>
    <row r="226" spans="1:14">
      <c r="A226" s="168">
        <v>225</v>
      </c>
      <c r="B226" s="171">
        <v>6</v>
      </c>
      <c r="C226" s="171" t="s">
        <v>906</v>
      </c>
      <c r="D226" s="172">
        <v>7</v>
      </c>
      <c r="E226" s="613">
        <v>706</v>
      </c>
      <c r="F226" s="613" t="s">
        <v>912</v>
      </c>
      <c r="G226" s="172" t="s">
        <v>908</v>
      </c>
      <c r="H226" s="172" t="s">
        <v>916</v>
      </c>
      <c r="I226" s="613" t="s">
        <v>918</v>
      </c>
      <c r="J226" s="614">
        <v>80.790000000000006</v>
      </c>
      <c r="K226" s="614">
        <v>102.01328175484653</v>
      </c>
      <c r="L226" s="614">
        <v>169.10328175484653</v>
      </c>
      <c r="M226" s="173">
        <v>23.72</v>
      </c>
      <c r="N226" s="176">
        <v>41.185609756097563</v>
      </c>
    </row>
    <row r="227" spans="1:14">
      <c r="A227" s="168">
        <v>226</v>
      </c>
      <c r="B227" s="171">
        <v>6</v>
      </c>
      <c r="C227" s="171" t="s">
        <v>906</v>
      </c>
      <c r="D227" s="172">
        <v>7</v>
      </c>
      <c r="E227" s="613"/>
      <c r="F227" s="613"/>
      <c r="G227" s="172" t="s">
        <v>910</v>
      </c>
      <c r="H227" s="172" t="s">
        <v>916</v>
      </c>
      <c r="I227" s="613"/>
      <c r="J227" s="614"/>
      <c r="K227" s="614"/>
      <c r="L227" s="614"/>
      <c r="M227" s="173">
        <v>25.32</v>
      </c>
      <c r="N227" s="176">
        <v>43.96372845802658</v>
      </c>
    </row>
    <row r="228" spans="1:14">
      <c r="A228" s="168">
        <v>227</v>
      </c>
      <c r="B228" s="171">
        <v>6</v>
      </c>
      <c r="C228" s="171" t="s">
        <v>906</v>
      </c>
      <c r="D228" s="172">
        <v>7</v>
      </c>
      <c r="E228" s="613"/>
      <c r="F228" s="613"/>
      <c r="G228" s="172" t="s">
        <v>911</v>
      </c>
      <c r="H228" s="172" t="s">
        <v>916</v>
      </c>
      <c r="I228" s="613"/>
      <c r="J228" s="614"/>
      <c r="K228" s="614"/>
      <c r="L228" s="614"/>
      <c r="M228" s="173">
        <v>25.32</v>
      </c>
      <c r="N228" s="176">
        <v>43.96372845802658</v>
      </c>
    </row>
    <row r="229" spans="1:14">
      <c r="A229" s="168">
        <v>228</v>
      </c>
      <c r="B229" s="171">
        <v>6</v>
      </c>
      <c r="C229" s="171" t="s">
        <v>906</v>
      </c>
      <c r="D229" s="172">
        <v>7</v>
      </c>
      <c r="E229" s="613"/>
      <c r="F229" s="613"/>
      <c r="G229" s="172" t="s">
        <v>912</v>
      </c>
      <c r="H229" s="172" t="s">
        <v>916</v>
      </c>
      <c r="I229" s="613"/>
      <c r="J229" s="614"/>
      <c r="K229" s="614"/>
      <c r="L229" s="614"/>
      <c r="M229" s="173">
        <v>23.72</v>
      </c>
      <c r="N229" s="176">
        <v>41.185609756097563</v>
      </c>
    </row>
    <row r="230" spans="1:14">
      <c r="A230" s="168">
        <v>229</v>
      </c>
      <c r="B230" s="171">
        <v>6</v>
      </c>
      <c r="C230" s="171" t="s">
        <v>906</v>
      </c>
      <c r="D230" s="172">
        <v>7</v>
      </c>
      <c r="E230" s="613">
        <v>707</v>
      </c>
      <c r="F230" s="613" t="s">
        <v>910</v>
      </c>
      <c r="G230" s="172" t="s">
        <v>908</v>
      </c>
      <c r="H230" s="172" t="s">
        <v>849</v>
      </c>
      <c r="I230" s="613" t="s">
        <v>909</v>
      </c>
      <c r="J230" s="614">
        <v>114.59</v>
      </c>
      <c r="K230" s="614">
        <v>144.69243664176091</v>
      </c>
      <c r="L230" s="614">
        <v>247.34243664176091</v>
      </c>
      <c r="M230" s="173">
        <v>27</v>
      </c>
      <c r="N230" s="176">
        <v>46.880753095052036</v>
      </c>
    </row>
    <row r="231" spans="1:14">
      <c r="A231" s="168">
        <v>230</v>
      </c>
      <c r="B231" s="171">
        <v>6</v>
      </c>
      <c r="C231" s="171" t="s">
        <v>906</v>
      </c>
      <c r="D231" s="172">
        <v>7</v>
      </c>
      <c r="E231" s="613"/>
      <c r="F231" s="613"/>
      <c r="G231" s="172" t="s">
        <v>910</v>
      </c>
      <c r="H231" s="172" t="s">
        <v>849</v>
      </c>
      <c r="I231" s="613"/>
      <c r="J231" s="614"/>
      <c r="K231" s="614"/>
      <c r="L231" s="614"/>
      <c r="M231" s="173">
        <v>21.98</v>
      </c>
      <c r="N231" s="176">
        <v>38.164405667749769</v>
      </c>
    </row>
    <row r="232" spans="1:14">
      <c r="A232" s="168">
        <v>231</v>
      </c>
      <c r="B232" s="171">
        <v>6</v>
      </c>
      <c r="C232" s="171" t="s">
        <v>906</v>
      </c>
      <c r="D232" s="172">
        <v>7</v>
      </c>
      <c r="E232" s="613"/>
      <c r="F232" s="613"/>
      <c r="G232" s="172" t="s">
        <v>911</v>
      </c>
      <c r="H232" s="172" t="s">
        <v>849</v>
      </c>
      <c r="I232" s="613"/>
      <c r="J232" s="614"/>
      <c r="K232" s="614"/>
      <c r="L232" s="614"/>
      <c r="M232" s="173">
        <v>24.08</v>
      </c>
      <c r="N232" s="176">
        <v>41.810686464031591</v>
      </c>
    </row>
    <row r="233" spans="1:14">
      <c r="A233" s="168">
        <v>232</v>
      </c>
      <c r="B233" s="171">
        <v>6</v>
      </c>
      <c r="C233" s="171" t="s">
        <v>906</v>
      </c>
      <c r="D233" s="172">
        <v>7</v>
      </c>
      <c r="E233" s="613"/>
      <c r="F233" s="613"/>
      <c r="G233" s="172" t="s">
        <v>912</v>
      </c>
      <c r="H233" s="172" t="s">
        <v>849</v>
      </c>
      <c r="I233" s="613"/>
      <c r="J233" s="614"/>
      <c r="K233" s="614"/>
      <c r="L233" s="614"/>
      <c r="M233" s="173">
        <v>24.08</v>
      </c>
      <c r="N233" s="176">
        <v>41.810686464031591</v>
      </c>
    </row>
    <row r="234" spans="1:14">
      <c r="A234" s="168">
        <v>233</v>
      </c>
      <c r="B234" s="171">
        <v>6</v>
      </c>
      <c r="C234" s="171" t="s">
        <v>906</v>
      </c>
      <c r="D234" s="172">
        <v>7</v>
      </c>
      <c r="E234" s="613"/>
      <c r="F234" s="613"/>
      <c r="G234" s="172" t="s">
        <v>913</v>
      </c>
      <c r="H234" s="172" t="s">
        <v>849</v>
      </c>
      <c r="I234" s="613"/>
      <c r="J234" s="614"/>
      <c r="K234" s="614"/>
      <c r="L234" s="614"/>
      <c r="M234" s="173">
        <v>21.98</v>
      </c>
      <c r="N234" s="176">
        <v>38.164405667749769</v>
      </c>
    </row>
    <row r="235" spans="1:14">
      <c r="A235" s="168">
        <v>234</v>
      </c>
      <c r="B235" s="171">
        <v>6</v>
      </c>
      <c r="C235" s="171" t="s">
        <v>906</v>
      </c>
      <c r="D235" s="172">
        <v>7</v>
      </c>
      <c r="E235" s="613"/>
      <c r="F235" s="613"/>
      <c r="G235" s="172" t="s">
        <v>914</v>
      </c>
      <c r="H235" s="172" t="s">
        <v>849</v>
      </c>
      <c r="I235" s="613"/>
      <c r="J235" s="614"/>
      <c r="K235" s="614"/>
      <c r="L235" s="614"/>
      <c r="M235" s="173">
        <v>27</v>
      </c>
      <c r="N235" s="176">
        <v>46.880753095052036</v>
      </c>
    </row>
    <row r="236" spans="1:14">
      <c r="A236" s="168">
        <v>235</v>
      </c>
      <c r="B236" s="171">
        <v>6</v>
      </c>
      <c r="C236" s="171" t="s">
        <v>906</v>
      </c>
      <c r="D236" s="172">
        <v>7</v>
      </c>
      <c r="E236" s="613">
        <v>708</v>
      </c>
      <c r="F236" s="613" t="s">
        <v>911</v>
      </c>
      <c r="G236" s="172" t="s">
        <v>908</v>
      </c>
      <c r="H236" s="172" t="s">
        <v>916</v>
      </c>
      <c r="I236" s="613" t="s">
        <v>909</v>
      </c>
      <c r="J236" s="614">
        <v>114.96</v>
      </c>
      <c r="K236" s="614">
        <v>145.1596344911147</v>
      </c>
      <c r="L236" s="614">
        <v>249.57963449111469</v>
      </c>
      <c r="M236" s="173">
        <v>25.62</v>
      </c>
      <c r="N236" s="176">
        <v>44.48462571463827</v>
      </c>
    </row>
    <row r="237" spans="1:14">
      <c r="A237" s="168">
        <v>236</v>
      </c>
      <c r="B237" s="171">
        <v>6</v>
      </c>
      <c r="C237" s="171" t="s">
        <v>906</v>
      </c>
      <c r="D237" s="172">
        <v>7</v>
      </c>
      <c r="E237" s="613"/>
      <c r="F237" s="613"/>
      <c r="G237" s="172" t="s">
        <v>910</v>
      </c>
      <c r="H237" s="172" t="s">
        <v>916</v>
      </c>
      <c r="I237" s="613"/>
      <c r="J237" s="614"/>
      <c r="K237" s="614"/>
      <c r="L237" s="614"/>
      <c r="M237" s="173">
        <v>23.49</v>
      </c>
      <c r="N237" s="176">
        <v>40.786255192695265</v>
      </c>
    </row>
    <row r="238" spans="1:14">
      <c r="A238" s="168">
        <v>237</v>
      </c>
      <c r="B238" s="171">
        <v>6</v>
      </c>
      <c r="C238" s="171" t="s">
        <v>906</v>
      </c>
      <c r="D238" s="172">
        <v>7</v>
      </c>
      <c r="E238" s="613"/>
      <c r="F238" s="613"/>
      <c r="G238" s="172" t="s">
        <v>911</v>
      </c>
      <c r="H238" s="172" t="s">
        <v>916</v>
      </c>
      <c r="I238" s="613"/>
      <c r="J238" s="614"/>
      <c r="K238" s="614"/>
      <c r="L238" s="614"/>
      <c r="M238" s="173">
        <v>23.46</v>
      </c>
      <c r="N238" s="176">
        <v>40.734165467034103</v>
      </c>
    </row>
    <row r="239" spans="1:14">
      <c r="A239" s="168">
        <v>238</v>
      </c>
      <c r="B239" s="171">
        <v>6</v>
      </c>
      <c r="C239" s="171" t="s">
        <v>906</v>
      </c>
      <c r="D239" s="172">
        <v>7</v>
      </c>
      <c r="E239" s="613"/>
      <c r="F239" s="613"/>
      <c r="G239" s="172" t="s">
        <v>912</v>
      </c>
      <c r="H239" s="172" t="s">
        <v>916</v>
      </c>
      <c r="I239" s="613"/>
      <c r="J239" s="614"/>
      <c r="K239" s="614"/>
      <c r="L239" s="614"/>
      <c r="M239" s="173">
        <v>23.46</v>
      </c>
      <c r="N239" s="176">
        <v>40.734165467034103</v>
      </c>
    </row>
    <row r="240" spans="1:14">
      <c r="A240" s="168">
        <v>239</v>
      </c>
      <c r="B240" s="171">
        <v>6</v>
      </c>
      <c r="C240" s="171" t="s">
        <v>906</v>
      </c>
      <c r="D240" s="172">
        <v>7</v>
      </c>
      <c r="E240" s="613"/>
      <c r="F240" s="613"/>
      <c r="G240" s="172" t="s">
        <v>913</v>
      </c>
      <c r="H240" s="172" t="s">
        <v>916</v>
      </c>
      <c r="I240" s="613"/>
      <c r="J240" s="614"/>
      <c r="K240" s="614"/>
      <c r="L240" s="614"/>
      <c r="M240" s="173">
        <v>23.49</v>
      </c>
      <c r="N240" s="176">
        <v>40.786255192695265</v>
      </c>
    </row>
    <row r="241" spans="1:14">
      <c r="A241" s="168">
        <v>240</v>
      </c>
      <c r="B241" s="171">
        <v>6</v>
      </c>
      <c r="C241" s="171" t="s">
        <v>906</v>
      </c>
      <c r="D241" s="172">
        <v>7</v>
      </c>
      <c r="E241" s="613"/>
      <c r="F241" s="613"/>
      <c r="G241" s="172" t="s">
        <v>914</v>
      </c>
      <c r="H241" s="172" t="s">
        <v>916</v>
      </c>
      <c r="I241" s="613"/>
      <c r="J241" s="614"/>
      <c r="K241" s="614"/>
      <c r="L241" s="614"/>
      <c r="M241" s="173">
        <v>25.62</v>
      </c>
      <c r="N241" s="176">
        <v>44.48462571463827</v>
      </c>
    </row>
    <row r="242" spans="1:14">
      <c r="A242" s="168">
        <v>241</v>
      </c>
      <c r="B242" s="171">
        <v>6</v>
      </c>
      <c r="C242" s="171" t="s">
        <v>906</v>
      </c>
      <c r="D242" s="172">
        <v>8</v>
      </c>
      <c r="E242" s="613">
        <v>801</v>
      </c>
      <c r="F242" s="613" t="s">
        <v>907</v>
      </c>
      <c r="G242" s="172" t="s">
        <v>908</v>
      </c>
      <c r="H242" s="172" t="s">
        <v>849</v>
      </c>
      <c r="I242" s="613" t="s">
        <v>909</v>
      </c>
      <c r="J242" s="614">
        <v>114.55</v>
      </c>
      <c r="K242" s="614">
        <v>144.64084987123164</v>
      </c>
      <c r="L242" s="614">
        <v>247.29084987123201</v>
      </c>
      <c r="M242" s="173">
        <v>24.08</v>
      </c>
      <c r="N242" s="174">
        <v>41.810686464031591</v>
      </c>
    </row>
    <row r="243" spans="1:14">
      <c r="A243" s="168">
        <v>242</v>
      </c>
      <c r="B243" s="171">
        <v>6</v>
      </c>
      <c r="C243" s="171" t="s">
        <v>906</v>
      </c>
      <c r="D243" s="172">
        <v>8</v>
      </c>
      <c r="E243" s="613"/>
      <c r="F243" s="613"/>
      <c r="G243" s="172" t="s">
        <v>910</v>
      </c>
      <c r="H243" s="172" t="s">
        <v>849</v>
      </c>
      <c r="I243" s="613"/>
      <c r="J243" s="614"/>
      <c r="K243" s="614"/>
      <c r="L243" s="614"/>
      <c r="M243" s="173">
        <v>21.98</v>
      </c>
      <c r="N243" s="176">
        <v>38.164405667749769</v>
      </c>
    </row>
    <row r="244" spans="1:14">
      <c r="A244" s="168">
        <v>243</v>
      </c>
      <c r="B244" s="171">
        <v>6</v>
      </c>
      <c r="C244" s="171" t="s">
        <v>906</v>
      </c>
      <c r="D244" s="172">
        <v>8</v>
      </c>
      <c r="E244" s="613"/>
      <c r="F244" s="613"/>
      <c r="G244" s="172" t="s">
        <v>911</v>
      </c>
      <c r="H244" s="172" t="s">
        <v>849</v>
      </c>
      <c r="I244" s="613"/>
      <c r="J244" s="614"/>
      <c r="K244" s="614"/>
      <c r="L244" s="614"/>
      <c r="M244" s="173">
        <v>27</v>
      </c>
      <c r="N244" s="176">
        <v>46.880753095052036</v>
      </c>
    </row>
    <row r="245" spans="1:14">
      <c r="A245" s="168">
        <v>244</v>
      </c>
      <c r="B245" s="171">
        <v>6</v>
      </c>
      <c r="C245" s="171" t="s">
        <v>906</v>
      </c>
      <c r="D245" s="172">
        <v>8</v>
      </c>
      <c r="E245" s="613"/>
      <c r="F245" s="613"/>
      <c r="G245" s="172" t="s">
        <v>912</v>
      </c>
      <c r="H245" s="172" t="s">
        <v>849</v>
      </c>
      <c r="I245" s="613"/>
      <c r="J245" s="614"/>
      <c r="K245" s="614"/>
      <c r="L245" s="614"/>
      <c r="M245" s="173">
        <v>27</v>
      </c>
      <c r="N245" s="176">
        <v>46.880753095052036</v>
      </c>
    </row>
    <row r="246" spans="1:14">
      <c r="A246" s="168">
        <v>245</v>
      </c>
      <c r="B246" s="171">
        <v>6</v>
      </c>
      <c r="C246" s="171" t="s">
        <v>906</v>
      </c>
      <c r="D246" s="172">
        <v>8</v>
      </c>
      <c r="E246" s="613"/>
      <c r="F246" s="613"/>
      <c r="G246" s="172" t="s">
        <v>913</v>
      </c>
      <c r="H246" s="172" t="s">
        <v>849</v>
      </c>
      <c r="I246" s="613"/>
      <c r="J246" s="614"/>
      <c r="K246" s="614"/>
      <c r="L246" s="614"/>
      <c r="M246" s="173">
        <v>21.98</v>
      </c>
      <c r="N246" s="176">
        <v>38.164405667749769</v>
      </c>
    </row>
    <row r="247" spans="1:14">
      <c r="A247" s="168">
        <v>246</v>
      </c>
      <c r="B247" s="171">
        <v>6</v>
      </c>
      <c r="C247" s="171" t="s">
        <v>906</v>
      </c>
      <c r="D247" s="172">
        <v>8</v>
      </c>
      <c r="E247" s="613"/>
      <c r="F247" s="613"/>
      <c r="G247" s="172" t="s">
        <v>914</v>
      </c>
      <c r="H247" s="172" t="s">
        <v>849</v>
      </c>
      <c r="I247" s="613"/>
      <c r="J247" s="614"/>
      <c r="K247" s="614"/>
      <c r="L247" s="614"/>
      <c r="M247" s="173">
        <v>24.08</v>
      </c>
      <c r="N247" s="176">
        <v>41.810686464031591</v>
      </c>
    </row>
    <row r="248" spans="1:14">
      <c r="A248" s="168">
        <v>247</v>
      </c>
      <c r="B248" s="171">
        <v>6</v>
      </c>
      <c r="C248" s="171" t="s">
        <v>906</v>
      </c>
      <c r="D248" s="172">
        <v>8</v>
      </c>
      <c r="E248" s="613">
        <v>802</v>
      </c>
      <c r="F248" s="613" t="s">
        <v>915</v>
      </c>
      <c r="G248" s="172" t="s">
        <v>908</v>
      </c>
      <c r="H248" s="172" t="s">
        <v>916</v>
      </c>
      <c r="I248" s="613" t="s">
        <v>909</v>
      </c>
      <c r="J248" s="614">
        <v>114.9</v>
      </c>
      <c r="K248" s="614">
        <v>145.08279048628995</v>
      </c>
      <c r="L248" s="614">
        <v>249.50279048628994</v>
      </c>
      <c r="M248" s="173">
        <v>23.46</v>
      </c>
      <c r="N248" s="176">
        <v>40.734165467034103</v>
      </c>
    </row>
    <row r="249" spans="1:14">
      <c r="A249" s="168">
        <v>248</v>
      </c>
      <c r="B249" s="171">
        <v>6</v>
      </c>
      <c r="C249" s="171" t="s">
        <v>906</v>
      </c>
      <c r="D249" s="172">
        <v>8</v>
      </c>
      <c r="E249" s="613"/>
      <c r="F249" s="613"/>
      <c r="G249" s="172" t="s">
        <v>910</v>
      </c>
      <c r="H249" s="172" t="s">
        <v>916</v>
      </c>
      <c r="I249" s="613"/>
      <c r="J249" s="614"/>
      <c r="K249" s="614"/>
      <c r="L249" s="614"/>
      <c r="M249" s="173">
        <v>23.49</v>
      </c>
      <c r="N249" s="176">
        <v>40.786255192695265</v>
      </c>
    </row>
    <row r="250" spans="1:14">
      <c r="A250" s="168">
        <v>249</v>
      </c>
      <c r="B250" s="171">
        <v>6</v>
      </c>
      <c r="C250" s="171" t="s">
        <v>906</v>
      </c>
      <c r="D250" s="172">
        <v>8</v>
      </c>
      <c r="E250" s="613"/>
      <c r="F250" s="613"/>
      <c r="G250" s="172" t="s">
        <v>911</v>
      </c>
      <c r="H250" s="172" t="s">
        <v>916</v>
      </c>
      <c r="I250" s="613"/>
      <c r="J250" s="614"/>
      <c r="K250" s="614"/>
      <c r="L250" s="614"/>
      <c r="M250" s="173">
        <v>25.62</v>
      </c>
      <c r="N250" s="176">
        <v>44.48462571463827</v>
      </c>
    </row>
    <row r="251" spans="1:14">
      <c r="A251" s="168">
        <v>250</v>
      </c>
      <c r="B251" s="171">
        <v>6</v>
      </c>
      <c r="C251" s="171" t="s">
        <v>906</v>
      </c>
      <c r="D251" s="172">
        <v>8</v>
      </c>
      <c r="E251" s="613"/>
      <c r="F251" s="613"/>
      <c r="G251" s="172" t="s">
        <v>912</v>
      </c>
      <c r="H251" s="172" t="s">
        <v>916</v>
      </c>
      <c r="I251" s="613"/>
      <c r="J251" s="614"/>
      <c r="K251" s="614"/>
      <c r="L251" s="614"/>
      <c r="M251" s="173">
        <v>25.62</v>
      </c>
      <c r="N251" s="176">
        <v>44.48462571463827</v>
      </c>
    </row>
    <row r="252" spans="1:14">
      <c r="A252" s="168">
        <v>251</v>
      </c>
      <c r="B252" s="171">
        <v>6</v>
      </c>
      <c r="C252" s="171" t="s">
        <v>906</v>
      </c>
      <c r="D252" s="172">
        <v>8</v>
      </c>
      <c r="E252" s="613"/>
      <c r="F252" s="613"/>
      <c r="G252" s="172" t="s">
        <v>913</v>
      </c>
      <c r="H252" s="172" t="s">
        <v>916</v>
      </c>
      <c r="I252" s="613"/>
      <c r="J252" s="614"/>
      <c r="K252" s="614"/>
      <c r="L252" s="614"/>
      <c r="M252" s="173">
        <v>23.49</v>
      </c>
      <c r="N252" s="176">
        <v>40.786255192695265</v>
      </c>
    </row>
    <row r="253" spans="1:14">
      <c r="A253" s="168">
        <v>252</v>
      </c>
      <c r="B253" s="171">
        <v>6</v>
      </c>
      <c r="C253" s="171" t="s">
        <v>906</v>
      </c>
      <c r="D253" s="172">
        <v>8</v>
      </c>
      <c r="E253" s="613"/>
      <c r="F253" s="613"/>
      <c r="G253" s="172" t="s">
        <v>914</v>
      </c>
      <c r="H253" s="172" t="s">
        <v>916</v>
      </c>
      <c r="I253" s="613"/>
      <c r="J253" s="614"/>
      <c r="K253" s="614"/>
      <c r="L253" s="614"/>
      <c r="M253" s="173">
        <v>23.46</v>
      </c>
      <c r="N253" s="176">
        <v>40.734165467034103</v>
      </c>
    </row>
    <row r="254" spans="1:14">
      <c r="A254" s="168">
        <v>253</v>
      </c>
      <c r="B254" s="171">
        <v>6</v>
      </c>
      <c r="C254" s="171" t="s">
        <v>906</v>
      </c>
      <c r="D254" s="172">
        <v>8</v>
      </c>
      <c r="E254" s="613">
        <v>803</v>
      </c>
      <c r="F254" s="613" t="s">
        <v>917</v>
      </c>
      <c r="G254" s="172" t="s">
        <v>908</v>
      </c>
      <c r="H254" s="172" t="s">
        <v>849</v>
      </c>
      <c r="I254" s="613" t="s">
        <v>918</v>
      </c>
      <c r="J254" s="614">
        <v>85.82</v>
      </c>
      <c r="K254" s="614">
        <v>108.36383881230115</v>
      </c>
      <c r="L254" s="614">
        <v>178.34383881230116</v>
      </c>
      <c r="M254" s="173">
        <v>21.9</v>
      </c>
      <c r="N254" s="177">
        <v>38.025499732653316</v>
      </c>
    </row>
    <row r="255" spans="1:14">
      <c r="A255" s="168">
        <v>254</v>
      </c>
      <c r="B255" s="171">
        <v>6</v>
      </c>
      <c r="C255" s="171" t="s">
        <v>906</v>
      </c>
      <c r="D255" s="172">
        <v>8</v>
      </c>
      <c r="E255" s="613"/>
      <c r="F255" s="613"/>
      <c r="G255" s="172" t="s">
        <v>910</v>
      </c>
      <c r="H255" s="172" t="s">
        <v>849</v>
      </c>
      <c r="I255" s="613"/>
      <c r="J255" s="614"/>
      <c r="K255" s="614"/>
      <c r="L255" s="614"/>
      <c r="M255" s="173">
        <v>26.56</v>
      </c>
      <c r="N255" s="177">
        <v>46.116770452021555</v>
      </c>
    </row>
    <row r="256" spans="1:14">
      <c r="A256" s="168">
        <v>255</v>
      </c>
      <c r="B256" s="171">
        <v>6</v>
      </c>
      <c r="C256" s="171" t="s">
        <v>906</v>
      </c>
      <c r="D256" s="172">
        <v>8</v>
      </c>
      <c r="E256" s="613"/>
      <c r="F256" s="613"/>
      <c r="G256" s="172" t="s">
        <v>911</v>
      </c>
      <c r="H256" s="172" t="s">
        <v>849</v>
      </c>
      <c r="I256" s="613"/>
      <c r="J256" s="614"/>
      <c r="K256" s="614"/>
      <c r="L256" s="614"/>
      <c r="M256" s="173">
        <v>26.56</v>
      </c>
      <c r="N256" s="176">
        <v>46.116770452021555</v>
      </c>
    </row>
    <row r="257" spans="1:14">
      <c r="A257" s="168">
        <v>256</v>
      </c>
      <c r="B257" s="171">
        <v>6</v>
      </c>
      <c r="C257" s="171" t="s">
        <v>906</v>
      </c>
      <c r="D257" s="172">
        <v>8</v>
      </c>
      <c r="E257" s="613"/>
      <c r="F257" s="613"/>
      <c r="G257" s="172" t="s">
        <v>912</v>
      </c>
      <c r="H257" s="172" t="s">
        <v>849</v>
      </c>
      <c r="I257" s="613"/>
      <c r="J257" s="614"/>
      <c r="K257" s="614"/>
      <c r="L257" s="614"/>
      <c r="M257" s="173">
        <v>21.9</v>
      </c>
      <c r="N257" s="176">
        <v>38.025499732653316</v>
      </c>
    </row>
    <row r="258" spans="1:14">
      <c r="A258" s="168">
        <v>257</v>
      </c>
      <c r="B258" s="171">
        <v>6</v>
      </c>
      <c r="C258" s="171" t="s">
        <v>906</v>
      </c>
      <c r="D258" s="172">
        <v>8</v>
      </c>
      <c r="E258" s="613">
        <v>804</v>
      </c>
      <c r="F258" s="613" t="s">
        <v>919</v>
      </c>
      <c r="G258" s="172" t="s">
        <v>908</v>
      </c>
      <c r="H258" s="172" t="s">
        <v>916</v>
      </c>
      <c r="I258" s="613" t="s">
        <v>918</v>
      </c>
      <c r="J258" s="614">
        <v>80.790000000000006</v>
      </c>
      <c r="K258" s="614">
        <v>102.01252083017725</v>
      </c>
      <c r="L258" s="614">
        <v>169.10252083017724</v>
      </c>
      <c r="M258" s="173">
        <v>25.32</v>
      </c>
      <c r="N258" s="176">
        <v>43.96372845802658</v>
      </c>
    </row>
    <row r="259" spans="1:14">
      <c r="A259" s="168">
        <v>258</v>
      </c>
      <c r="B259" s="171">
        <v>6</v>
      </c>
      <c r="C259" s="171" t="s">
        <v>906</v>
      </c>
      <c r="D259" s="172">
        <v>8</v>
      </c>
      <c r="E259" s="613"/>
      <c r="F259" s="613"/>
      <c r="G259" s="172" t="s">
        <v>910</v>
      </c>
      <c r="H259" s="172" t="s">
        <v>916</v>
      </c>
      <c r="I259" s="613"/>
      <c r="J259" s="614"/>
      <c r="K259" s="614"/>
      <c r="L259" s="614"/>
      <c r="M259" s="173">
        <v>23.72</v>
      </c>
      <c r="N259" s="176">
        <v>41.185609756097563</v>
      </c>
    </row>
    <row r="260" spans="1:14">
      <c r="A260" s="168">
        <v>259</v>
      </c>
      <c r="B260" s="171">
        <v>6</v>
      </c>
      <c r="C260" s="171" t="s">
        <v>906</v>
      </c>
      <c r="D260" s="172">
        <v>8</v>
      </c>
      <c r="E260" s="613"/>
      <c r="F260" s="613"/>
      <c r="G260" s="172" t="s">
        <v>911</v>
      </c>
      <c r="H260" s="172" t="s">
        <v>916</v>
      </c>
      <c r="I260" s="613"/>
      <c r="J260" s="614"/>
      <c r="K260" s="614"/>
      <c r="L260" s="614"/>
      <c r="M260" s="173">
        <v>23.72</v>
      </c>
      <c r="N260" s="176">
        <v>41.185609756097563</v>
      </c>
    </row>
    <row r="261" spans="1:14">
      <c r="A261" s="168">
        <v>260</v>
      </c>
      <c r="B261" s="171">
        <v>6</v>
      </c>
      <c r="C261" s="171" t="s">
        <v>906</v>
      </c>
      <c r="D261" s="172">
        <v>8</v>
      </c>
      <c r="E261" s="613"/>
      <c r="F261" s="613"/>
      <c r="G261" s="172" t="s">
        <v>912</v>
      </c>
      <c r="H261" s="172" t="s">
        <v>916</v>
      </c>
      <c r="I261" s="613"/>
      <c r="J261" s="614"/>
      <c r="K261" s="614"/>
      <c r="L261" s="614"/>
      <c r="M261" s="173">
        <v>25.32</v>
      </c>
      <c r="N261" s="176">
        <v>43.96372845802658</v>
      </c>
    </row>
    <row r="262" spans="1:14">
      <c r="A262" s="168">
        <v>261</v>
      </c>
      <c r="B262" s="171">
        <v>6</v>
      </c>
      <c r="C262" s="171" t="s">
        <v>906</v>
      </c>
      <c r="D262" s="172">
        <v>8</v>
      </c>
      <c r="E262" s="613">
        <v>805</v>
      </c>
      <c r="F262" s="613" t="s">
        <v>908</v>
      </c>
      <c r="G262" s="172" t="s">
        <v>908</v>
      </c>
      <c r="H262" s="172" t="s">
        <v>849</v>
      </c>
      <c r="I262" s="613" t="s">
        <v>918</v>
      </c>
      <c r="J262" s="614">
        <v>85.82</v>
      </c>
      <c r="K262" s="614">
        <v>108.36464711227785</v>
      </c>
      <c r="L262" s="614">
        <v>178.34464711227787</v>
      </c>
      <c r="M262" s="173">
        <v>26.56</v>
      </c>
      <c r="N262" s="176">
        <v>46.116770452021555</v>
      </c>
    </row>
    <row r="263" spans="1:14">
      <c r="A263" s="168">
        <v>262</v>
      </c>
      <c r="B263" s="171">
        <v>6</v>
      </c>
      <c r="C263" s="171" t="s">
        <v>906</v>
      </c>
      <c r="D263" s="172">
        <v>8</v>
      </c>
      <c r="E263" s="613"/>
      <c r="F263" s="613"/>
      <c r="G263" s="172" t="s">
        <v>910</v>
      </c>
      <c r="H263" s="172" t="s">
        <v>849</v>
      </c>
      <c r="I263" s="613"/>
      <c r="J263" s="614"/>
      <c r="K263" s="614"/>
      <c r="L263" s="614"/>
      <c r="M263" s="173">
        <v>21.9</v>
      </c>
      <c r="N263" s="176">
        <v>38.025499732653316</v>
      </c>
    </row>
    <row r="264" spans="1:14">
      <c r="A264" s="168">
        <v>263</v>
      </c>
      <c r="B264" s="171">
        <v>6</v>
      </c>
      <c r="C264" s="171" t="s">
        <v>906</v>
      </c>
      <c r="D264" s="172">
        <v>8</v>
      </c>
      <c r="E264" s="613"/>
      <c r="F264" s="613"/>
      <c r="G264" s="172" t="s">
        <v>911</v>
      </c>
      <c r="H264" s="172" t="s">
        <v>849</v>
      </c>
      <c r="I264" s="613"/>
      <c r="J264" s="614"/>
      <c r="K264" s="614"/>
      <c r="L264" s="614"/>
      <c r="M264" s="173">
        <v>21.9</v>
      </c>
      <c r="N264" s="176">
        <v>38.025499732653316</v>
      </c>
    </row>
    <row r="265" spans="1:14">
      <c r="A265" s="168">
        <v>264</v>
      </c>
      <c r="B265" s="171">
        <v>6</v>
      </c>
      <c r="C265" s="171" t="s">
        <v>906</v>
      </c>
      <c r="D265" s="172">
        <v>8</v>
      </c>
      <c r="E265" s="613"/>
      <c r="F265" s="613"/>
      <c r="G265" s="172" t="s">
        <v>912</v>
      </c>
      <c r="H265" s="172" t="s">
        <v>849</v>
      </c>
      <c r="I265" s="613"/>
      <c r="J265" s="614"/>
      <c r="K265" s="614"/>
      <c r="L265" s="614"/>
      <c r="M265" s="173">
        <v>26.56</v>
      </c>
      <c r="N265" s="176">
        <v>46.116770452021555</v>
      </c>
    </row>
    <row r="266" spans="1:14">
      <c r="A266" s="168">
        <v>265</v>
      </c>
      <c r="B266" s="171">
        <v>6</v>
      </c>
      <c r="C266" s="171" t="s">
        <v>906</v>
      </c>
      <c r="D266" s="172">
        <v>8</v>
      </c>
      <c r="E266" s="613">
        <v>806</v>
      </c>
      <c r="F266" s="613" t="s">
        <v>912</v>
      </c>
      <c r="G266" s="172" t="s">
        <v>908</v>
      </c>
      <c r="H266" s="172" t="s">
        <v>916</v>
      </c>
      <c r="I266" s="613" t="s">
        <v>918</v>
      </c>
      <c r="J266" s="614">
        <v>80.790000000000006</v>
      </c>
      <c r="K266" s="614">
        <v>102.01328175484653</v>
      </c>
      <c r="L266" s="614">
        <v>169.10328175484653</v>
      </c>
      <c r="M266" s="173">
        <v>23.72</v>
      </c>
      <c r="N266" s="176">
        <v>41.185609756097563</v>
      </c>
    </row>
    <row r="267" spans="1:14">
      <c r="A267" s="168">
        <v>266</v>
      </c>
      <c r="B267" s="171">
        <v>6</v>
      </c>
      <c r="C267" s="171" t="s">
        <v>906</v>
      </c>
      <c r="D267" s="172">
        <v>8</v>
      </c>
      <c r="E267" s="613"/>
      <c r="F267" s="613"/>
      <c r="G267" s="172" t="s">
        <v>910</v>
      </c>
      <c r="H267" s="172" t="s">
        <v>916</v>
      </c>
      <c r="I267" s="613"/>
      <c r="J267" s="614"/>
      <c r="K267" s="614"/>
      <c r="L267" s="614"/>
      <c r="M267" s="173">
        <v>25.32</v>
      </c>
      <c r="N267" s="176">
        <v>43.96372845802658</v>
      </c>
    </row>
    <row r="268" spans="1:14">
      <c r="A268" s="168">
        <v>267</v>
      </c>
      <c r="B268" s="171">
        <v>6</v>
      </c>
      <c r="C268" s="171" t="s">
        <v>906</v>
      </c>
      <c r="D268" s="172">
        <v>8</v>
      </c>
      <c r="E268" s="613"/>
      <c r="F268" s="613"/>
      <c r="G268" s="172" t="s">
        <v>911</v>
      </c>
      <c r="H268" s="172" t="s">
        <v>916</v>
      </c>
      <c r="I268" s="613"/>
      <c r="J268" s="614"/>
      <c r="K268" s="614"/>
      <c r="L268" s="614"/>
      <c r="M268" s="173">
        <v>25.32</v>
      </c>
      <c r="N268" s="176">
        <v>43.96372845802658</v>
      </c>
    </row>
    <row r="269" spans="1:14">
      <c r="A269" s="168">
        <v>268</v>
      </c>
      <c r="B269" s="171">
        <v>6</v>
      </c>
      <c r="C269" s="171" t="s">
        <v>906</v>
      </c>
      <c r="D269" s="172">
        <v>8</v>
      </c>
      <c r="E269" s="613"/>
      <c r="F269" s="613"/>
      <c r="G269" s="172" t="s">
        <v>912</v>
      </c>
      <c r="H269" s="172" t="s">
        <v>916</v>
      </c>
      <c r="I269" s="613"/>
      <c r="J269" s="614"/>
      <c r="K269" s="614"/>
      <c r="L269" s="614"/>
      <c r="M269" s="173">
        <v>23.72</v>
      </c>
      <c r="N269" s="176">
        <v>41.185609756097563</v>
      </c>
    </row>
    <row r="270" spans="1:14">
      <c r="A270" s="168">
        <v>269</v>
      </c>
      <c r="B270" s="171">
        <v>6</v>
      </c>
      <c r="C270" s="171" t="s">
        <v>906</v>
      </c>
      <c r="D270" s="172">
        <v>8</v>
      </c>
      <c r="E270" s="613">
        <v>807</v>
      </c>
      <c r="F270" s="613" t="s">
        <v>910</v>
      </c>
      <c r="G270" s="172" t="s">
        <v>908</v>
      </c>
      <c r="H270" s="172" t="s">
        <v>849</v>
      </c>
      <c r="I270" s="613" t="s">
        <v>909</v>
      </c>
      <c r="J270" s="614">
        <v>114.59</v>
      </c>
      <c r="K270" s="614">
        <v>144.69243664176091</v>
      </c>
      <c r="L270" s="614">
        <v>247.34243664176091</v>
      </c>
      <c r="M270" s="173">
        <v>27</v>
      </c>
      <c r="N270" s="176">
        <v>46.880753095052036</v>
      </c>
    </row>
    <row r="271" spans="1:14">
      <c r="A271" s="168">
        <v>270</v>
      </c>
      <c r="B271" s="171">
        <v>6</v>
      </c>
      <c r="C271" s="171" t="s">
        <v>906</v>
      </c>
      <c r="D271" s="172">
        <v>8</v>
      </c>
      <c r="E271" s="613"/>
      <c r="F271" s="613"/>
      <c r="G271" s="172" t="s">
        <v>910</v>
      </c>
      <c r="H271" s="172" t="s">
        <v>849</v>
      </c>
      <c r="I271" s="613"/>
      <c r="J271" s="614"/>
      <c r="K271" s="614"/>
      <c r="L271" s="614"/>
      <c r="M271" s="173">
        <v>21.98</v>
      </c>
      <c r="N271" s="176">
        <v>38.164405667749769</v>
      </c>
    </row>
    <row r="272" spans="1:14">
      <c r="A272" s="168">
        <v>271</v>
      </c>
      <c r="B272" s="171">
        <v>6</v>
      </c>
      <c r="C272" s="171" t="s">
        <v>906</v>
      </c>
      <c r="D272" s="172">
        <v>8</v>
      </c>
      <c r="E272" s="613"/>
      <c r="F272" s="613"/>
      <c r="G272" s="172" t="s">
        <v>911</v>
      </c>
      <c r="H272" s="172" t="s">
        <v>849</v>
      </c>
      <c r="I272" s="613"/>
      <c r="J272" s="614"/>
      <c r="K272" s="614"/>
      <c r="L272" s="614"/>
      <c r="M272" s="173">
        <v>24.08</v>
      </c>
      <c r="N272" s="176">
        <v>41.810686464031591</v>
      </c>
    </row>
    <row r="273" spans="1:14">
      <c r="A273" s="168">
        <v>272</v>
      </c>
      <c r="B273" s="171">
        <v>6</v>
      </c>
      <c r="C273" s="171" t="s">
        <v>906</v>
      </c>
      <c r="D273" s="172">
        <v>8</v>
      </c>
      <c r="E273" s="613"/>
      <c r="F273" s="613"/>
      <c r="G273" s="172" t="s">
        <v>912</v>
      </c>
      <c r="H273" s="172" t="s">
        <v>849</v>
      </c>
      <c r="I273" s="613"/>
      <c r="J273" s="614"/>
      <c r="K273" s="614"/>
      <c r="L273" s="614"/>
      <c r="M273" s="173">
        <v>24.08</v>
      </c>
      <c r="N273" s="176">
        <v>41.810686464031591</v>
      </c>
    </row>
    <row r="274" spans="1:14">
      <c r="A274" s="168">
        <v>273</v>
      </c>
      <c r="B274" s="171">
        <v>6</v>
      </c>
      <c r="C274" s="171" t="s">
        <v>906</v>
      </c>
      <c r="D274" s="172">
        <v>8</v>
      </c>
      <c r="E274" s="613"/>
      <c r="F274" s="613"/>
      <c r="G274" s="172" t="s">
        <v>913</v>
      </c>
      <c r="H274" s="172" t="s">
        <v>849</v>
      </c>
      <c r="I274" s="613"/>
      <c r="J274" s="614"/>
      <c r="K274" s="614"/>
      <c r="L274" s="614"/>
      <c r="M274" s="173">
        <v>21.98</v>
      </c>
      <c r="N274" s="176">
        <v>38.164405667749769</v>
      </c>
    </row>
    <row r="275" spans="1:14">
      <c r="A275" s="168">
        <v>274</v>
      </c>
      <c r="B275" s="171">
        <v>6</v>
      </c>
      <c r="C275" s="171" t="s">
        <v>906</v>
      </c>
      <c r="D275" s="172">
        <v>8</v>
      </c>
      <c r="E275" s="613"/>
      <c r="F275" s="613"/>
      <c r="G275" s="172" t="s">
        <v>914</v>
      </c>
      <c r="H275" s="172" t="s">
        <v>849</v>
      </c>
      <c r="I275" s="613"/>
      <c r="J275" s="614"/>
      <c r="K275" s="614"/>
      <c r="L275" s="614"/>
      <c r="M275" s="173">
        <v>27</v>
      </c>
      <c r="N275" s="176">
        <v>46.880753095052036</v>
      </c>
    </row>
    <row r="276" spans="1:14">
      <c r="A276" s="168">
        <v>275</v>
      </c>
      <c r="B276" s="171">
        <v>6</v>
      </c>
      <c r="C276" s="171" t="s">
        <v>906</v>
      </c>
      <c r="D276" s="172">
        <v>8</v>
      </c>
      <c r="E276" s="613">
        <v>808</v>
      </c>
      <c r="F276" s="613" t="s">
        <v>911</v>
      </c>
      <c r="G276" s="172" t="s">
        <v>908</v>
      </c>
      <c r="H276" s="172" t="s">
        <v>916</v>
      </c>
      <c r="I276" s="613" t="s">
        <v>909</v>
      </c>
      <c r="J276" s="614">
        <v>114.96</v>
      </c>
      <c r="K276" s="614">
        <v>145.1596344911147</v>
      </c>
      <c r="L276" s="614">
        <v>249.57963449111469</v>
      </c>
      <c r="M276" s="173">
        <v>25.62</v>
      </c>
      <c r="N276" s="176">
        <v>44.48462571463827</v>
      </c>
    </row>
    <row r="277" spans="1:14">
      <c r="A277" s="168">
        <v>276</v>
      </c>
      <c r="B277" s="171">
        <v>6</v>
      </c>
      <c r="C277" s="171" t="s">
        <v>906</v>
      </c>
      <c r="D277" s="172">
        <v>8</v>
      </c>
      <c r="E277" s="613"/>
      <c r="F277" s="613"/>
      <c r="G277" s="172" t="s">
        <v>910</v>
      </c>
      <c r="H277" s="172" t="s">
        <v>916</v>
      </c>
      <c r="I277" s="613"/>
      <c r="J277" s="614"/>
      <c r="K277" s="614"/>
      <c r="L277" s="614"/>
      <c r="M277" s="173">
        <v>23.49</v>
      </c>
      <c r="N277" s="176">
        <v>40.786255192695265</v>
      </c>
    </row>
    <row r="278" spans="1:14">
      <c r="A278" s="168">
        <v>277</v>
      </c>
      <c r="B278" s="171">
        <v>6</v>
      </c>
      <c r="C278" s="171" t="s">
        <v>906</v>
      </c>
      <c r="D278" s="172">
        <v>8</v>
      </c>
      <c r="E278" s="613"/>
      <c r="F278" s="613"/>
      <c r="G278" s="172" t="s">
        <v>911</v>
      </c>
      <c r="H278" s="172" t="s">
        <v>916</v>
      </c>
      <c r="I278" s="613"/>
      <c r="J278" s="614"/>
      <c r="K278" s="614"/>
      <c r="L278" s="614"/>
      <c r="M278" s="173">
        <v>23.46</v>
      </c>
      <c r="N278" s="176">
        <v>40.734165467034103</v>
      </c>
    </row>
    <row r="279" spans="1:14">
      <c r="A279" s="168">
        <v>278</v>
      </c>
      <c r="B279" s="171">
        <v>6</v>
      </c>
      <c r="C279" s="171" t="s">
        <v>906</v>
      </c>
      <c r="D279" s="172">
        <v>8</v>
      </c>
      <c r="E279" s="613"/>
      <c r="F279" s="613"/>
      <c r="G279" s="172" t="s">
        <v>912</v>
      </c>
      <c r="H279" s="172" t="s">
        <v>916</v>
      </c>
      <c r="I279" s="613"/>
      <c r="J279" s="614"/>
      <c r="K279" s="614"/>
      <c r="L279" s="614"/>
      <c r="M279" s="173">
        <v>23.46</v>
      </c>
      <c r="N279" s="176">
        <v>40.734165467034103</v>
      </c>
    </row>
    <row r="280" spans="1:14">
      <c r="A280" s="168">
        <v>279</v>
      </c>
      <c r="B280" s="171">
        <v>6</v>
      </c>
      <c r="C280" s="171" t="s">
        <v>906</v>
      </c>
      <c r="D280" s="172">
        <v>8</v>
      </c>
      <c r="E280" s="613"/>
      <c r="F280" s="613"/>
      <c r="G280" s="172" t="s">
        <v>913</v>
      </c>
      <c r="H280" s="172" t="s">
        <v>916</v>
      </c>
      <c r="I280" s="613"/>
      <c r="J280" s="614"/>
      <c r="K280" s="614"/>
      <c r="L280" s="614"/>
      <c r="M280" s="173">
        <v>23.49</v>
      </c>
      <c r="N280" s="176">
        <v>40.786255192695265</v>
      </c>
    </row>
    <row r="281" spans="1:14">
      <c r="A281" s="168">
        <v>280</v>
      </c>
      <c r="B281" s="171">
        <v>6</v>
      </c>
      <c r="C281" s="171" t="s">
        <v>906</v>
      </c>
      <c r="D281" s="172">
        <v>8</v>
      </c>
      <c r="E281" s="613"/>
      <c r="F281" s="613"/>
      <c r="G281" s="172" t="s">
        <v>914</v>
      </c>
      <c r="H281" s="172" t="s">
        <v>916</v>
      </c>
      <c r="I281" s="613"/>
      <c r="J281" s="614"/>
      <c r="K281" s="614"/>
      <c r="L281" s="614"/>
      <c r="M281" s="173">
        <v>25.62</v>
      </c>
      <c r="N281" s="176">
        <v>44.48462571463827</v>
      </c>
    </row>
    <row r="282" spans="1:14">
      <c r="A282" s="168">
        <v>281</v>
      </c>
      <c r="B282" s="171">
        <v>6</v>
      </c>
      <c r="C282" s="171" t="s">
        <v>906</v>
      </c>
      <c r="D282" s="172">
        <v>9</v>
      </c>
      <c r="E282" s="613">
        <v>901</v>
      </c>
      <c r="F282" s="613" t="s">
        <v>907</v>
      </c>
      <c r="G282" s="172" t="s">
        <v>908</v>
      </c>
      <c r="H282" s="172" t="s">
        <v>849</v>
      </c>
      <c r="I282" s="613" t="s">
        <v>909</v>
      </c>
      <c r="J282" s="614">
        <v>114.55</v>
      </c>
      <c r="K282" s="614">
        <v>144.64084987123164</v>
      </c>
      <c r="L282" s="614">
        <v>247.29084987123201</v>
      </c>
      <c r="M282" s="173">
        <v>24.08</v>
      </c>
      <c r="N282" s="174">
        <v>41.810686464031591</v>
      </c>
    </row>
    <row r="283" spans="1:14">
      <c r="A283" s="168">
        <v>282</v>
      </c>
      <c r="B283" s="171">
        <v>6</v>
      </c>
      <c r="C283" s="171" t="s">
        <v>906</v>
      </c>
      <c r="D283" s="172">
        <v>9</v>
      </c>
      <c r="E283" s="613"/>
      <c r="F283" s="613"/>
      <c r="G283" s="172" t="s">
        <v>910</v>
      </c>
      <c r="H283" s="172" t="s">
        <v>849</v>
      </c>
      <c r="I283" s="613"/>
      <c r="J283" s="614"/>
      <c r="K283" s="614"/>
      <c r="L283" s="614"/>
      <c r="M283" s="173">
        <v>21.98</v>
      </c>
      <c r="N283" s="176">
        <v>38.164405667749769</v>
      </c>
    </row>
    <row r="284" spans="1:14">
      <c r="A284" s="168">
        <v>283</v>
      </c>
      <c r="B284" s="171">
        <v>6</v>
      </c>
      <c r="C284" s="171" t="s">
        <v>906</v>
      </c>
      <c r="D284" s="172">
        <v>9</v>
      </c>
      <c r="E284" s="613"/>
      <c r="F284" s="613"/>
      <c r="G284" s="172" t="s">
        <v>911</v>
      </c>
      <c r="H284" s="172" t="s">
        <v>849</v>
      </c>
      <c r="I284" s="613"/>
      <c r="J284" s="614"/>
      <c r="K284" s="614"/>
      <c r="L284" s="614"/>
      <c r="M284" s="173">
        <v>27</v>
      </c>
      <c r="N284" s="176">
        <v>46.880753095052036</v>
      </c>
    </row>
    <row r="285" spans="1:14">
      <c r="A285" s="168">
        <v>284</v>
      </c>
      <c r="B285" s="171">
        <v>6</v>
      </c>
      <c r="C285" s="171" t="s">
        <v>906</v>
      </c>
      <c r="D285" s="172">
        <v>9</v>
      </c>
      <c r="E285" s="613"/>
      <c r="F285" s="613"/>
      <c r="G285" s="172" t="s">
        <v>912</v>
      </c>
      <c r="H285" s="172" t="s">
        <v>849</v>
      </c>
      <c r="I285" s="613"/>
      <c r="J285" s="614"/>
      <c r="K285" s="614"/>
      <c r="L285" s="614"/>
      <c r="M285" s="173">
        <v>27</v>
      </c>
      <c r="N285" s="176">
        <v>46.880753095052036</v>
      </c>
    </row>
    <row r="286" spans="1:14">
      <c r="A286" s="168">
        <v>285</v>
      </c>
      <c r="B286" s="171">
        <v>6</v>
      </c>
      <c r="C286" s="171" t="s">
        <v>906</v>
      </c>
      <c r="D286" s="172">
        <v>9</v>
      </c>
      <c r="E286" s="613"/>
      <c r="F286" s="613"/>
      <c r="G286" s="172" t="s">
        <v>913</v>
      </c>
      <c r="H286" s="172" t="s">
        <v>849</v>
      </c>
      <c r="I286" s="613"/>
      <c r="J286" s="614"/>
      <c r="K286" s="614"/>
      <c r="L286" s="614"/>
      <c r="M286" s="173">
        <v>21.98</v>
      </c>
      <c r="N286" s="176">
        <v>38.164405667749769</v>
      </c>
    </row>
    <row r="287" spans="1:14">
      <c r="A287" s="168">
        <v>286</v>
      </c>
      <c r="B287" s="171">
        <v>6</v>
      </c>
      <c r="C287" s="171" t="s">
        <v>906</v>
      </c>
      <c r="D287" s="172">
        <v>9</v>
      </c>
      <c r="E287" s="613"/>
      <c r="F287" s="613"/>
      <c r="G287" s="172" t="s">
        <v>914</v>
      </c>
      <c r="H287" s="172" t="s">
        <v>849</v>
      </c>
      <c r="I287" s="613"/>
      <c r="J287" s="614"/>
      <c r="K287" s="614"/>
      <c r="L287" s="614"/>
      <c r="M287" s="173">
        <v>24.08</v>
      </c>
      <c r="N287" s="176">
        <v>41.810686464031591</v>
      </c>
    </row>
    <row r="288" spans="1:14">
      <c r="A288" s="168">
        <v>287</v>
      </c>
      <c r="B288" s="171">
        <v>6</v>
      </c>
      <c r="C288" s="171" t="s">
        <v>906</v>
      </c>
      <c r="D288" s="172">
        <v>9</v>
      </c>
      <c r="E288" s="613">
        <v>902</v>
      </c>
      <c r="F288" s="613" t="s">
        <v>915</v>
      </c>
      <c r="G288" s="172" t="s">
        <v>908</v>
      </c>
      <c r="H288" s="172" t="s">
        <v>916</v>
      </c>
      <c r="I288" s="613" t="s">
        <v>909</v>
      </c>
      <c r="J288" s="614">
        <v>114.9</v>
      </c>
      <c r="K288" s="614">
        <v>145.08279048628995</v>
      </c>
      <c r="L288" s="614">
        <v>249.50279048628994</v>
      </c>
      <c r="M288" s="173">
        <v>23.46</v>
      </c>
      <c r="N288" s="176">
        <v>40.734165467034103</v>
      </c>
    </row>
    <row r="289" spans="1:14">
      <c r="A289" s="168">
        <v>288</v>
      </c>
      <c r="B289" s="171">
        <v>6</v>
      </c>
      <c r="C289" s="171" t="s">
        <v>906</v>
      </c>
      <c r="D289" s="172">
        <v>9</v>
      </c>
      <c r="E289" s="613"/>
      <c r="F289" s="613"/>
      <c r="G289" s="172" t="s">
        <v>910</v>
      </c>
      <c r="H289" s="172" t="s">
        <v>916</v>
      </c>
      <c r="I289" s="613"/>
      <c r="J289" s="614"/>
      <c r="K289" s="614"/>
      <c r="L289" s="614"/>
      <c r="M289" s="173">
        <v>23.49</v>
      </c>
      <c r="N289" s="176">
        <v>40.786255192695265</v>
      </c>
    </row>
    <row r="290" spans="1:14">
      <c r="A290" s="168">
        <v>289</v>
      </c>
      <c r="B290" s="171">
        <v>6</v>
      </c>
      <c r="C290" s="171" t="s">
        <v>906</v>
      </c>
      <c r="D290" s="172">
        <v>9</v>
      </c>
      <c r="E290" s="613"/>
      <c r="F290" s="613"/>
      <c r="G290" s="172" t="s">
        <v>911</v>
      </c>
      <c r="H290" s="172" t="s">
        <v>916</v>
      </c>
      <c r="I290" s="613"/>
      <c r="J290" s="614"/>
      <c r="K290" s="614"/>
      <c r="L290" s="614"/>
      <c r="M290" s="173">
        <v>25.62</v>
      </c>
      <c r="N290" s="176">
        <v>44.48462571463827</v>
      </c>
    </row>
    <row r="291" spans="1:14">
      <c r="A291" s="168">
        <v>290</v>
      </c>
      <c r="B291" s="171">
        <v>6</v>
      </c>
      <c r="C291" s="171" t="s">
        <v>906</v>
      </c>
      <c r="D291" s="172">
        <v>9</v>
      </c>
      <c r="E291" s="613"/>
      <c r="F291" s="613"/>
      <c r="G291" s="172" t="s">
        <v>912</v>
      </c>
      <c r="H291" s="172" t="s">
        <v>916</v>
      </c>
      <c r="I291" s="613"/>
      <c r="J291" s="614"/>
      <c r="K291" s="614"/>
      <c r="L291" s="614"/>
      <c r="M291" s="173">
        <v>25.62</v>
      </c>
      <c r="N291" s="176">
        <v>44.48462571463827</v>
      </c>
    </row>
    <row r="292" spans="1:14">
      <c r="A292" s="168">
        <v>291</v>
      </c>
      <c r="B292" s="171">
        <v>6</v>
      </c>
      <c r="C292" s="171" t="s">
        <v>906</v>
      </c>
      <c r="D292" s="172">
        <v>9</v>
      </c>
      <c r="E292" s="613"/>
      <c r="F292" s="613"/>
      <c r="G292" s="172" t="s">
        <v>913</v>
      </c>
      <c r="H292" s="172" t="s">
        <v>916</v>
      </c>
      <c r="I292" s="613"/>
      <c r="J292" s="614"/>
      <c r="K292" s="614"/>
      <c r="L292" s="614"/>
      <c r="M292" s="173">
        <v>23.49</v>
      </c>
      <c r="N292" s="176">
        <v>40.786255192695265</v>
      </c>
    </row>
    <row r="293" spans="1:14">
      <c r="A293" s="168">
        <v>292</v>
      </c>
      <c r="B293" s="171">
        <v>6</v>
      </c>
      <c r="C293" s="171" t="s">
        <v>906</v>
      </c>
      <c r="D293" s="172">
        <v>9</v>
      </c>
      <c r="E293" s="613"/>
      <c r="F293" s="613"/>
      <c r="G293" s="172" t="s">
        <v>914</v>
      </c>
      <c r="H293" s="172" t="s">
        <v>916</v>
      </c>
      <c r="I293" s="613"/>
      <c r="J293" s="614"/>
      <c r="K293" s="614"/>
      <c r="L293" s="614"/>
      <c r="M293" s="173">
        <v>23.46</v>
      </c>
      <c r="N293" s="176">
        <v>40.734165467034103</v>
      </c>
    </row>
    <row r="294" spans="1:14">
      <c r="A294" s="168">
        <v>293</v>
      </c>
      <c r="B294" s="171">
        <v>6</v>
      </c>
      <c r="C294" s="171" t="s">
        <v>906</v>
      </c>
      <c r="D294" s="172">
        <v>9</v>
      </c>
      <c r="E294" s="613">
        <v>903</v>
      </c>
      <c r="F294" s="613" t="s">
        <v>917</v>
      </c>
      <c r="G294" s="172" t="s">
        <v>908</v>
      </c>
      <c r="H294" s="172" t="s">
        <v>849</v>
      </c>
      <c r="I294" s="613" t="s">
        <v>918</v>
      </c>
      <c r="J294" s="614">
        <v>85.82</v>
      </c>
      <c r="K294" s="614">
        <v>108.36383881230115</v>
      </c>
      <c r="L294" s="614">
        <v>178.34383881230116</v>
      </c>
      <c r="M294" s="173">
        <v>21.9</v>
      </c>
      <c r="N294" s="177">
        <v>38.025499732653316</v>
      </c>
    </row>
    <row r="295" spans="1:14">
      <c r="A295" s="168">
        <v>294</v>
      </c>
      <c r="B295" s="171">
        <v>6</v>
      </c>
      <c r="C295" s="171" t="s">
        <v>906</v>
      </c>
      <c r="D295" s="172">
        <v>9</v>
      </c>
      <c r="E295" s="613"/>
      <c r="F295" s="613"/>
      <c r="G295" s="172" t="s">
        <v>910</v>
      </c>
      <c r="H295" s="172" t="s">
        <v>849</v>
      </c>
      <c r="I295" s="613"/>
      <c r="J295" s="614"/>
      <c r="K295" s="614"/>
      <c r="L295" s="614"/>
      <c r="M295" s="173">
        <v>26.56</v>
      </c>
      <c r="N295" s="177">
        <v>46.116770452021555</v>
      </c>
    </row>
    <row r="296" spans="1:14">
      <c r="A296" s="168">
        <v>295</v>
      </c>
      <c r="B296" s="171">
        <v>6</v>
      </c>
      <c r="C296" s="171" t="s">
        <v>906</v>
      </c>
      <c r="D296" s="172">
        <v>9</v>
      </c>
      <c r="E296" s="613"/>
      <c r="F296" s="613"/>
      <c r="G296" s="172" t="s">
        <v>911</v>
      </c>
      <c r="H296" s="172" t="s">
        <v>849</v>
      </c>
      <c r="I296" s="613"/>
      <c r="J296" s="614"/>
      <c r="K296" s="614"/>
      <c r="L296" s="614"/>
      <c r="M296" s="173">
        <v>26.56</v>
      </c>
      <c r="N296" s="176">
        <v>46.116770452021555</v>
      </c>
    </row>
    <row r="297" spans="1:14">
      <c r="A297" s="168">
        <v>296</v>
      </c>
      <c r="B297" s="171">
        <v>6</v>
      </c>
      <c r="C297" s="171" t="s">
        <v>906</v>
      </c>
      <c r="D297" s="172">
        <v>9</v>
      </c>
      <c r="E297" s="613"/>
      <c r="F297" s="613"/>
      <c r="G297" s="172" t="s">
        <v>912</v>
      </c>
      <c r="H297" s="172" t="s">
        <v>849</v>
      </c>
      <c r="I297" s="613"/>
      <c r="J297" s="614"/>
      <c r="K297" s="614"/>
      <c r="L297" s="614"/>
      <c r="M297" s="173">
        <v>21.9</v>
      </c>
      <c r="N297" s="176">
        <v>38.025499732653316</v>
      </c>
    </row>
    <row r="298" spans="1:14">
      <c r="A298" s="168">
        <v>297</v>
      </c>
      <c r="B298" s="171">
        <v>6</v>
      </c>
      <c r="C298" s="171" t="s">
        <v>906</v>
      </c>
      <c r="D298" s="172">
        <v>9</v>
      </c>
      <c r="E298" s="613">
        <v>904</v>
      </c>
      <c r="F298" s="613" t="s">
        <v>919</v>
      </c>
      <c r="G298" s="172" t="s">
        <v>908</v>
      </c>
      <c r="H298" s="172" t="s">
        <v>916</v>
      </c>
      <c r="I298" s="613" t="s">
        <v>918</v>
      </c>
      <c r="J298" s="614">
        <v>80.790000000000006</v>
      </c>
      <c r="K298" s="614">
        <v>102.01252083017725</v>
      </c>
      <c r="L298" s="614">
        <v>169.10252083017724</v>
      </c>
      <c r="M298" s="173">
        <v>25.32</v>
      </c>
      <c r="N298" s="176">
        <v>43.96372845802658</v>
      </c>
    </row>
    <row r="299" spans="1:14">
      <c r="A299" s="168">
        <v>298</v>
      </c>
      <c r="B299" s="171">
        <v>6</v>
      </c>
      <c r="C299" s="171" t="s">
        <v>906</v>
      </c>
      <c r="D299" s="172">
        <v>9</v>
      </c>
      <c r="E299" s="613"/>
      <c r="F299" s="613"/>
      <c r="G299" s="172" t="s">
        <v>910</v>
      </c>
      <c r="H299" s="172" t="s">
        <v>916</v>
      </c>
      <c r="I299" s="613"/>
      <c r="J299" s="614"/>
      <c r="K299" s="614"/>
      <c r="L299" s="614"/>
      <c r="M299" s="173">
        <v>23.72</v>
      </c>
      <c r="N299" s="176">
        <v>41.185609756097563</v>
      </c>
    </row>
    <row r="300" spans="1:14">
      <c r="A300" s="168">
        <v>299</v>
      </c>
      <c r="B300" s="171">
        <v>6</v>
      </c>
      <c r="C300" s="171" t="s">
        <v>906</v>
      </c>
      <c r="D300" s="172">
        <v>9</v>
      </c>
      <c r="E300" s="613"/>
      <c r="F300" s="613"/>
      <c r="G300" s="172" t="s">
        <v>911</v>
      </c>
      <c r="H300" s="172" t="s">
        <v>916</v>
      </c>
      <c r="I300" s="613"/>
      <c r="J300" s="614"/>
      <c r="K300" s="614"/>
      <c r="L300" s="614"/>
      <c r="M300" s="173">
        <v>23.72</v>
      </c>
      <c r="N300" s="176">
        <v>41.185609756097563</v>
      </c>
    </row>
    <row r="301" spans="1:14">
      <c r="A301" s="168">
        <v>300</v>
      </c>
      <c r="B301" s="171">
        <v>6</v>
      </c>
      <c r="C301" s="171" t="s">
        <v>906</v>
      </c>
      <c r="D301" s="172">
        <v>9</v>
      </c>
      <c r="E301" s="613"/>
      <c r="F301" s="613"/>
      <c r="G301" s="172" t="s">
        <v>912</v>
      </c>
      <c r="H301" s="172" t="s">
        <v>916</v>
      </c>
      <c r="I301" s="613"/>
      <c r="J301" s="614"/>
      <c r="K301" s="614"/>
      <c r="L301" s="614"/>
      <c r="M301" s="173">
        <v>25.32</v>
      </c>
      <c r="N301" s="176">
        <v>43.96372845802658</v>
      </c>
    </row>
    <row r="302" spans="1:14">
      <c r="A302" s="168">
        <v>301</v>
      </c>
      <c r="B302" s="171">
        <v>6</v>
      </c>
      <c r="C302" s="171" t="s">
        <v>906</v>
      </c>
      <c r="D302" s="172">
        <v>9</v>
      </c>
      <c r="E302" s="613">
        <v>905</v>
      </c>
      <c r="F302" s="613" t="s">
        <v>908</v>
      </c>
      <c r="G302" s="172" t="s">
        <v>908</v>
      </c>
      <c r="H302" s="172" t="s">
        <v>849</v>
      </c>
      <c r="I302" s="613" t="s">
        <v>918</v>
      </c>
      <c r="J302" s="614">
        <v>85.82</v>
      </c>
      <c r="K302" s="614">
        <v>108.36464711227785</v>
      </c>
      <c r="L302" s="614">
        <v>178.34464711227787</v>
      </c>
      <c r="M302" s="173">
        <v>26.56</v>
      </c>
      <c r="N302" s="176">
        <v>46.116770452021555</v>
      </c>
    </row>
    <row r="303" spans="1:14">
      <c r="A303" s="168">
        <v>302</v>
      </c>
      <c r="B303" s="171">
        <v>6</v>
      </c>
      <c r="C303" s="171" t="s">
        <v>906</v>
      </c>
      <c r="D303" s="172">
        <v>9</v>
      </c>
      <c r="E303" s="613"/>
      <c r="F303" s="613"/>
      <c r="G303" s="172" t="s">
        <v>910</v>
      </c>
      <c r="H303" s="172" t="s">
        <v>849</v>
      </c>
      <c r="I303" s="613"/>
      <c r="J303" s="614"/>
      <c r="K303" s="614"/>
      <c r="L303" s="614"/>
      <c r="M303" s="173">
        <v>21.9</v>
      </c>
      <c r="N303" s="176">
        <v>38.025499732653316</v>
      </c>
    </row>
    <row r="304" spans="1:14">
      <c r="A304" s="168">
        <v>303</v>
      </c>
      <c r="B304" s="171">
        <v>6</v>
      </c>
      <c r="C304" s="171" t="s">
        <v>906</v>
      </c>
      <c r="D304" s="172">
        <v>9</v>
      </c>
      <c r="E304" s="613"/>
      <c r="F304" s="613"/>
      <c r="G304" s="172" t="s">
        <v>911</v>
      </c>
      <c r="H304" s="172" t="s">
        <v>849</v>
      </c>
      <c r="I304" s="613"/>
      <c r="J304" s="614"/>
      <c r="K304" s="614"/>
      <c r="L304" s="614"/>
      <c r="M304" s="173">
        <v>21.9</v>
      </c>
      <c r="N304" s="176">
        <v>38.025499732653316</v>
      </c>
    </row>
    <row r="305" spans="1:14">
      <c r="A305" s="168">
        <v>304</v>
      </c>
      <c r="B305" s="171">
        <v>6</v>
      </c>
      <c r="C305" s="171" t="s">
        <v>906</v>
      </c>
      <c r="D305" s="172">
        <v>9</v>
      </c>
      <c r="E305" s="613"/>
      <c r="F305" s="613"/>
      <c r="G305" s="172" t="s">
        <v>912</v>
      </c>
      <c r="H305" s="172" t="s">
        <v>849</v>
      </c>
      <c r="I305" s="613"/>
      <c r="J305" s="614"/>
      <c r="K305" s="614"/>
      <c r="L305" s="614"/>
      <c r="M305" s="173">
        <v>26.56</v>
      </c>
      <c r="N305" s="176">
        <v>46.116770452021555</v>
      </c>
    </row>
    <row r="306" spans="1:14">
      <c r="A306" s="168">
        <v>305</v>
      </c>
      <c r="B306" s="171">
        <v>6</v>
      </c>
      <c r="C306" s="171" t="s">
        <v>906</v>
      </c>
      <c r="D306" s="172">
        <v>9</v>
      </c>
      <c r="E306" s="613">
        <v>906</v>
      </c>
      <c r="F306" s="613" t="s">
        <v>912</v>
      </c>
      <c r="G306" s="172" t="s">
        <v>908</v>
      </c>
      <c r="H306" s="172" t="s">
        <v>916</v>
      </c>
      <c r="I306" s="613" t="s">
        <v>918</v>
      </c>
      <c r="J306" s="614">
        <v>80.790000000000006</v>
      </c>
      <c r="K306" s="614">
        <v>102.01328175484653</v>
      </c>
      <c r="L306" s="614">
        <v>169.10328175484653</v>
      </c>
      <c r="M306" s="173">
        <v>23.72</v>
      </c>
      <c r="N306" s="176">
        <v>41.185609756097563</v>
      </c>
    </row>
    <row r="307" spans="1:14">
      <c r="A307" s="168">
        <v>306</v>
      </c>
      <c r="B307" s="171">
        <v>6</v>
      </c>
      <c r="C307" s="171" t="s">
        <v>906</v>
      </c>
      <c r="D307" s="172">
        <v>9</v>
      </c>
      <c r="E307" s="613"/>
      <c r="F307" s="613"/>
      <c r="G307" s="172" t="s">
        <v>910</v>
      </c>
      <c r="H307" s="172" t="s">
        <v>916</v>
      </c>
      <c r="I307" s="613"/>
      <c r="J307" s="614"/>
      <c r="K307" s="614"/>
      <c r="L307" s="614"/>
      <c r="M307" s="173">
        <v>25.32</v>
      </c>
      <c r="N307" s="176">
        <v>43.96372845802658</v>
      </c>
    </row>
    <row r="308" spans="1:14">
      <c r="A308" s="168">
        <v>307</v>
      </c>
      <c r="B308" s="171">
        <v>6</v>
      </c>
      <c r="C308" s="171" t="s">
        <v>906</v>
      </c>
      <c r="D308" s="172">
        <v>9</v>
      </c>
      <c r="E308" s="613"/>
      <c r="F308" s="613"/>
      <c r="G308" s="172" t="s">
        <v>911</v>
      </c>
      <c r="H308" s="172" t="s">
        <v>916</v>
      </c>
      <c r="I308" s="613"/>
      <c r="J308" s="614"/>
      <c r="K308" s="614"/>
      <c r="L308" s="614"/>
      <c r="M308" s="173">
        <v>25.32</v>
      </c>
      <c r="N308" s="176">
        <v>43.96372845802658</v>
      </c>
    </row>
    <row r="309" spans="1:14">
      <c r="A309" s="168">
        <v>308</v>
      </c>
      <c r="B309" s="171">
        <v>6</v>
      </c>
      <c r="C309" s="171" t="s">
        <v>906</v>
      </c>
      <c r="D309" s="172">
        <v>9</v>
      </c>
      <c r="E309" s="613"/>
      <c r="F309" s="613"/>
      <c r="G309" s="172" t="s">
        <v>912</v>
      </c>
      <c r="H309" s="172" t="s">
        <v>916</v>
      </c>
      <c r="I309" s="613"/>
      <c r="J309" s="614"/>
      <c r="K309" s="614"/>
      <c r="L309" s="614"/>
      <c r="M309" s="173">
        <v>23.72</v>
      </c>
      <c r="N309" s="176">
        <v>41.185609756097563</v>
      </c>
    </row>
    <row r="310" spans="1:14">
      <c r="A310" s="168">
        <v>309</v>
      </c>
      <c r="B310" s="171">
        <v>6</v>
      </c>
      <c r="C310" s="171" t="s">
        <v>906</v>
      </c>
      <c r="D310" s="172">
        <v>9</v>
      </c>
      <c r="E310" s="613">
        <v>907</v>
      </c>
      <c r="F310" s="613" t="s">
        <v>910</v>
      </c>
      <c r="G310" s="172" t="s">
        <v>908</v>
      </c>
      <c r="H310" s="172" t="s">
        <v>849</v>
      </c>
      <c r="I310" s="613" t="s">
        <v>909</v>
      </c>
      <c r="J310" s="614">
        <v>114.59</v>
      </c>
      <c r="K310" s="614">
        <v>144.69243664176091</v>
      </c>
      <c r="L310" s="614">
        <v>247.34243664176091</v>
      </c>
      <c r="M310" s="173">
        <v>27</v>
      </c>
      <c r="N310" s="176">
        <v>46.880753095052036</v>
      </c>
    </row>
    <row r="311" spans="1:14">
      <c r="A311" s="168">
        <v>310</v>
      </c>
      <c r="B311" s="171">
        <v>6</v>
      </c>
      <c r="C311" s="171" t="s">
        <v>906</v>
      </c>
      <c r="D311" s="172">
        <v>9</v>
      </c>
      <c r="E311" s="613"/>
      <c r="F311" s="613"/>
      <c r="G311" s="172" t="s">
        <v>910</v>
      </c>
      <c r="H311" s="172" t="s">
        <v>849</v>
      </c>
      <c r="I311" s="613"/>
      <c r="J311" s="614"/>
      <c r="K311" s="614"/>
      <c r="L311" s="614"/>
      <c r="M311" s="173">
        <v>21.98</v>
      </c>
      <c r="N311" s="176">
        <v>38.164405667749769</v>
      </c>
    </row>
    <row r="312" spans="1:14">
      <c r="A312" s="168">
        <v>311</v>
      </c>
      <c r="B312" s="171">
        <v>6</v>
      </c>
      <c r="C312" s="171" t="s">
        <v>906</v>
      </c>
      <c r="D312" s="172">
        <v>9</v>
      </c>
      <c r="E312" s="613"/>
      <c r="F312" s="613"/>
      <c r="G312" s="172" t="s">
        <v>911</v>
      </c>
      <c r="H312" s="172" t="s">
        <v>849</v>
      </c>
      <c r="I312" s="613"/>
      <c r="J312" s="614"/>
      <c r="K312" s="614"/>
      <c r="L312" s="614"/>
      <c r="M312" s="173">
        <v>24.08</v>
      </c>
      <c r="N312" s="176">
        <v>41.810686464031591</v>
      </c>
    </row>
    <row r="313" spans="1:14">
      <c r="A313" s="168">
        <v>312</v>
      </c>
      <c r="B313" s="171">
        <v>6</v>
      </c>
      <c r="C313" s="171" t="s">
        <v>906</v>
      </c>
      <c r="D313" s="172">
        <v>9</v>
      </c>
      <c r="E313" s="613"/>
      <c r="F313" s="613"/>
      <c r="G313" s="172" t="s">
        <v>912</v>
      </c>
      <c r="H313" s="172" t="s">
        <v>849</v>
      </c>
      <c r="I313" s="613"/>
      <c r="J313" s="614"/>
      <c r="K313" s="614"/>
      <c r="L313" s="614"/>
      <c r="M313" s="173">
        <v>24.08</v>
      </c>
      <c r="N313" s="176">
        <v>41.810686464031591</v>
      </c>
    </row>
    <row r="314" spans="1:14">
      <c r="A314" s="168">
        <v>313</v>
      </c>
      <c r="B314" s="171">
        <v>6</v>
      </c>
      <c r="C314" s="171" t="s">
        <v>906</v>
      </c>
      <c r="D314" s="172">
        <v>9</v>
      </c>
      <c r="E314" s="613"/>
      <c r="F314" s="613"/>
      <c r="G314" s="172" t="s">
        <v>913</v>
      </c>
      <c r="H314" s="172" t="s">
        <v>849</v>
      </c>
      <c r="I314" s="613"/>
      <c r="J314" s="614"/>
      <c r="K314" s="614"/>
      <c r="L314" s="614"/>
      <c r="M314" s="173">
        <v>21.98</v>
      </c>
      <c r="N314" s="176">
        <v>38.164405667749769</v>
      </c>
    </row>
    <row r="315" spans="1:14">
      <c r="A315" s="168">
        <v>314</v>
      </c>
      <c r="B315" s="171">
        <v>6</v>
      </c>
      <c r="C315" s="171" t="s">
        <v>906</v>
      </c>
      <c r="D315" s="172">
        <v>9</v>
      </c>
      <c r="E315" s="613"/>
      <c r="F315" s="613"/>
      <c r="G315" s="172" t="s">
        <v>914</v>
      </c>
      <c r="H315" s="172" t="s">
        <v>849</v>
      </c>
      <c r="I315" s="613"/>
      <c r="J315" s="614"/>
      <c r="K315" s="614"/>
      <c r="L315" s="614"/>
      <c r="M315" s="173">
        <v>27</v>
      </c>
      <c r="N315" s="176">
        <v>46.880753095052036</v>
      </c>
    </row>
    <row r="316" spans="1:14">
      <c r="A316" s="168">
        <v>315</v>
      </c>
      <c r="B316" s="171">
        <v>6</v>
      </c>
      <c r="C316" s="171" t="s">
        <v>906</v>
      </c>
      <c r="D316" s="172">
        <v>9</v>
      </c>
      <c r="E316" s="613">
        <v>908</v>
      </c>
      <c r="F316" s="613" t="s">
        <v>911</v>
      </c>
      <c r="G316" s="172" t="s">
        <v>908</v>
      </c>
      <c r="H316" s="172" t="s">
        <v>916</v>
      </c>
      <c r="I316" s="613" t="s">
        <v>909</v>
      </c>
      <c r="J316" s="614">
        <v>114.96</v>
      </c>
      <c r="K316" s="614">
        <v>145.1596344911147</v>
      </c>
      <c r="L316" s="614">
        <v>249.57963449111469</v>
      </c>
      <c r="M316" s="173">
        <v>25.62</v>
      </c>
      <c r="N316" s="176">
        <v>44.48462571463827</v>
      </c>
    </row>
    <row r="317" spans="1:14">
      <c r="A317" s="168">
        <v>316</v>
      </c>
      <c r="B317" s="171">
        <v>6</v>
      </c>
      <c r="C317" s="171" t="s">
        <v>906</v>
      </c>
      <c r="D317" s="172">
        <v>9</v>
      </c>
      <c r="E317" s="613"/>
      <c r="F317" s="613"/>
      <c r="G317" s="172" t="s">
        <v>910</v>
      </c>
      <c r="H317" s="172" t="s">
        <v>916</v>
      </c>
      <c r="I317" s="613"/>
      <c r="J317" s="614"/>
      <c r="K317" s="614"/>
      <c r="L317" s="614"/>
      <c r="M317" s="173">
        <v>23.49</v>
      </c>
      <c r="N317" s="176">
        <v>40.786255192695265</v>
      </c>
    </row>
    <row r="318" spans="1:14">
      <c r="A318" s="168">
        <v>317</v>
      </c>
      <c r="B318" s="171">
        <v>6</v>
      </c>
      <c r="C318" s="171" t="s">
        <v>906</v>
      </c>
      <c r="D318" s="172">
        <v>9</v>
      </c>
      <c r="E318" s="613"/>
      <c r="F318" s="613"/>
      <c r="G318" s="172" t="s">
        <v>911</v>
      </c>
      <c r="H318" s="172" t="s">
        <v>916</v>
      </c>
      <c r="I318" s="613"/>
      <c r="J318" s="614"/>
      <c r="K318" s="614"/>
      <c r="L318" s="614"/>
      <c r="M318" s="173">
        <v>23.46</v>
      </c>
      <c r="N318" s="176">
        <v>40.734165467034103</v>
      </c>
    </row>
    <row r="319" spans="1:14">
      <c r="A319" s="168">
        <v>318</v>
      </c>
      <c r="B319" s="171">
        <v>6</v>
      </c>
      <c r="C319" s="171" t="s">
        <v>906</v>
      </c>
      <c r="D319" s="172">
        <v>9</v>
      </c>
      <c r="E319" s="613"/>
      <c r="F319" s="613"/>
      <c r="G319" s="172" t="s">
        <v>912</v>
      </c>
      <c r="H319" s="172" t="s">
        <v>916</v>
      </c>
      <c r="I319" s="613"/>
      <c r="J319" s="614"/>
      <c r="K319" s="614"/>
      <c r="L319" s="614"/>
      <c r="M319" s="173">
        <v>23.46</v>
      </c>
      <c r="N319" s="176">
        <v>40.734165467034103</v>
      </c>
    </row>
    <row r="320" spans="1:14">
      <c r="A320" s="168">
        <v>319</v>
      </c>
      <c r="B320" s="171">
        <v>6</v>
      </c>
      <c r="C320" s="171" t="s">
        <v>906</v>
      </c>
      <c r="D320" s="172">
        <v>9</v>
      </c>
      <c r="E320" s="613"/>
      <c r="F320" s="613"/>
      <c r="G320" s="172" t="s">
        <v>913</v>
      </c>
      <c r="H320" s="172" t="s">
        <v>916</v>
      </c>
      <c r="I320" s="613"/>
      <c r="J320" s="614"/>
      <c r="K320" s="614"/>
      <c r="L320" s="614"/>
      <c r="M320" s="173">
        <v>23.49</v>
      </c>
      <c r="N320" s="176">
        <v>40.786255192695265</v>
      </c>
    </row>
    <row r="321" spans="1:14">
      <c r="A321" s="168">
        <v>320</v>
      </c>
      <c r="B321" s="171">
        <v>6</v>
      </c>
      <c r="C321" s="171" t="s">
        <v>906</v>
      </c>
      <c r="D321" s="172">
        <v>9</v>
      </c>
      <c r="E321" s="613"/>
      <c r="F321" s="613"/>
      <c r="G321" s="172" t="s">
        <v>914</v>
      </c>
      <c r="H321" s="172" t="s">
        <v>916</v>
      </c>
      <c r="I321" s="613"/>
      <c r="J321" s="614"/>
      <c r="K321" s="614"/>
      <c r="L321" s="614"/>
      <c r="M321" s="173">
        <v>25.62</v>
      </c>
      <c r="N321" s="176">
        <v>44.48462571463827</v>
      </c>
    </row>
    <row r="322" spans="1:14">
      <c r="A322" s="168">
        <v>321</v>
      </c>
      <c r="B322" s="171">
        <v>6</v>
      </c>
      <c r="C322" s="171" t="s">
        <v>906</v>
      </c>
      <c r="D322" s="172">
        <v>10</v>
      </c>
      <c r="E322" s="613">
        <v>1001</v>
      </c>
      <c r="F322" s="613" t="s">
        <v>907</v>
      </c>
      <c r="G322" s="172" t="s">
        <v>908</v>
      </c>
      <c r="H322" s="172" t="s">
        <v>849</v>
      </c>
      <c r="I322" s="613" t="s">
        <v>909</v>
      </c>
      <c r="J322" s="614">
        <v>114.55</v>
      </c>
      <c r="K322" s="614">
        <v>144.64084987123164</v>
      </c>
      <c r="L322" s="614">
        <v>247.29084987123201</v>
      </c>
      <c r="M322" s="173">
        <v>24.08</v>
      </c>
      <c r="N322" s="174">
        <v>41.810686464031591</v>
      </c>
    </row>
    <row r="323" spans="1:14">
      <c r="A323" s="168">
        <v>322</v>
      </c>
      <c r="B323" s="171">
        <v>6</v>
      </c>
      <c r="C323" s="171" t="s">
        <v>906</v>
      </c>
      <c r="D323" s="172">
        <v>10</v>
      </c>
      <c r="E323" s="613"/>
      <c r="F323" s="613"/>
      <c r="G323" s="172" t="s">
        <v>910</v>
      </c>
      <c r="H323" s="172" t="s">
        <v>849</v>
      </c>
      <c r="I323" s="613"/>
      <c r="J323" s="614"/>
      <c r="K323" s="614"/>
      <c r="L323" s="614"/>
      <c r="M323" s="173">
        <v>21.98</v>
      </c>
      <c r="N323" s="176">
        <v>38.164405667749769</v>
      </c>
    </row>
    <row r="324" spans="1:14">
      <c r="A324" s="168">
        <v>323</v>
      </c>
      <c r="B324" s="171">
        <v>6</v>
      </c>
      <c r="C324" s="171" t="s">
        <v>906</v>
      </c>
      <c r="D324" s="172">
        <v>10</v>
      </c>
      <c r="E324" s="613"/>
      <c r="F324" s="613"/>
      <c r="G324" s="172" t="s">
        <v>911</v>
      </c>
      <c r="H324" s="172" t="s">
        <v>849</v>
      </c>
      <c r="I324" s="613"/>
      <c r="J324" s="614"/>
      <c r="K324" s="614"/>
      <c r="L324" s="614"/>
      <c r="M324" s="173">
        <v>27</v>
      </c>
      <c r="N324" s="176">
        <v>46.880753095052036</v>
      </c>
    </row>
    <row r="325" spans="1:14">
      <c r="A325" s="168">
        <v>324</v>
      </c>
      <c r="B325" s="171">
        <v>6</v>
      </c>
      <c r="C325" s="171" t="s">
        <v>906</v>
      </c>
      <c r="D325" s="172">
        <v>10</v>
      </c>
      <c r="E325" s="613"/>
      <c r="F325" s="613"/>
      <c r="G325" s="172" t="s">
        <v>912</v>
      </c>
      <c r="H325" s="172" t="s">
        <v>849</v>
      </c>
      <c r="I325" s="613"/>
      <c r="J325" s="614"/>
      <c r="K325" s="614"/>
      <c r="L325" s="614"/>
      <c r="M325" s="173">
        <v>27</v>
      </c>
      <c r="N325" s="176">
        <v>46.880753095052036</v>
      </c>
    </row>
    <row r="326" spans="1:14">
      <c r="A326" s="168">
        <v>325</v>
      </c>
      <c r="B326" s="171">
        <v>6</v>
      </c>
      <c r="C326" s="171" t="s">
        <v>906</v>
      </c>
      <c r="D326" s="172">
        <v>10</v>
      </c>
      <c r="E326" s="613"/>
      <c r="F326" s="613"/>
      <c r="G326" s="172" t="s">
        <v>913</v>
      </c>
      <c r="H326" s="172" t="s">
        <v>849</v>
      </c>
      <c r="I326" s="613"/>
      <c r="J326" s="614"/>
      <c r="K326" s="614"/>
      <c r="L326" s="614"/>
      <c r="M326" s="173">
        <v>21.98</v>
      </c>
      <c r="N326" s="176">
        <v>38.164405667749769</v>
      </c>
    </row>
    <row r="327" spans="1:14">
      <c r="A327" s="168">
        <v>326</v>
      </c>
      <c r="B327" s="171">
        <v>6</v>
      </c>
      <c r="C327" s="171" t="s">
        <v>906</v>
      </c>
      <c r="D327" s="172">
        <v>10</v>
      </c>
      <c r="E327" s="613"/>
      <c r="F327" s="613"/>
      <c r="G327" s="172" t="s">
        <v>914</v>
      </c>
      <c r="H327" s="172" t="s">
        <v>849</v>
      </c>
      <c r="I327" s="613"/>
      <c r="J327" s="614"/>
      <c r="K327" s="614"/>
      <c r="L327" s="614"/>
      <c r="M327" s="173">
        <v>24.08</v>
      </c>
      <c r="N327" s="176">
        <v>41.810686464031591</v>
      </c>
    </row>
    <row r="328" spans="1:14">
      <c r="A328" s="168">
        <v>327</v>
      </c>
      <c r="B328" s="171">
        <v>6</v>
      </c>
      <c r="C328" s="171" t="s">
        <v>906</v>
      </c>
      <c r="D328" s="172">
        <v>10</v>
      </c>
      <c r="E328" s="613">
        <v>1002</v>
      </c>
      <c r="F328" s="613" t="s">
        <v>915</v>
      </c>
      <c r="G328" s="172" t="s">
        <v>908</v>
      </c>
      <c r="H328" s="172" t="s">
        <v>916</v>
      </c>
      <c r="I328" s="613" t="s">
        <v>909</v>
      </c>
      <c r="J328" s="614">
        <v>114.9</v>
      </c>
      <c r="K328" s="614">
        <v>145.08279048628995</v>
      </c>
      <c r="L328" s="614">
        <v>249.50279048628994</v>
      </c>
      <c r="M328" s="173">
        <v>23.46</v>
      </c>
      <c r="N328" s="176">
        <v>40.734165467034103</v>
      </c>
    </row>
    <row r="329" spans="1:14">
      <c r="A329" s="168">
        <v>328</v>
      </c>
      <c r="B329" s="171">
        <v>6</v>
      </c>
      <c r="C329" s="171" t="s">
        <v>906</v>
      </c>
      <c r="D329" s="172">
        <v>10</v>
      </c>
      <c r="E329" s="613"/>
      <c r="F329" s="613"/>
      <c r="G329" s="172" t="s">
        <v>910</v>
      </c>
      <c r="H329" s="172" t="s">
        <v>916</v>
      </c>
      <c r="I329" s="613"/>
      <c r="J329" s="614"/>
      <c r="K329" s="614"/>
      <c r="L329" s="614"/>
      <c r="M329" s="173">
        <v>23.49</v>
      </c>
      <c r="N329" s="176">
        <v>40.786255192695265</v>
      </c>
    </row>
    <row r="330" spans="1:14">
      <c r="A330" s="168">
        <v>329</v>
      </c>
      <c r="B330" s="171">
        <v>6</v>
      </c>
      <c r="C330" s="171" t="s">
        <v>906</v>
      </c>
      <c r="D330" s="172">
        <v>10</v>
      </c>
      <c r="E330" s="613"/>
      <c r="F330" s="613"/>
      <c r="G330" s="172" t="s">
        <v>911</v>
      </c>
      <c r="H330" s="172" t="s">
        <v>916</v>
      </c>
      <c r="I330" s="613"/>
      <c r="J330" s="614"/>
      <c r="K330" s="614"/>
      <c r="L330" s="614"/>
      <c r="M330" s="173">
        <v>25.62</v>
      </c>
      <c r="N330" s="176">
        <v>44.48462571463827</v>
      </c>
    </row>
    <row r="331" spans="1:14">
      <c r="A331" s="168">
        <v>330</v>
      </c>
      <c r="B331" s="171">
        <v>6</v>
      </c>
      <c r="C331" s="171" t="s">
        <v>906</v>
      </c>
      <c r="D331" s="172">
        <v>10</v>
      </c>
      <c r="E331" s="613"/>
      <c r="F331" s="613"/>
      <c r="G331" s="172" t="s">
        <v>912</v>
      </c>
      <c r="H331" s="172" t="s">
        <v>916</v>
      </c>
      <c r="I331" s="613"/>
      <c r="J331" s="614"/>
      <c r="K331" s="614"/>
      <c r="L331" s="614"/>
      <c r="M331" s="173">
        <v>25.62</v>
      </c>
      <c r="N331" s="176">
        <v>44.48462571463827</v>
      </c>
    </row>
    <row r="332" spans="1:14">
      <c r="A332" s="168">
        <v>331</v>
      </c>
      <c r="B332" s="171">
        <v>6</v>
      </c>
      <c r="C332" s="171" t="s">
        <v>906</v>
      </c>
      <c r="D332" s="172">
        <v>10</v>
      </c>
      <c r="E332" s="613"/>
      <c r="F332" s="613"/>
      <c r="G332" s="172" t="s">
        <v>913</v>
      </c>
      <c r="H332" s="172" t="s">
        <v>916</v>
      </c>
      <c r="I332" s="613"/>
      <c r="J332" s="614"/>
      <c r="K332" s="614"/>
      <c r="L332" s="614"/>
      <c r="M332" s="173">
        <v>23.49</v>
      </c>
      <c r="N332" s="176">
        <v>40.786255192695265</v>
      </c>
    </row>
    <row r="333" spans="1:14">
      <c r="A333" s="168">
        <v>332</v>
      </c>
      <c r="B333" s="171">
        <v>6</v>
      </c>
      <c r="C333" s="171" t="s">
        <v>906</v>
      </c>
      <c r="D333" s="172">
        <v>10</v>
      </c>
      <c r="E333" s="613"/>
      <c r="F333" s="613"/>
      <c r="G333" s="172" t="s">
        <v>914</v>
      </c>
      <c r="H333" s="172" t="s">
        <v>916</v>
      </c>
      <c r="I333" s="613"/>
      <c r="J333" s="614"/>
      <c r="K333" s="614"/>
      <c r="L333" s="614"/>
      <c r="M333" s="173">
        <v>23.46</v>
      </c>
      <c r="N333" s="176">
        <v>40.734165467034103</v>
      </c>
    </row>
    <row r="334" spans="1:14">
      <c r="A334" s="168">
        <v>333</v>
      </c>
      <c r="B334" s="171">
        <v>6</v>
      </c>
      <c r="C334" s="171" t="s">
        <v>906</v>
      </c>
      <c r="D334" s="172">
        <v>10</v>
      </c>
      <c r="E334" s="613">
        <v>1003</v>
      </c>
      <c r="F334" s="613" t="s">
        <v>917</v>
      </c>
      <c r="G334" s="172" t="s">
        <v>908</v>
      </c>
      <c r="H334" s="172" t="s">
        <v>849</v>
      </c>
      <c r="I334" s="613" t="s">
        <v>918</v>
      </c>
      <c r="J334" s="614">
        <v>85.82</v>
      </c>
      <c r="K334" s="614">
        <v>108.36383881230115</v>
      </c>
      <c r="L334" s="614">
        <v>178.34383881230116</v>
      </c>
      <c r="M334" s="173">
        <v>21.9</v>
      </c>
      <c r="N334" s="177">
        <v>38.025499732653316</v>
      </c>
    </row>
    <row r="335" spans="1:14">
      <c r="A335" s="168">
        <v>334</v>
      </c>
      <c r="B335" s="171">
        <v>6</v>
      </c>
      <c r="C335" s="171" t="s">
        <v>906</v>
      </c>
      <c r="D335" s="172">
        <v>10</v>
      </c>
      <c r="E335" s="613"/>
      <c r="F335" s="613"/>
      <c r="G335" s="172" t="s">
        <v>910</v>
      </c>
      <c r="H335" s="172" t="s">
        <v>849</v>
      </c>
      <c r="I335" s="613"/>
      <c r="J335" s="614"/>
      <c r="K335" s="614"/>
      <c r="L335" s="614"/>
      <c r="M335" s="173">
        <v>26.56</v>
      </c>
      <c r="N335" s="177">
        <v>46.116770452021555</v>
      </c>
    </row>
    <row r="336" spans="1:14">
      <c r="A336" s="168">
        <v>335</v>
      </c>
      <c r="B336" s="171">
        <v>6</v>
      </c>
      <c r="C336" s="171" t="s">
        <v>906</v>
      </c>
      <c r="D336" s="172">
        <v>10</v>
      </c>
      <c r="E336" s="613"/>
      <c r="F336" s="613"/>
      <c r="G336" s="172" t="s">
        <v>911</v>
      </c>
      <c r="H336" s="172" t="s">
        <v>849</v>
      </c>
      <c r="I336" s="613"/>
      <c r="J336" s="614"/>
      <c r="K336" s="614"/>
      <c r="L336" s="614"/>
      <c r="M336" s="173">
        <v>26.56</v>
      </c>
      <c r="N336" s="176">
        <v>46.116770452021555</v>
      </c>
    </row>
    <row r="337" spans="1:14">
      <c r="A337" s="168">
        <v>336</v>
      </c>
      <c r="B337" s="171">
        <v>6</v>
      </c>
      <c r="C337" s="171" t="s">
        <v>906</v>
      </c>
      <c r="D337" s="172">
        <v>10</v>
      </c>
      <c r="E337" s="613"/>
      <c r="F337" s="613"/>
      <c r="G337" s="172" t="s">
        <v>912</v>
      </c>
      <c r="H337" s="172" t="s">
        <v>849</v>
      </c>
      <c r="I337" s="613"/>
      <c r="J337" s="614"/>
      <c r="K337" s="614"/>
      <c r="L337" s="614"/>
      <c r="M337" s="173">
        <v>21.9</v>
      </c>
      <c r="N337" s="176">
        <v>38.025499732653316</v>
      </c>
    </row>
    <row r="338" spans="1:14">
      <c r="A338" s="168">
        <v>337</v>
      </c>
      <c r="B338" s="171">
        <v>6</v>
      </c>
      <c r="C338" s="171" t="s">
        <v>906</v>
      </c>
      <c r="D338" s="172">
        <v>10</v>
      </c>
      <c r="E338" s="613">
        <v>1004</v>
      </c>
      <c r="F338" s="613" t="s">
        <v>919</v>
      </c>
      <c r="G338" s="172" t="s">
        <v>908</v>
      </c>
      <c r="H338" s="172" t="s">
        <v>916</v>
      </c>
      <c r="I338" s="613" t="s">
        <v>918</v>
      </c>
      <c r="J338" s="614">
        <v>80.790000000000006</v>
      </c>
      <c r="K338" s="614">
        <v>102.01252083017725</v>
      </c>
      <c r="L338" s="614">
        <v>169.10252083017724</v>
      </c>
      <c r="M338" s="173">
        <v>25.32</v>
      </c>
      <c r="N338" s="176">
        <v>43.96372845802658</v>
      </c>
    </row>
    <row r="339" spans="1:14">
      <c r="A339" s="168">
        <v>338</v>
      </c>
      <c r="B339" s="171">
        <v>6</v>
      </c>
      <c r="C339" s="171" t="s">
        <v>906</v>
      </c>
      <c r="D339" s="172">
        <v>10</v>
      </c>
      <c r="E339" s="613"/>
      <c r="F339" s="613"/>
      <c r="G339" s="172" t="s">
        <v>910</v>
      </c>
      <c r="H339" s="172" t="s">
        <v>916</v>
      </c>
      <c r="I339" s="613"/>
      <c r="J339" s="614"/>
      <c r="K339" s="614"/>
      <c r="L339" s="614"/>
      <c r="M339" s="173">
        <v>23.72</v>
      </c>
      <c r="N339" s="176">
        <v>41.185609756097563</v>
      </c>
    </row>
    <row r="340" spans="1:14">
      <c r="A340" s="168">
        <v>339</v>
      </c>
      <c r="B340" s="171">
        <v>6</v>
      </c>
      <c r="C340" s="171" t="s">
        <v>906</v>
      </c>
      <c r="D340" s="172">
        <v>10</v>
      </c>
      <c r="E340" s="613"/>
      <c r="F340" s="613"/>
      <c r="G340" s="172" t="s">
        <v>911</v>
      </c>
      <c r="H340" s="172" t="s">
        <v>916</v>
      </c>
      <c r="I340" s="613"/>
      <c r="J340" s="614"/>
      <c r="K340" s="614"/>
      <c r="L340" s="614"/>
      <c r="M340" s="173">
        <v>23.72</v>
      </c>
      <c r="N340" s="176">
        <v>41.185609756097563</v>
      </c>
    </row>
    <row r="341" spans="1:14">
      <c r="A341" s="168">
        <v>340</v>
      </c>
      <c r="B341" s="171">
        <v>6</v>
      </c>
      <c r="C341" s="171" t="s">
        <v>906</v>
      </c>
      <c r="D341" s="172">
        <v>10</v>
      </c>
      <c r="E341" s="613"/>
      <c r="F341" s="613"/>
      <c r="G341" s="172" t="s">
        <v>912</v>
      </c>
      <c r="H341" s="172" t="s">
        <v>916</v>
      </c>
      <c r="I341" s="613"/>
      <c r="J341" s="614"/>
      <c r="K341" s="614"/>
      <c r="L341" s="614"/>
      <c r="M341" s="173">
        <v>25.32</v>
      </c>
      <c r="N341" s="176">
        <v>43.96372845802658</v>
      </c>
    </row>
    <row r="342" spans="1:14">
      <c r="A342" s="168">
        <v>341</v>
      </c>
      <c r="B342" s="171">
        <v>6</v>
      </c>
      <c r="C342" s="171" t="s">
        <v>906</v>
      </c>
      <c r="D342" s="172">
        <v>10</v>
      </c>
      <c r="E342" s="613">
        <v>1005</v>
      </c>
      <c r="F342" s="613" t="s">
        <v>908</v>
      </c>
      <c r="G342" s="172" t="s">
        <v>908</v>
      </c>
      <c r="H342" s="172" t="s">
        <v>849</v>
      </c>
      <c r="I342" s="613" t="s">
        <v>918</v>
      </c>
      <c r="J342" s="614">
        <v>85.82</v>
      </c>
      <c r="K342" s="614">
        <v>108.36464711227785</v>
      </c>
      <c r="L342" s="614">
        <v>178.34464711227787</v>
      </c>
      <c r="M342" s="173">
        <v>26.56</v>
      </c>
      <c r="N342" s="176">
        <v>46.116770452021555</v>
      </c>
    </row>
    <row r="343" spans="1:14">
      <c r="A343" s="168">
        <v>342</v>
      </c>
      <c r="B343" s="171">
        <v>6</v>
      </c>
      <c r="C343" s="171" t="s">
        <v>906</v>
      </c>
      <c r="D343" s="172">
        <v>10</v>
      </c>
      <c r="E343" s="613"/>
      <c r="F343" s="613"/>
      <c r="G343" s="172" t="s">
        <v>910</v>
      </c>
      <c r="H343" s="172" t="s">
        <v>849</v>
      </c>
      <c r="I343" s="613"/>
      <c r="J343" s="614"/>
      <c r="K343" s="614"/>
      <c r="L343" s="614"/>
      <c r="M343" s="173">
        <v>21.9</v>
      </c>
      <c r="N343" s="176">
        <v>38.025499732653316</v>
      </c>
    </row>
    <row r="344" spans="1:14">
      <c r="A344" s="168">
        <v>343</v>
      </c>
      <c r="B344" s="171">
        <v>6</v>
      </c>
      <c r="C344" s="171" t="s">
        <v>906</v>
      </c>
      <c r="D344" s="172">
        <v>10</v>
      </c>
      <c r="E344" s="613"/>
      <c r="F344" s="613"/>
      <c r="G344" s="172" t="s">
        <v>911</v>
      </c>
      <c r="H344" s="172" t="s">
        <v>849</v>
      </c>
      <c r="I344" s="613"/>
      <c r="J344" s="614"/>
      <c r="K344" s="614"/>
      <c r="L344" s="614"/>
      <c r="M344" s="173">
        <v>21.9</v>
      </c>
      <c r="N344" s="176">
        <v>38.025499732653316</v>
      </c>
    </row>
    <row r="345" spans="1:14">
      <c r="A345" s="168">
        <v>344</v>
      </c>
      <c r="B345" s="171">
        <v>6</v>
      </c>
      <c r="C345" s="171" t="s">
        <v>906</v>
      </c>
      <c r="D345" s="172">
        <v>10</v>
      </c>
      <c r="E345" s="613"/>
      <c r="F345" s="613"/>
      <c r="G345" s="172" t="s">
        <v>912</v>
      </c>
      <c r="H345" s="172" t="s">
        <v>849</v>
      </c>
      <c r="I345" s="613"/>
      <c r="J345" s="614"/>
      <c r="K345" s="614"/>
      <c r="L345" s="614"/>
      <c r="M345" s="173">
        <v>26.56</v>
      </c>
      <c r="N345" s="176">
        <v>46.116770452021555</v>
      </c>
    </row>
    <row r="346" spans="1:14">
      <c r="A346" s="168">
        <v>345</v>
      </c>
      <c r="B346" s="171">
        <v>6</v>
      </c>
      <c r="C346" s="171" t="s">
        <v>906</v>
      </c>
      <c r="D346" s="172">
        <v>10</v>
      </c>
      <c r="E346" s="613">
        <v>1006</v>
      </c>
      <c r="F346" s="613" t="s">
        <v>912</v>
      </c>
      <c r="G346" s="172" t="s">
        <v>908</v>
      </c>
      <c r="H346" s="172" t="s">
        <v>916</v>
      </c>
      <c r="I346" s="613" t="s">
        <v>918</v>
      </c>
      <c r="J346" s="614">
        <v>80.790000000000006</v>
      </c>
      <c r="K346" s="614">
        <v>102.01328175484653</v>
      </c>
      <c r="L346" s="614">
        <v>169.10328175484653</v>
      </c>
      <c r="M346" s="173">
        <v>23.72</v>
      </c>
      <c r="N346" s="176">
        <v>41.185609756097563</v>
      </c>
    </row>
    <row r="347" spans="1:14">
      <c r="A347" s="168">
        <v>346</v>
      </c>
      <c r="B347" s="171">
        <v>6</v>
      </c>
      <c r="C347" s="171" t="s">
        <v>906</v>
      </c>
      <c r="D347" s="172">
        <v>10</v>
      </c>
      <c r="E347" s="613"/>
      <c r="F347" s="613"/>
      <c r="G347" s="172" t="s">
        <v>910</v>
      </c>
      <c r="H347" s="172" t="s">
        <v>916</v>
      </c>
      <c r="I347" s="613"/>
      <c r="J347" s="614"/>
      <c r="K347" s="614"/>
      <c r="L347" s="614"/>
      <c r="M347" s="173">
        <v>25.32</v>
      </c>
      <c r="N347" s="176">
        <v>43.96372845802658</v>
      </c>
    </row>
    <row r="348" spans="1:14">
      <c r="A348" s="168">
        <v>347</v>
      </c>
      <c r="B348" s="171">
        <v>6</v>
      </c>
      <c r="C348" s="171" t="s">
        <v>906</v>
      </c>
      <c r="D348" s="172">
        <v>10</v>
      </c>
      <c r="E348" s="613"/>
      <c r="F348" s="613"/>
      <c r="G348" s="172" t="s">
        <v>911</v>
      </c>
      <c r="H348" s="172" t="s">
        <v>916</v>
      </c>
      <c r="I348" s="613"/>
      <c r="J348" s="614"/>
      <c r="K348" s="614"/>
      <c r="L348" s="614"/>
      <c r="M348" s="173">
        <v>25.32</v>
      </c>
      <c r="N348" s="176">
        <v>43.96372845802658</v>
      </c>
    </row>
    <row r="349" spans="1:14">
      <c r="A349" s="168">
        <v>348</v>
      </c>
      <c r="B349" s="171">
        <v>6</v>
      </c>
      <c r="C349" s="171" t="s">
        <v>906</v>
      </c>
      <c r="D349" s="172">
        <v>10</v>
      </c>
      <c r="E349" s="613"/>
      <c r="F349" s="613"/>
      <c r="G349" s="172" t="s">
        <v>912</v>
      </c>
      <c r="H349" s="172" t="s">
        <v>916</v>
      </c>
      <c r="I349" s="613"/>
      <c r="J349" s="614"/>
      <c r="K349" s="614"/>
      <c r="L349" s="614"/>
      <c r="M349" s="173">
        <v>23.72</v>
      </c>
      <c r="N349" s="176">
        <v>41.185609756097563</v>
      </c>
    </row>
    <row r="350" spans="1:14">
      <c r="A350" s="168">
        <v>349</v>
      </c>
      <c r="B350" s="171">
        <v>6</v>
      </c>
      <c r="C350" s="171" t="s">
        <v>906</v>
      </c>
      <c r="D350" s="172">
        <v>10</v>
      </c>
      <c r="E350" s="613">
        <v>1007</v>
      </c>
      <c r="F350" s="613" t="s">
        <v>910</v>
      </c>
      <c r="G350" s="172" t="s">
        <v>908</v>
      </c>
      <c r="H350" s="172" t="s">
        <v>849</v>
      </c>
      <c r="I350" s="613" t="s">
        <v>909</v>
      </c>
      <c r="J350" s="614">
        <v>114.59</v>
      </c>
      <c r="K350" s="614">
        <v>144.69243664176091</v>
      </c>
      <c r="L350" s="614">
        <v>247.34243664176091</v>
      </c>
      <c r="M350" s="173">
        <v>27</v>
      </c>
      <c r="N350" s="176">
        <v>46.880753095052036</v>
      </c>
    </row>
    <row r="351" spans="1:14">
      <c r="A351" s="168">
        <v>350</v>
      </c>
      <c r="B351" s="171">
        <v>6</v>
      </c>
      <c r="C351" s="171" t="s">
        <v>906</v>
      </c>
      <c r="D351" s="172">
        <v>10</v>
      </c>
      <c r="E351" s="613"/>
      <c r="F351" s="613"/>
      <c r="G351" s="172" t="s">
        <v>910</v>
      </c>
      <c r="H351" s="172" t="s">
        <v>849</v>
      </c>
      <c r="I351" s="613"/>
      <c r="J351" s="614"/>
      <c r="K351" s="614"/>
      <c r="L351" s="614"/>
      <c r="M351" s="173">
        <v>21.98</v>
      </c>
      <c r="N351" s="176">
        <v>38.164405667749769</v>
      </c>
    </row>
    <row r="352" spans="1:14">
      <c r="A352" s="168">
        <v>351</v>
      </c>
      <c r="B352" s="171">
        <v>6</v>
      </c>
      <c r="C352" s="171" t="s">
        <v>906</v>
      </c>
      <c r="D352" s="172">
        <v>10</v>
      </c>
      <c r="E352" s="613"/>
      <c r="F352" s="613"/>
      <c r="G352" s="172" t="s">
        <v>911</v>
      </c>
      <c r="H352" s="172" t="s">
        <v>849</v>
      </c>
      <c r="I352" s="613"/>
      <c r="J352" s="614"/>
      <c r="K352" s="614"/>
      <c r="L352" s="614"/>
      <c r="M352" s="173">
        <v>24.08</v>
      </c>
      <c r="N352" s="176">
        <v>41.810686464031591</v>
      </c>
    </row>
    <row r="353" spans="1:14">
      <c r="A353" s="168">
        <v>352</v>
      </c>
      <c r="B353" s="171">
        <v>6</v>
      </c>
      <c r="C353" s="171" t="s">
        <v>906</v>
      </c>
      <c r="D353" s="172">
        <v>10</v>
      </c>
      <c r="E353" s="613"/>
      <c r="F353" s="613"/>
      <c r="G353" s="172" t="s">
        <v>912</v>
      </c>
      <c r="H353" s="172" t="s">
        <v>849</v>
      </c>
      <c r="I353" s="613"/>
      <c r="J353" s="614"/>
      <c r="K353" s="614"/>
      <c r="L353" s="614"/>
      <c r="M353" s="173">
        <v>24.08</v>
      </c>
      <c r="N353" s="176">
        <v>41.810686464031591</v>
      </c>
    </row>
    <row r="354" spans="1:14">
      <c r="A354" s="168">
        <v>353</v>
      </c>
      <c r="B354" s="171">
        <v>6</v>
      </c>
      <c r="C354" s="171" t="s">
        <v>906</v>
      </c>
      <c r="D354" s="172">
        <v>10</v>
      </c>
      <c r="E354" s="613"/>
      <c r="F354" s="613"/>
      <c r="G354" s="172" t="s">
        <v>913</v>
      </c>
      <c r="H354" s="172" t="s">
        <v>849</v>
      </c>
      <c r="I354" s="613"/>
      <c r="J354" s="614"/>
      <c r="K354" s="614"/>
      <c r="L354" s="614"/>
      <c r="M354" s="173">
        <v>21.98</v>
      </c>
      <c r="N354" s="176">
        <v>38.164405667749769</v>
      </c>
    </row>
    <row r="355" spans="1:14">
      <c r="A355" s="168">
        <v>354</v>
      </c>
      <c r="B355" s="171">
        <v>6</v>
      </c>
      <c r="C355" s="171" t="s">
        <v>906</v>
      </c>
      <c r="D355" s="172">
        <v>10</v>
      </c>
      <c r="E355" s="613"/>
      <c r="F355" s="613"/>
      <c r="G355" s="172" t="s">
        <v>914</v>
      </c>
      <c r="H355" s="172" t="s">
        <v>849</v>
      </c>
      <c r="I355" s="613"/>
      <c r="J355" s="614"/>
      <c r="K355" s="614"/>
      <c r="L355" s="614"/>
      <c r="M355" s="173">
        <v>27</v>
      </c>
      <c r="N355" s="176">
        <v>46.880753095052036</v>
      </c>
    </row>
    <row r="356" spans="1:14">
      <c r="A356" s="168">
        <v>355</v>
      </c>
      <c r="B356" s="171">
        <v>6</v>
      </c>
      <c r="C356" s="171" t="s">
        <v>906</v>
      </c>
      <c r="D356" s="172">
        <v>10</v>
      </c>
      <c r="E356" s="613">
        <v>1008</v>
      </c>
      <c r="F356" s="613" t="s">
        <v>911</v>
      </c>
      <c r="G356" s="172" t="s">
        <v>908</v>
      </c>
      <c r="H356" s="172" t="s">
        <v>916</v>
      </c>
      <c r="I356" s="613" t="s">
        <v>909</v>
      </c>
      <c r="J356" s="614">
        <v>114.96</v>
      </c>
      <c r="K356" s="614">
        <v>145.1596344911147</v>
      </c>
      <c r="L356" s="614">
        <v>249.57963449111469</v>
      </c>
      <c r="M356" s="173">
        <v>25.62</v>
      </c>
      <c r="N356" s="176">
        <v>44.48462571463827</v>
      </c>
    </row>
    <row r="357" spans="1:14">
      <c r="A357" s="168">
        <v>356</v>
      </c>
      <c r="B357" s="171">
        <v>6</v>
      </c>
      <c r="C357" s="171" t="s">
        <v>906</v>
      </c>
      <c r="D357" s="172">
        <v>10</v>
      </c>
      <c r="E357" s="613"/>
      <c r="F357" s="613"/>
      <c r="G357" s="172" t="s">
        <v>910</v>
      </c>
      <c r="H357" s="172" t="s">
        <v>916</v>
      </c>
      <c r="I357" s="613"/>
      <c r="J357" s="614"/>
      <c r="K357" s="614"/>
      <c r="L357" s="614"/>
      <c r="M357" s="173">
        <v>23.49</v>
      </c>
      <c r="N357" s="176">
        <v>40.786255192695265</v>
      </c>
    </row>
    <row r="358" spans="1:14">
      <c r="A358" s="168">
        <v>357</v>
      </c>
      <c r="B358" s="171">
        <v>6</v>
      </c>
      <c r="C358" s="171" t="s">
        <v>906</v>
      </c>
      <c r="D358" s="172">
        <v>10</v>
      </c>
      <c r="E358" s="613"/>
      <c r="F358" s="613"/>
      <c r="G358" s="172" t="s">
        <v>911</v>
      </c>
      <c r="H358" s="172" t="s">
        <v>916</v>
      </c>
      <c r="I358" s="613"/>
      <c r="J358" s="614"/>
      <c r="K358" s="614"/>
      <c r="L358" s="614"/>
      <c r="M358" s="173">
        <v>23.46</v>
      </c>
      <c r="N358" s="176">
        <v>40.734165467034103</v>
      </c>
    </row>
    <row r="359" spans="1:14">
      <c r="A359" s="168">
        <v>358</v>
      </c>
      <c r="B359" s="171">
        <v>6</v>
      </c>
      <c r="C359" s="171" t="s">
        <v>906</v>
      </c>
      <c r="D359" s="172">
        <v>10</v>
      </c>
      <c r="E359" s="613"/>
      <c r="F359" s="613"/>
      <c r="G359" s="172" t="s">
        <v>912</v>
      </c>
      <c r="H359" s="172" t="s">
        <v>916</v>
      </c>
      <c r="I359" s="613"/>
      <c r="J359" s="614"/>
      <c r="K359" s="614"/>
      <c r="L359" s="614"/>
      <c r="M359" s="173">
        <v>23.46</v>
      </c>
      <c r="N359" s="176">
        <v>40.734165467034103</v>
      </c>
    </row>
    <row r="360" spans="1:14">
      <c r="A360" s="168">
        <v>359</v>
      </c>
      <c r="B360" s="171">
        <v>6</v>
      </c>
      <c r="C360" s="171" t="s">
        <v>906</v>
      </c>
      <c r="D360" s="172">
        <v>10</v>
      </c>
      <c r="E360" s="613"/>
      <c r="F360" s="613"/>
      <c r="G360" s="172" t="s">
        <v>913</v>
      </c>
      <c r="H360" s="172" t="s">
        <v>916</v>
      </c>
      <c r="I360" s="613"/>
      <c r="J360" s="614"/>
      <c r="K360" s="614"/>
      <c r="L360" s="614"/>
      <c r="M360" s="173">
        <v>23.49</v>
      </c>
      <c r="N360" s="176">
        <v>40.786255192695265</v>
      </c>
    </row>
    <row r="361" spans="1:14">
      <c r="A361" s="168">
        <v>360</v>
      </c>
      <c r="B361" s="171">
        <v>6</v>
      </c>
      <c r="C361" s="171" t="s">
        <v>906</v>
      </c>
      <c r="D361" s="172">
        <v>10</v>
      </c>
      <c r="E361" s="613"/>
      <c r="F361" s="613"/>
      <c r="G361" s="172" t="s">
        <v>914</v>
      </c>
      <c r="H361" s="172" t="s">
        <v>916</v>
      </c>
      <c r="I361" s="613"/>
      <c r="J361" s="614"/>
      <c r="K361" s="614"/>
      <c r="L361" s="614"/>
      <c r="M361" s="173">
        <v>25.62</v>
      </c>
      <c r="N361" s="176">
        <v>44.48462571463827</v>
      </c>
    </row>
    <row r="362" spans="1:14">
      <c r="A362" s="168">
        <v>361</v>
      </c>
      <c r="B362" s="171">
        <v>6</v>
      </c>
      <c r="C362" s="171" t="s">
        <v>906</v>
      </c>
      <c r="D362" s="172">
        <v>11</v>
      </c>
      <c r="E362" s="613">
        <v>1101</v>
      </c>
      <c r="F362" s="613" t="s">
        <v>907</v>
      </c>
      <c r="G362" s="172" t="s">
        <v>908</v>
      </c>
      <c r="H362" s="172" t="s">
        <v>849</v>
      </c>
      <c r="I362" s="613" t="s">
        <v>909</v>
      </c>
      <c r="J362" s="614">
        <v>114.55</v>
      </c>
      <c r="K362" s="614">
        <v>144.64084987123164</v>
      </c>
      <c r="L362" s="614">
        <v>247.29084987123201</v>
      </c>
      <c r="M362" s="173">
        <v>24.08</v>
      </c>
      <c r="N362" s="174">
        <v>41.810686464031591</v>
      </c>
    </row>
    <row r="363" spans="1:14">
      <c r="A363" s="168">
        <v>362</v>
      </c>
      <c r="B363" s="171">
        <v>6</v>
      </c>
      <c r="C363" s="171" t="s">
        <v>906</v>
      </c>
      <c r="D363" s="172">
        <v>11</v>
      </c>
      <c r="E363" s="613"/>
      <c r="F363" s="613"/>
      <c r="G363" s="172" t="s">
        <v>910</v>
      </c>
      <c r="H363" s="172" t="s">
        <v>849</v>
      </c>
      <c r="I363" s="613"/>
      <c r="J363" s="614"/>
      <c r="K363" s="614"/>
      <c r="L363" s="614"/>
      <c r="M363" s="173">
        <v>21.98</v>
      </c>
      <c r="N363" s="176">
        <v>38.164405667749769</v>
      </c>
    </row>
    <row r="364" spans="1:14">
      <c r="A364" s="168">
        <v>363</v>
      </c>
      <c r="B364" s="171">
        <v>6</v>
      </c>
      <c r="C364" s="171" t="s">
        <v>906</v>
      </c>
      <c r="D364" s="172">
        <v>11</v>
      </c>
      <c r="E364" s="613"/>
      <c r="F364" s="613"/>
      <c r="G364" s="172" t="s">
        <v>911</v>
      </c>
      <c r="H364" s="172" t="s">
        <v>849</v>
      </c>
      <c r="I364" s="613"/>
      <c r="J364" s="614"/>
      <c r="K364" s="614"/>
      <c r="L364" s="614"/>
      <c r="M364" s="173">
        <v>27</v>
      </c>
      <c r="N364" s="176">
        <v>46.880753095052036</v>
      </c>
    </row>
    <row r="365" spans="1:14">
      <c r="A365" s="168">
        <v>364</v>
      </c>
      <c r="B365" s="171">
        <v>6</v>
      </c>
      <c r="C365" s="171" t="s">
        <v>906</v>
      </c>
      <c r="D365" s="172">
        <v>11</v>
      </c>
      <c r="E365" s="613"/>
      <c r="F365" s="613"/>
      <c r="G365" s="172" t="s">
        <v>912</v>
      </c>
      <c r="H365" s="172" t="s">
        <v>849</v>
      </c>
      <c r="I365" s="613"/>
      <c r="J365" s="614"/>
      <c r="K365" s="614"/>
      <c r="L365" s="614"/>
      <c r="M365" s="173">
        <v>27</v>
      </c>
      <c r="N365" s="176">
        <v>46.880753095052036</v>
      </c>
    </row>
    <row r="366" spans="1:14">
      <c r="A366" s="168">
        <v>365</v>
      </c>
      <c r="B366" s="171">
        <v>6</v>
      </c>
      <c r="C366" s="171" t="s">
        <v>906</v>
      </c>
      <c r="D366" s="172">
        <v>11</v>
      </c>
      <c r="E366" s="613"/>
      <c r="F366" s="613"/>
      <c r="G366" s="172" t="s">
        <v>913</v>
      </c>
      <c r="H366" s="172" t="s">
        <v>849</v>
      </c>
      <c r="I366" s="613"/>
      <c r="J366" s="614"/>
      <c r="K366" s="614"/>
      <c r="L366" s="614"/>
      <c r="M366" s="173">
        <v>21.98</v>
      </c>
      <c r="N366" s="176">
        <v>38.164405667749769</v>
      </c>
    </row>
    <row r="367" spans="1:14">
      <c r="A367" s="168">
        <v>366</v>
      </c>
      <c r="B367" s="171">
        <v>6</v>
      </c>
      <c r="C367" s="171" t="s">
        <v>906</v>
      </c>
      <c r="D367" s="172">
        <v>11</v>
      </c>
      <c r="E367" s="613"/>
      <c r="F367" s="613"/>
      <c r="G367" s="172" t="s">
        <v>914</v>
      </c>
      <c r="H367" s="172" t="s">
        <v>849</v>
      </c>
      <c r="I367" s="613"/>
      <c r="J367" s="614"/>
      <c r="K367" s="614"/>
      <c r="L367" s="614"/>
      <c r="M367" s="173">
        <v>24.08</v>
      </c>
      <c r="N367" s="176">
        <v>41.810686464031591</v>
      </c>
    </row>
    <row r="368" spans="1:14">
      <c r="A368" s="168">
        <v>367</v>
      </c>
      <c r="B368" s="171">
        <v>6</v>
      </c>
      <c r="C368" s="171" t="s">
        <v>906</v>
      </c>
      <c r="D368" s="172">
        <v>11</v>
      </c>
      <c r="E368" s="613">
        <v>1102</v>
      </c>
      <c r="F368" s="613" t="s">
        <v>915</v>
      </c>
      <c r="G368" s="172" t="s">
        <v>908</v>
      </c>
      <c r="H368" s="172" t="s">
        <v>916</v>
      </c>
      <c r="I368" s="613" t="s">
        <v>909</v>
      </c>
      <c r="J368" s="614">
        <v>114.9</v>
      </c>
      <c r="K368" s="614">
        <v>145.08279048628995</v>
      </c>
      <c r="L368" s="614">
        <v>249.50279048628994</v>
      </c>
      <c r="M368" s="173">
        <v>23.46</v>
      </c>
      <c r="N368" s="176">
        <v>40.734165467034103</v>
      </c>
    </row>
    <row r="369" spans="1:14">
      <c r="A369" s="168">
        <v>368</v>
      </c>
      <c r="B369" s="171">
        <v>6</v>
      </c>
      <c r="C369" s="171" t="s">
        <v>906</v>
      </c>
      <c r="D369" s="172">
        <v>11</v>
      </c>
      <c r="E369" s="613"/>
      <c r="F369" s="613"/>
      <c r="G369" s="172" t="s">
        <v>910</v>
      </c>
      <c r="H369" s="172" t="s">
        <v>916</v>
      </c>
      <c r="I369" s="613"/>
      <c r="J369" s="614"/>
      <c r="K369" s="614"/>
      <c r="L369" s="614"/>
      <c r="M369" s="173">
        <v>23.49</v>
      </c>
      <c r="N369" s="176">
        <v>40.786255192695265</v>
      </c>
    </row>
    <row r="370" spans="1:14">
      <c r="A370" s="168">
        <v>369</v>
      </c>
      <c r="B370" s="171">
        <v>6</v>
      </c>
      <c r="C370" s="171" t="s">
        <v>906</v>
      </c>
      <c r="D370" s="172">
        <v>11</v>
      </c>
      <c r="E370" s="613"/>
      <c r="F370" s="613"/>
      <c r="G370" s="172" t="s">
        <v>911</v>
      </c>
      <c r="H370" s="172" t="s">
        <v>916</v>
      </c>
      <c r="I370" s="613"/>
      <c r="J370" s="614"/>
      <c r="K370" s="614"/>
      <c r="L370" s="614"/>
      <c r="M370" s="173">
        <v>25.62</v>
      </c>
      <c r="N370" s="176">
        <v>44.48462571463827</v>
      </c>
    </row>
    <row r="371" spans="1:14">
      <c r="A371" s="168">
        <v>370</v>
      </c>
      <c r="B371" s="171">
        <v>6</v>
      </c>
      <c r="C371" s="171" t="s">
        <v>906</v>
      </c>
      <c r="D371" s="172">
        <v>11</v>
      </c>
      <c r="E371" s="613"/>
      <c r="F371" s="613"/>
      <c r="G371" s="172" t="s">
        <v>912</v>
      </c>
      <c r="H371" s="172" t="s">
        <v>916</v>
      </c>
      <c r="I371" s="613"/>
      <c r="J371" s="614"/>
      <c r="K371" s="614"/>
      <c r="L371" s="614"/>
      <c r="M371" s="173">
        <v>25.62</v>
      </c>
      <c r="N371" s="176">
        <v>44.48462571463827</v>
      </c>
    </row>
    <row r="372" spans="1:14">
      <c r="A372" s="168">
        <v>371</v>
      </c>
      <c r="B372" s="171">
        <v>6</v>
      </c>
      <c r="C372" s="171" t="s">
        <v>906</v>
      </c>
      <c r="D372" s="172">
        <v>11</v>
      </c>
      <c r="E372" s="613"/>
      <c r="F372" s="613"/>
      <c r="G372" s="172" t="s">
        <v>913</v>
      </c>
      <c r="H372" s="172" t="s">
        <v>916</v>
      </c>
      <c r="I372" s="613"/>
      <c r="J372" s="614"/>
      <c r="K372" s="614"/>
      <c r="L372" s="614"/>
      <c r="M372" s="173">
        <v>23.49</v>
      </c>
      <c r="N372" s="176">
        <v>40.786255192695265</v>
      </c>
    </row>
    <row r="373" spans="1:14">
      <c r="A373" s="168">
        <v>372</v>
      </c>
      <c r="B373" s="171">
        <v>6</v>
      </c>
      <c r="C373" s="171" t="s">
        <v>906</v>
      </c>
      <c r="D373" s="172">
        <v>11</v>
      </c>
      <c r="E373" s="613"/>
      <c r="F373" s="613"/>
      <c r="G373" s="172" t="s">
        <v>914</v>
      </c>
      <c r="H373" s="172" t="s">
        <v>916</v>
      </c>
      <c r="I373" s="613"/>
      <c r="J373" s="614"/>
      <c r="K373" s="614"/>
      <c r="L373" s="614"/>
      <c r="M373" s="173">
        <v>23.46</v>
      </c>
      <c r="N373" s="176">
        <v>40.734165467034103</v>
      </c>
    </row>
    <row r="374" spans="1:14">
      <c r="A374" s="168">
        <v>373</v>
      </c>
      <c r="B374" s="171">
        <v>6</v>
      </c>
      <c r="C374" s="171" t="s">
        <v>906</v>
      </c>
      <c r="D374" s="172">
        <v>11</v>
      </c>
      <c r="E374" s="613">
        <v>1103</v>
      </c>
      <c r="F374" s="613" t="s">
        <v>917</v>
      </c>
      <c r="G374" s="172" t="s">
        <v>908</v>
      </c>
      <c r="H374" s="172" t="s">
        <v>849</v>
      </c>
      <c r="I374" s="613" t="s">
        <v>918</v>
      </c>
      <c r="J374" s="614">
        <v>85.82</v>
      </c>
      <c r="K374" s="614">
        <v>108.36383881230115</v>
      </c>
      <c r="L374" s="614">
        <v>178.34383881230116</v>
      </c>
      <c r="M374" s="173">
        <v>21.9</v>
      </c>
      <c r="N374" s="177">
        <v>38.025499732653316</v>
      </c>
    </row>
    <row r="375" spans="1:14">
      <c r="A375" s="168">
        <v>374</v>
      </c>
      <c r="B375" s="171">
        <v>6</v>
      </c>
      <c r="C375" s="171" t="s">
        <v>906</v>
      </c>
      <c r="D375" s="172">
        <v>11</v>
      </c>
      <c r="E375" s="613"/>
      <c r="F375" s="613"/>
      <c r="G375" s="172" t="s">
        <v>910</v>
      </c>
      <c r="H375" s="172" t="s">
        <v>849</v>
      </c>
      <c r="I375" s="613"/>
      <c r="J375" s="614"/>
      <c r="K375" s="614"/>
      <c r="L375" s="614"/>
      <c r="M375" s="173">
        <v>26.56</v>
      </c>
      <c r="N375" s="177">
        <v>46.116770452021555</v>
      </c>
    </row>
    <row r="376" spans="1:14">
      <c r="A376" s="168">
        <v>375</v>
      </c>
      <c r="B376" s="171">
        <v>6</v>
      </c>
      <c r="C376" s="171" t="s">
        <v>906</v>
      </c>
      <c r="D376" s="172">
        <v>11</v>
      </c>
      <c r="E376" s="613"/>
      <c r="F376" s="613"/>
      <c r="G376" s="172" t="s">
        <v>911</v>
      </c>
      <c r="H376" s="172" t="s">
        <v>849</v>
      </c>
      <c r="I376" s="613"/>
      <c r="J376" s="614"/>
      <c r="K376" s="614"/>
      <c r="L376" s="614"/>
      <c r="M376" s="173">
        <v>26.56</v>
      </c>
      <c r="N376" s="176">
        <v>46.116770452021555</v>
      </c>
    </row>
    <row r="377" spans="1:14">
      <c r="A377" s="168">
        <v>376</v>
      </c>
      <c r="B377" s="171">
        <v>6</v>
      </c>
      <c r="C377" s="171" t="s">
        <v>906</v>
      </c>
      <c r="D377" s="172">
        <v>11</v>
      </c>
      <c r="E377" s="613"/>
      <c r="F377" s="613"/>
      <c r="G377" s="172" t="s">
        <v>912</v>
      </c>
      <c r="H377" s="172" t="s">
        <v>849</v>
      </c>
      <c r="I377" s="613"/>
      <c r="J377" s="614"/>
      <c r="K377" s="614"/>
      <c r="L377" s="614"/>
      <c r="M377" s="173">
        <v>21.9</v>
      </c>
      <c r="N377" s="176">
        <v>38.025499732653316</v>
      </c>
    </row>
    <row r="378" spans="1:14">
      <c r="A378" s="168">
        <v>377</v>
      </c>
      <c r="B378" s="171">
        <v>6</v>
      </c>
      <c r="C378" s="171" t="s">
        <v>906</v>
      </c>
      <c r="D378" s="172">
        <v>11</v>
      </c>
      <c r="E378" s="613">
        <v>1104</v>
      </c>
      <c r="F378" s="613" t="s">
        <v>919</v>
      </c>
      <c r="G378" s="172" t="s">
        <v>908</v>
      </c>
      <c r="H378" s="172" t="s">
        <v>916</v>
      </c>
      <c r="I378" s="613" t="s">
        <v>918</v>
      </c>
      <c r="J378" s="614">
        <v>80.790000000000006</v>
      </c>
      <c r="K378" s="614">
        <v>102.01252083017725</v>
      </c>
      <c r="L378" s="614">
        <v>169.10252083017724</v>
      </c>
      <c r="M378" s="173">
        <v>25.32</v>
      </c>
      <c r="N378" s="176">
        <v>43.96372845802658</v>
      </c>
    </row>
    <row r="379" spans="1:14">
      <c r="A379" s="168">
        <v>378</v>
      </c>
      <c r="B379" s="171">
        <v>6</v>
      </c>
      <c r="C379" s="171" t="s">
        <v>906</v>
      </c>
      <c r="D379" s="172">
        <v>11</v>
      </c>
      <c r="E379" s="613"/>
      <c r="F379" s="613"/>
      <c r="G379" s="172" t="s">
        <v>910</v>
      </c>
      <c r="H379" s="172" t="s">
        <v>916</v>
      </c>
      <c r="I379" s="613"/>
      <c r="J379" s="614"/>
      <c r="K379" s="614"/>
      <c r="L379" s="614"/>
      <c r="M379" s="173">
        <v>23.72</v>
      </c>
      <c r="N379" s="176">
        <v>41.185609756097563</v>
      </c>
    </row>
    <row r="380" spans="1:14">
      <c r="A380" s="168">
        <v>379</v>
      </c>
      <c r="B380" s="171">
        <v>6</v>
      </c>
      <c r="C380" s="171" t="s">
        <v>906</v>
      </c>
      <c r="D380" s="172">
        <v>11</v>
      </c>
      <c r="E380" s="613"/>
      <c r="F380" s="613"/>
      <c r="G380" s="172" t="s">
        <v>911</v>
      </c>
      <c r="H380" s="172" t="s">
        <v>916</v>
      </c>
      <c r="I380" s="613"/>
      <c r="J380" s="614"/>
      <c r="K380" s="614"/>
      <c r="L380" s="614"/>
      <c r="M380" s="173">
        <v>23.72</v>
      </c>
      <c r="N380" s="176">
        <v>41.185609756097563</v>
      </c>
    </row>
    <row r="381" spans="1:14">
      <c r="A381" s="168">
        <v>380</v>
      </c>
      <c r="B381" s="171">
        <v>6</v>
      </c>
      <c r="C381" s="171" t="s">
        <v>906</v>
      </c>
      <c r="D381" s="172">
        <v>11</v>
      </c>
      <c r="E381" s="613"/>
      <c r="F381" s="613"/>
      <c r="G381" s="172" t="s">
        <v>912</v>
      </c>
      <c r="H381" s="172" t="s">
        <v>916</v>
      </c>
      <c r="I381" s="613"/>
      <c r="J381" s="614"/>
      <c r="K381" s="614"/>
      <c r="L381" s="614"/>
      <c r="M381" s="173">
        <v>25.32</v>
      </c>
      <c r="N381" s="176">
        <v>43.96372845802658</v>
      </c>
    </row>
    <row r="382" spans="1:14">
      <c r="A382" s="168">
        <v>381</v>
      </c>
      <c r="B382" s="171">
        <v>6</v>
      </c>
      <c r="C382" s="171" t="s">
        <v>906</v>
      </c>
      <c r="D382" s="172">
        <v>11</v>
      </c>
      <c r="E382" s="613">
        <v>1105</v>
      </c>
      <c r="F382" s="613" t="s">
        <v>908</v>
      </c>
      <c r="G382" s="172" t="s">
        <v>908</v>
      </c>
      <c r="H382" s="172" t="s">
        <v>849</v>
      </c>
      <c r="I382" s="613" t="s">
        <v>918</v>
      </c>
      <c r="J382" s="614">
        <v>85.82</v>
      </c>
      <c r="K382" s="614">
        <v>108.36464711227785</v>
      </c>
      <c r="L382" s="614">
        <v>178.34464711227787</v>
      </c>
      <c r="M382" s="173">
        <v>26.56</v>
      </c>
      <c r="N382" s="176">
        <v>46.116770452021555</v>
      </c>
    </row>
    <row r="383" spans="1:14">
      <c r="A383" s="168">
        <v>382</v>
      </c>
      <c r="B383" s="171">
        <v>6</v>
      </c>
      <c r="C383" s="171" t="s">
        <v>906</v>
      </c>
      <c r="D383" s="172">
        <v>11</v>
      </c>
      <c r="E383" s="613"/>
      <c r="F383" s="613"/>
      <c r="G383" s="172" t="s">
        <v>910</v>
      </c>
      <c r="H383" s="172" t="s">
        <v>849</v>
      </c>
      <c r="I383" s="613"/>
      <c r="J383" s="614"/>
      <c r="K383" s="614"/>
      <c r="L383" s="614"/>
      <c r="M383" s="173">
        <v>21.9</v>
      </c>
      <c r="N383" s="176">
        <v>38.025499732653316</v>
      </c>
    </row>
    <row r="384" spans="1:14">
      <c r="A384" s="168">
        <v>383</v>
      </c>
      <c r="B384" s="171">
        <v>6</v>
      </c>
      <c r="C384" s="171" t="s">
        <v>906</v>
      </c>
      <c r="D384" s="172">
        <v>11</v>
      </c>
      <c r="E384" s="613"/>
      <c r="F384" s="613"/>
      <c r="G384" s="172" t="s">
        <v>911</v>
      </c>
      <c r="H384" s="172" t="s">
        <v>849</v>
      </c>
      <c r="I384" s="613"/>
      <c r="J384" s="614"/>
      <c r="K384" s="614"/>
      <c r="L384" s="614"/>
      <c r="M384" s="173">
        <v>21.9</v>
      </c>
      <c r="N384" s="176">
        <v>38.025499732653316</v>
      </c>
    </row>
    <row r="385" spans="1:14">
      <c r="A385" s="168">
        <v>384</v>
      </c>
      <c r="B385" s="171">
        <v>6</v>
      </c>
      <c r="C385" s="171" t="s">
        <v>906</v>
      </c>
      <c r="D385" s="172">
        <v>11</v>
      </c>
      <c r="E385" s="613"/>
      <c r="F385" s="613"/>
      <c r="G385" s="172" t="s">
        <v>912</v>
      </c>
      <c r="H385" s="172" t="s">
        <v>849</v>
      </c>
      <c r="I385" s="613"/>
      <c r="J385" s="614"/>
      <c r="K385" s="614"/>
      <c r="L385" s="614"/>
      <c r="M385" s="173">
        <v>26.56</v>
      </c>
      <c r="N385" s="176">
        <v>46.116770452021555</v>
      </c>
    </row>
    <row r="386" spans="1:14">
      <c r="A386" s="168">
        <v>385</v>
      </c>
      <c r="B386" s="171">
        <v>6</v>
      </c>
      <c r="C386" s="171" t="s">
        <v>906</v>
      </c>
      <c r="D386" s="172">
        <v>11</v>
      </c>
      <c r="E386" s="613">
        <v>1106</v>
      </c>
      <c r="F386" s="613" t="s">
        <v>912</v>
      </c>
      <c r="G386" s="172" t="s">
        <v>908</v>
      </c>
      <c r="H386" s="172" t="s">
        <v>916</v>
      </c>
      <c r="I386" s="613" t="s">
        <v>918</v>
      </c>
      <c r="J386" s="614">
        <v>80.790000000000006</v>
      </c>
      <c r="K386" s="614">
        <v>102.01328175484653</v>
      </c>
      <c r="L386" s="614">
        <v>169.10328175484653</v>
      </c>
      <c r="M386" s="173">
        <v>23.72</v>
      </c>
      <c r="N386" s="176">
        <v>41.185609756097563</v>
      </c>
    </row>
    <row r="387" spans="1:14">
      <c r="A387" s="168">
        <v>386</v>
      </c>
      <c r="B387" s="171">
        <v>6</v>
      </c>
      <c r="C387" s="171" t="s">
        <v>906</v>
      </c>
      <c r="D387" s="172">
        <v>11</v>
      </c>
      <c r="E387" s="613"/>
      <c r="F387" s="613"/>
      <c r="G387" s="172" t="s">
        <v>910</v>
      </c>
      <c r="H387" s="172" t="s">
        <v>916</v>
      </c>
      <c r="I387" s="613"/>
      <c r="J387" s="614"/>
      <c r="K387" s="614"/>
      <c r="L387" s="614"/>
      <c r="M387" s="173">
        <v>25.32</v>
      </c>
      <c r="N387" s="176">
        <v>43.96372845802658</v>
      </c>
    </row>
    <row r="388" spans="1:14">
      <c r="A388" s="168">
        <v>387</v>
      </c>
      <c r="B388" s="171">
        <v>6</v>
      </c>
      <c r="C388" s="171" t="s">
        <v>906</v>
      </c>
      <c r="D388" s="172">
        <v>11</v>
      </c>
      <c r="E388" s="613"/>
      <c r="F388" s="613"/>
      <c r="G388" s="172" t="s">
        <v>911</v>
      </c>
      <c r="H388" s="172" t="s">
        <v>916</v>
      </c>
      <c r="I388" s="613"/>
      <c r="J388" s="614"/>
      <c r="K388" s="614"/>
      <c r="L388" s="614"/>
      <c r="M388" s="173">
        <v>25.32</v>
      </c>
      <c r="N388" s="176">
        <v>43.96372845802658</v>
      </c>
    </row>
    <row r="389" spans="1:14">
      <c r="A389" s="168">
        <v>388</v>
      </c>
      <c r="B389" s="171">
        <v>6</v>
      </c>
      <c r="C389" s="171" t="s">
        <v>906</v>
      </c>
      <c r="D389" s="172">
        <v>11</v>
      </c>
      <c r="E389" s="613"/>
      <c r="F389" s="613"/>
      <c r="G389" s="172" t="s">
        <v>912</v>
      </c>
      <c r="H389" s="172" t="s">
        <v>916</v>
      </c>
      <c r="I389" s="613"/>
      <c r="J389" s="614"/>
      <c r="K389" s="614"/>
      <c r="L389" s="614"/>
      <c r="M389" s="173">
        <v>23.72</v>
      </c>
      <c r="N389" s="176">
        <v>41.185609756097563</v>
      </c>
    </row>
    <row r="390" spans="1:14">
      <c r="A390" s="168">
        <v>389</v>
      </c>
      <c r="B390" s="171">
        <v>6</v>
      </c>
      <c r="C390" s="171" t="s">
        <v>906</v>
      </c>
      <c r="D390" s="172">
        <v>11</v>
      </c>
      <c r="E390" s="613">
        <v>1107</v>
      </c>
      <c r="F390" s="613" t="s">
        <v>910</v>
      </c>
      <c r="G390" s="172" t="s">
        <v>908</v>
      </c>
      <c r="H390" s="172" t="s">
        <v>849</v>
      </c>
      <c r="I390" s="613" t="s">
        <v>909</v>
      </c>
      <c r="J390" s="614">
        <v>114.59</v>
      </c>
      <c r="K390" s="614">
        <v>144.69243664176091</v>
      </c>
      <c r="L390" s="614">
        <v>247.34243664176091</v>
      </c>
      <c r="M390" s="173">
        <v>27</v>
      </c>
      <c r="N390" s="176">
        <v>46.880753095052036</v>
      </c>
    </row>
    <row r="391" spans="1:14">
      <c r="A391" s="168">
        <v>390</v>
      </c>
      <c r="B391" s="171">
        <v>6</v>
      </c>
      <c r="C391" s="171" t="s">
        <v>906</v>
      </c>
      <c r="D391" s="172">
        <v>11</v>
      </c>
      <c r="E391" s="613"/>
      <c r="F391" s="613"/>
      <c r="G391" s="172" t="s">
        <v>910</v>
      </c>
      <c r="H391" s="172" t="s">
        <v>849</v>
      </c>
      <c r="I391" s="613"/>
      <c r="J391" s="614"/>
      <c r="K391" s="614"/>
      <c r="L391" s="614"/>
      <c r="M391" s="173">
        <v>21.98</v>
      </c>
      <c r="N391" s="176">
        <v>38.164405667749769</v>
      </c>
    </row>
    <row r="392" spans="1:14">
      <c r="A392" s="168">
        <v>391</v>
      </c>
      <c r="B392" s="171">
        <v>6</v>
      </c>
      <c r="C392" s="171" t="s">
        <v>906</v>
      </c>
      <c r="D392" s="172">
        <v>11</v>
      </c>
      <c r="E392" s="613"/>
      <c r="F392" s="613"/>
      <c r="G392" s="172" t="s">
        <v>911</v>
      </c>
      <c r="H392" s="172" t="s">
        <v>849</v>
      </c>
      <c r="I392" s="613"/>
      <c r="J392" s="614"/>
      <c r="K392" s="614"/>
      <c r="L392" s="614"/>
      <c r="M392" s="173">
        <v>24.08</v>
      </c>
      <c r="N392" s="176">
        <v>41.810686464031591</v>
      </c>
    </row>
    <row r="393" spans="1:14">
      <c r="A393" s="168">
        <v>392</v>
      </c>
      <c r="B393" s="171">
        <v>6</v>
      </c>
      <c r="C393" s="171" t="s">
        <v>906</v>
      </c>
      <c r="D393" s="172">
        <v>11</v>
      </c>
      <c r="E393" s="613"/>
      <c r="F393" s="613"/>
      <c r="G393" s="172" t="s">
        <v>912</v>
      </c>
      <c r="H393" s="172" t="s">
        <v>849</v>
      </c>
      <c r="I393" s="613"/>
      <c r="J393" s="614"/>
      <c r="K393" s="614"/>
      <c r="L393" s="614"/>
      <c r="M393" s="173">
        <v>24.08</v>
      </c>
      <c r="N393" s="176">
        <v>41.810686464031591</v>
      </c>
    </row>
    <row r="394" spans="1:14">
      <c r="A394" s="168">
        <v>393</v>
      </c>
      <c r="B394" s="171">
        <v>6</v>
      </c>
      <c r="C394" s="171" t="s">
        <v>906</v>
      </c>
      <c r="D394" s="172">
        <v>11</v>
      </c>
      <c r="E394" s="613"/>
      <c r="F394" s="613"/>
      <c r="G394" s="172" t="s">
        <v>913</v>
      </c>
      <c r="H394" s="172" t="s">
        <v>849</v>
      </c>
      <c r="I394" s="613"/>
      <c r="J394" s="614"/>
      <c r="K394" s="614"/>
      <c r="L394" s="614"/>
      <c r="M394" s="173">
        <v>21.98</v>
      </c>
      <c r="N394" s="176">
        <v>38.164405667749769</v>
      </c>
    </row>
    <row r="395" spans="1:14">
      <c r="A395" s="168">
        <v>394</v>
      </c>
      <c r="B395" s="171">
        <v>6</v>
      </c>
      <c r="C395" s="171" t="s">
        <v>906</v>
      </c>
      <c r="D395" s="172">
        <v>11</v>
      </c>
      <c r="E395" s="613"/>
      <c r="F395" s="613"/>
      <c r="G395" s="172" t="s">
        <v>914</v>
      </c>
      <c r="H395" s="172" t="s">
        <v>849</v>
      </c>
      <c r="I395" s="613"/>
      <c r="J395" s="614"/>
      <c r="K395" s="614"/>
      <c r="L395" s="614"/>
      <c r="M395" s="173">
        <v>27</v>
      </c>
      <c r="N395" s="176">
        <v>46.880753095052036</v>
      </c>
    </row>
    <row r="396" spans="1:14">
      <c r="A396" s="168">
        <v>395</v>
      </c>
      <c r="B396" s="171">
        <v>6</v>
      </c>
      <c r="C396" s="171" t="s">
        <v>906</v>
      </c>
      <c r="D396" s="172">
        <v>11</v>
      </c>
      <c r="E396" s="613">
        <v>1108</v>
      </c>
      <c r="F396" s="613" t="s">
        <v>911</v>
      </c>
      <c r="G396" s="172" t="s">
        <v>908</v>
      </c>
      <c r="H396" s="172" t="s">
        <v>916</v>
      </c>
      <c r="I396" s="613" t="s">
        <v>909</v>
      </c>
      <c r="J396" s="614">
        <v>114.96</v>
      </c>
      <c r="K396" s="614">
        <v>145.1596344911147</v>
      </c>
      <c r="L396" s="614">
        <v>249.57963449111469</v>
      </c>
      <c r="M396" s="173">
        <v>25.62</v>
      </c>
      <c r="N396" s="176">
        <v>44.48462571463827</v>
      </c>
    </row>
    <row r="397" spans="1:14">
      <c r="A397" s="168">
        <v>396</v>
      </c>
      <c r="B397" s="171">
        <v>6</v>
      </c>
      <c r="C397" s="171" t="s">
        <v>906</v>
      </c>
      <c r="D397" s="172">
        <v>11</v>
      </c>
      <c r="E397" s="613"/>
      <c r="F397" s="613"/>
      <c r="G397" s="172" t="s">
        <v>910</v>
      </c>
      <c r="H397" s="172" t="s">
        <v>916</v>
      </c>
      <c r="I397" s="613"/>
      <c r="J397" s="614"/>
      <c r="K397" s="614"/>
      <c r="L397" s="614"/>
      <c r="M397" s="173">
        <v>23.49</v>
      </c>
      <c r="N397" s="176">
        <v>40.786255192695265</v>
      </c>
    </row>
    <row r="398" spans="1:14">
      <c r="A398" s="168">
        <v>397</v>
      </c>
      <c r="B398" s="171">
        <v>6</v>
      </c>
      <c r="C398" s="171" t="s">
        <v>906</v>
      </c>
      <c r="D398" s="172">
        <v>11</v>
      </c>
      <c r="E398" s="613"/>
      <c r="F398" s="613"/>
      <c r="G398" s="172" t="s">
        <v>911</v>
      </c>
      <c r="H398" s="172" t="s">
        <v>916</v>
      </c>
      <c r="I398" s="613"/>
      <c r="J398" s="614"/>
      <c r="K398" s="614"/>
      <c r="L398" s="614"/>
      <c r="M398" s="173">
        <v>23.46</v>
      </c>
      <c r="N398" s="176">
        <v>40.734165467034103</v>
      </c>
    </row>
    <row r="399" spans="1:14">
      <c r="A399" s="168">
        <v>398</v>
      </c>
      <c r="B399" s="171">
        <v>6</v>
      </c>
      <c r="C399" s="171" t="s">
        <v>906</v>
      </c>
      <c r="D399" s="172">
        <v>11</v>
      </c>
      <c r="E399" s="613"/>
      <c r="F399" s="613"/>
      <c r="G399" s="172" t="s">
        <v>912</v>
      </c>
      <c r="H399" s="172" t="s">
        <v>916</v>
      </c>
      <c r="I399" s="613"/>
      <c r="J399" s="614"/>
      <c r="K399" s="614"/>
      <c r="L399" s="614"/>
      <c r="M399" s="173">
        <v>23.46</v>
      </c>
      <c r="N399" s="176">
        <v>40.734165467034103</v>
      </c>
    </row>
    <row r="400" spans="1:14">
      <c r="A400" s="168">
        <v>399</v>
      </c>
      <c r="B400" s="171">
        <v>6</v>
      </c>
      <c r="C400" s="171" t="s">
        <v>906</v>
      </c>
      <c r="D400" s="172">
        <v>11</v>
      </c>
      <c r="E400" s="613"/>
      <c r="F400" s="613"/>
      <c r="G400" s="172" t="s">
        <v>913</v>
      </c>
      <c r="H400" s="172" t="s">
        <v>916</v>
      </c>
      <c r="I400" s="613"/>
      <c r="J400" s="614"/>
      <c r="K400" s="614"/>
      <c r="L400" s="614"/>
      <c r="M400" s="173">
        <v>23.49</v>
      </c>
      <c r="N400" s="176">
        <v>40.786255192695265</v>
      </c>
    </row>
    <row r="401" spans="1:14">
      <c r="A401" s="168">
        <v>400</v>
      </c>
      <c r="B401" s="171">
        <v>6</v>
      </c>
      <c r="C401" s="171" t="s">
        <v>906</v>
      </c>
      <c r="D401" s="172">
        <v>11</v>
      </c>
      <c r="E401" s="613"/>
      <c r="F401" s="613"/>
      <c r="G401" s="172" t="s">
        <v>914</v>
      </c>
      <c r="H401" s="172" t="s">
        <v>916</v>
      </c>
      <c r="I401" s="613"/>
      <c r="J401" s="614"/>
      <c r="K401" s="614"/>
      <c r="L401" s="614"/>
      <c r="M401" s="173">
        <v>25.62</v>
      </c>
      <c r="N401" s="176">
        <v>44.48462571463827</v>
      </c>
    </row>
    <row r="402" spans="1:14">
      <c r="A402" s="168">
        <v>401</v>
      </c>
      <c r="B402" s="171">
        <v>6</v>
      </c>
      <c r="C402" s="171" t="s">
        <v>906</v>
      </c>
      <c r="D402" s="172">
        <v>12</v>
      </c>
      <c r="E402" s="613">
        <v>1201</v>
      </c>
      <c r="F402" s="613" t="s">
        <v>907</v>
      </c>
      <c r="G402" s="172" t="s">
        <v>908</v>
      </c>
      <c r="H402" s="172" t="s">
        <v>849</v>
      </c>
      <c r="I402" s="613" t="s">
        <v>909</v>
      </c>
      <c r="J402" s="614">
        <v>114.55</v>
      </c>
      <c r="K402" s="614">
        <v>144.64084987123164</v>
      </c>
      <c r="L402" s="614">
        <v>247.29084987123201</v>
      </c>
      <c r="M402" s="173">
        <v>24.08</v>
      </c>
      <c r="N402" s="174">
        <v>41.810686464031591</v>
      </c>
    </row>
    <row r="403" spans="1:14">
      <c r="A403" s="168">
        <v>402</v>
      </c>
      <c r="B403" s="171">
        <v>6</v>
      </c>
      <c r="C403" s="171" t="s">
        <v>906</v>
      </c>
      <c r="D403" s="172">
        <v>12</v>
      </c>
      <c r="E403" s="613"/>
      <c r="F403" s="613"/>
      <c r="G403" s="172" t="s">
        <v>910</v>
      </c>
      <c r="H403" s="172" t="s">
        <v>849</v>
      </c>
      <c r="I403" s="613"/>
      <c r="J403" s="614"/>
      <c r="K403" s="614"/>
      <c r="L403" s="614"/>
      <c r="M403" s="173">
        <v>21.98</v>
      </c>
      <c r="N403" s="176">
        <v>38.164405667749769</v>
      </c>
    </row>
    <row r="404" spans="1:14">
      <c r="A404" s="168">
        <v>403</v>
      </c>
      <c r="B404" s="171">
        <v>6</v>
      </c>
      <c r="C404" s="171" t="s">
        <v>906</v>
      </c>
      <c r="D404" s="172">
        <v>12</v>
      </c>
      <c r="E404" s="613"/>
      <c r="F404" s="613"/>
      <c r="G404" s="172" t="s">
        <v>911</v>
      </c>
      <c r="H404" s="172" t="s">
        <v>849</v>
      </c>
      <c r="I404" s="613"/>
      <c r="J404" s="614"/>
      <c r="K404" s="614"/>
      <c r="L404" s="614"/>
      <c r="M404" s="173">
        <v>27</v>
      </c>
      <c r="N404" s="176">
        <v>46.880753095052036</v>
      </c>
    </row>
    <row r="405" spans="1:14">
      <c r="A405" s="168">
        <v>404</v>
      </c>
      <c r="B405" s="171">
        <v>6</v>
      </c>
      <c r="C405" s="171" t="s">
        <v>906</v>
      </c>
      <c r="D405" s="172">
        <v>12</v>
      </c>
      <c r="E405" s="613"/>
      <c r="F405" s="613"/>
      <c r="G405" s="172" t="s">
        <v>912</v>
      </c>
      <c r="H405" s="172" t="s">
        <v>849</v>
      </c>
      <c r="I405" s="613"/>
      <c r="J405" s="614"/>
      <c r="K405" s="614"/>
      <c r="L405" s="614"/>
      <c r="M405" s="173">
        <v>27</v>
      </c>
      <c r="N405" s="176">
        <v>46.880753095052036</v>
      </c>
    </row>
    <row r="406" spans="1:14">
      <c r="A406" s="168">
        <v>405</v>
      </c>
      <c r="B406" s="171">
        <v>6</v>
      </c>
      <c r="C406" s="171" t="s">
        <v>906</v>
      </c>
      <c r="D406" s="172">
        <v>12</v>
      </c>
      <c r="E406" s="613"/>
      <c r="F406" s="613"/>
      <c r="G406" s="172" t="s">
        <v>913</v>
      </c>
      <c r="H406" s="172" t="s">
        <v>849</v>
      </c>
      <c r="I406" s="613"/>
      <c r="J406" s="614"/>
      <c r="K406" s="614"/>
      <c r="L406" s="614"/>
      <c r="M406" s="173">
        <v>21.98</v>
      </c>
      <c r="N406" s="176">
        <v>38.164405667749769</v>
      </c>
    </row>
    <row r="407" spans="1:14">
      <c r="A407" s="168">
        <v>406</v>
      </c>
      <c r="B407" s="171">
        <v>6</v>
      </c>
      <c r="C407" s="171" t="s">
        <v>906</v>
      </c>
      <c r="D407" s="172">
        <v>12</v>
      </c>
      <c r="E407" s="613"/>
      <c r="F407" s="613"/>
      <c r="G407" s="172" t="s">
        <v>914</v>
      </c>
      <c r="H407" s="172" t="s">
        <v>849</v>
      </c>
      <c r="I407" s="613"/>
      <c r="J407" s="614"/>
      <c r="K407" s="614"/>
      <c r="L407" s="614"/>
      <c r="M407" s="173">
        <v>24.08</v>
      </c>
      <c r="N407" s="176">
        <v>41.810686464031591</v>
      </c>
    </row>
    <row r="408" spans="1:14">
      <c r="A408" s="168">
        <v>407</v>
      </c>
      <c r="B408" s="171">
        <v>6</v>
      </c>
      <c r="C408" s="171" t="s">
        <v>906</v>
      </c>
      <c r="D408" s="172">
        <v>12</v>
      </c>
      <c r="E408" s="613">
        <v>1202</v>
      </c>
      <c r="F408" s="613" t="s">
        <v>915</v>
      </c>
      <c r="G408" s="172" t="s">
        <v>908</v>
      </c>
      <c r="H408" s="172" t="s">
        <v>916</v>
      </c>
      <c r="I408" s="613" t="s">
        <v>909</v>
      </c>
      <c r="J408" s="614">
        <v>114.9</v>
      </c>
      <c r="K408" s="614">
        <v>145.08279048628995</v>
      </c>
      <c r="L408" s="614">
        <v>249.50279048628994</v>
      </c>
      <c r="M408" s="173">
        <v>23.46</v>
      </c>
      <c r="N408" s="176">
        <v>40.734165467034103</v>
      </c>
    </row>
    <row r="409" spans="1:14">
      <c r="A409" s="168">
        <v>408</v>
      </c>
      <c r="B409" s="171">
        <v>6</v>
      </c>
      <c r="C409" s="171" t="s">
        <v>906</v>
      </c>
      <c r="D409" s="172">
        <v>12</v>
      </c>
      <c r="E409" s="613"/>
      <c r="F409" s="613"/>
      <c r="G409" s="172" t="s">
        <v>910</v>
      </c>
      <c r="H409" s="172" t="s">
        <v>916</v>
      </c>
      <c r="I409" s="613"/>
      <c r="J409" s="614"/>
      <c r="K409" s="614"/>
      <c r="L409" s="614"/>
      <c r="M409" s="173">
        <v>23.49</v>
      </c>
      <c r="N409" s="176">
        <v>40.786255192695265</v>
      </c>
    </row>
    <row r="410" spans="1:14">
      <c r="A410" s="168">
        <v>409</v>
      </c>
      <c r="B410" s="171">
        <v>6</v>
      </c>
      <c r="C410" s="171" t="s">
        <v>906</v>
      </c>
      <c r="D410" s="172">
        <v>12</v>
      </c>
      <c r="E410" s="613"/>
      <c r="F410" s="613"/>
      <c r="G410" s="172" t="s">
        <v>911</v>
      </c>
      <c r="H410" s="172" t="s">
        <v>916</v>
      </c>
      <c r="I410" s="613"/>
      <c r="J410" s="614"/>
      <c r="K410" s="614"/>
      <c r="L410" s="614"/>
      <c r="M410" s="173">
        <v>25.62</v>
      </c>
      <c r="N410" s="176">
        <v>44.48462571463827</v>
      </c>
    </row>
    <row r="411" spans="1:14">
      <c r="A411" s="168">
        <v>410</v>
      </c>
      <c r="B411" s="171">
        <v>6</v>
      </c>
      <c r="C411" s="171" t="s">
        <v>906</v>
      </c>
      <c r="D411" s="172">
        <v>12</v>
      </c>
      <c r="E411" s="613"/>
      <c r="F411" s="613"/>
      <c r="G411" s="172" t="s">
        <v>912</v>
      </c>
      <c r="H411" s="172" t="s">
        <v>916</v>
      </c>
      <c r="I411" s="613"/>
      <c r="J411" s="614"/>
      <c r="K411" s="614"/>
      <c r="L411" s="614"/>
      <c r="M411" s="173">
        <v>25.62</v>
      </c>
      <c r="N411" s="176">
        <v>44.48462571463827</v>
      </c>
    </row>
    <row r="412" spans="1:14">
      <c r="A412" s="168">
        <v>411</v>
      </c>
      <c r="B412" s="171">
        <v>6</v>
      </c>
      <c r="C412" s="171" t="s">
        <v>906</v>
      </c>
      <c r="D412" s="172">
        <v>12</v>
      </c>
      <c r="E412" s="613"/>
      <c r="F412" s="613"/>
      <c r="G412" s="172" t="s">
        <v>913</v>
      </c>
      <c r="H412" s="172" t="s">
        <v>916</v>
      </c>
      <c r="I412" s="613"/>
      <c r="J412" s="614"/>
      <c r="K412" s="614"/>
      <c r="L412" s="614"/>
      <c r="M412" s="173">
        <v>23.49</v>
      </c>
      <c r="N412" s="176">
        <v>40.786255192695265</v>
      </c>
    </row>
    <row r="413" spans="1:14">
      <c r="A413" s="168">
        <v>412</v>
      </c>
      <c r="B413" s="171">
        <v>6</v>
      </c>
      <c r="C413" s="171" t="s">
        <v>906</v>
      </c>
      <c r="D413" s="172">
        <v>12</v>
      </c>
      <c r="E413" s="613"/>
      <c r="F413" s="613"/>
      <c r="G413" s="172" t="s">
        <v>914</v>
      </c>
      <c r="H413" s="172" t="s">
        <v>916</v>
      </c>
      <c r="I413" s="613"/>
      <c r="J413" s="614"/>
      <c r="K413" s="614"/>
      <c r="L413" s="614"/>
      <c r="M413" s="173">
        <v>23.46</v>
      </c>
      <c r="N413" s="176">
        <v>40.734165467034103</v>
      </c>
    </row>
    <row r="414" spans="1:14">
      <c r="A414" s="168">
        <v>413</v>
      </c>
      <c r="B414" s="171">
        <v>6</v>
      </c>
      <c r="C414" s="171" t="s">
        <v>906</v>
      </c>
      <c r="D414" s="172">
        <v>12</v>
      </c>
      <c r="E414" s="613">
        <v>1203</v>
      </c>
      <c r="F414" s="613" t="s">
        <v>917</v>
      </c>
      <c r="G414" s="172" t="s">
        <v>908</v>
      </c>
      <c r="H414" s="172" t="s">
        <v>849</v>
      </c>
      <c r="I414" s="613" t="s">
        <v>918</v>
      </c>
      <c r="J414" s="614">
        <v>85.82</v>
      </c>
      <c r="K414" s="614">
        <v>108.36383881230115</v>
      </c>
      <c r="L414" s="614">
        <v>178.34383881230116</v>
      </c>
      <c r="M414" s="173">
        <v>21.9</v>
      </c>
      <c r="N414" s="177">
        <v>38.025499732653316</v>
      </c>
    </row>
    <row r="415" spans="1:14">
      <c r="A415" s="168">
        <v>414</v>
      </c>
      <c r="B415" s="171">
        <v>6</v>
      </c>
      <c r="C415" s="171" t="s">
        <v>906</v>
      </c>
      <c r="D415" s="172">
        <v>12</v>
      </c>
      <c r="E415" s="613"/>
      <c r="F415" s="613"/>
      <c r="G415" s="172" t="s">
        <v>910</v>
      </c>
      <c r="H415" s="172" t="s">
        <v>849</v>
      </c>
      <c r="I415" s="613"/>
      <c r="J415" s="614"/>
      <c r="K415" s="614"/>
      <c r="L415" s="614"/>
      <c r="M415" s="173">
        <v>26.56</v>
      </c>
      <c r="N415" s="177">
        <v>46.116770452021555</v>
      </c>
    </row>
    <row r="416" spans="1:14">
      <c r="A416" s="168">
        <v>415</v>
      </c>
      <c r="B416" s="171">
        <v>6</v>
      </c>
      <c r="C416" s="171" t="s">
        <v>906</v>
      </c>
      <c r="D416" s="172">
        <v>12</v>
      </c>
      <c r="E416" s="613"/>
      <c r="F416" s="613"/>
      <c r="G416" s="172" t="s">
        <v>911</v>
      </c>
      <c r="H416" s="172" t="s">
        <v>849</v>
      </c>
      <c r="I416" s="613"/>
      <c r="J416" s="614"/>
      <c r="K416" s="614"/>
      <c r="L416" s="614"/>
      <c r="M416" s="173">
        <v>26.56</v>
      </c>
      <c r="N416" s="176">
        <v>46.116770452021555</v>
      </c>
    </row>
    <row r="417" spans="1:14">
      <c r="A417" s="168">
        <v>416</v>
      </c>
      <c r="B417" s="171">
        <v>6</v>
      </c>
      <c r="C417" s="171" t="s">
        <v>906</v>
      </c>
      <c r="D417" s="172">
        <v>12</v>
      </c>
      <c r="E417" s="613"/>
      <c r="F417" s="613"/>
      <c r="G417" s="172" t="s">
        <v>912</v>
      </c>
      <c r="H417" s="172" t="s">
        <v>849</v>
      </c>
      <c r="I417" s="613"/>
      <c r="J417" s="614"/>
      <c r="K417" s="614"/>
      <c r="L417" s="614"/>
      <c r="M417" s="173">
        <v>21.9</v>
      </c>
      <c r="N417" s="176">
        <v>38.025499732653316</v>
      </c>
    </row>
    <row r="418" spans="1:14">
      <c r="A418" s="168">
        <v>417</v>
      </c>
      <c r="B418" s="171">
        <v>6</v>
      </c>
      <c r="C418" s="171" t="s">
        <v>906</v>
      </c>
      <c r="D418" s="172">
        <v>12</v>
      </c>
      <c r="E418" s="613">
        <v>1204</v>
      </c>
      <c r="F418" s="613" t="s">
        <v>919</v>
      </c>
      <c r="G418" s="172" t="s">
        <v>908</v>
      </c>
      <c r="H418" s="172" t="s">
        <v>916</v>
      </c>
      <c r="I418" s="613" t="s">
        <v>918</v>
      </c>
      <c r="J418" s="614">
        <v>80.790000000000006</v>
      </c>
      <c r="K418" s="614">
        <v>102.01252083017725</v>
      </c>
      <c r="L418" s="614">
        <v>169.10252083017724</v>
      </c>
      <c r="M418" s="173">
        <v>25.32</v>
      </c>
      <c r="N418" s="176">
        <v>43.96372845802658</v>
      </c>
    </row>
    <row r="419" spans="1:14">
      <c r="A419" s="168">
        <v>418</v>
      </c>
      <c r="B419" s="171">
        <v>6</v>
      </c>
      <c r="C419" s="171" t="s">
        <v>906</v>
      </c>
      <c r="D419" s="172">
        <v>12</v>
      </c>
      <c r="E419" s="613"/>
      <c r="F419" s="613"/>
      <c r="G419" s="172" t="s">
        <v>910</v>
      </c>
      <c r="H419" s="172" t="s">
        <v>916</v>
      </c>
      <c r="I419" s="613"/>
      <c r="J419" s="614"/>
      <c r="K419" s="614"/>
      <c r="L419" s="614"/>
      <c r="M419" s="173">
        <v>23.72</v>
      </c>
      <c r="N419" s="176">
        <v>41.185609756097563</v>
      </c>
    </row>
    <row r="420" spans="1:14">
      <c r="A420" s="168">
        <v>419</v>
      </c>
      <c r="B420" s="171">
        <v>6</v>
      </c>
      <c r="C420" s="171" t="s">
        <v>906</v>
      </c>
      <c r="D420" s="172">
        <v>12</v>
      </c>
      <c r="E420" s="613"/>
      <c r="F420" s="613"/>
      <c r="G420" s="172" t="s">
        <v>911</v>
      </c>
      <c r="H420" s="172" t="s">
        <v>916</v>
      </c>
      <c r="I420" s="613"/>
      <c r="J420" s="614"/>
      <c r="K420" s="614"/>
      <c r="L420" s="614"/>
      <c r="M420" s="173">
        <v>23.72</v>
      </c>
      <c r="N420" s="176">
        <v>41.185609756097563</v>
      </c>
    </row>
    <row r="421" spans="1:14">
      <c r="A421" s="168">
        <v>420</v>
      </c>
      <c r="B421" s="171">
        <v>6</v>
      </c>
      <c r="C421" s="171" t="s">
        <v>906</v>
      </c>
      <c r="D421" s="172">
        <v>12</v>
      </c>
      <c r="E421" s="613"/>
      <c r="F421" s="613"/>
      <c r="G421" s="172" t="s">
        <v>912</v>
      </c>
      <c r="H421" s="172" t="s">
        <v>916</v>
      </c>
      <c r="I421" s="613"/>
      <c r="J421" s="614"/>
      <c r="K421" s="614"/>
      <c r="L421" s="614"/>
      <c r="M421" s="173">
        <v>25.32</v>
      </c>
      <c r="N421" s="176">
        <v>43.96372845802658</v>
      </c>
    </row>
    <row r="422" spans="1:14">
      <c r="A422" s="168">
        <v>421</v>
      </c>
      <c r="B422" s="171">
        <v>6</v>
      </c>
      <c r="C422" s="171" t="s">
        <v>906</v>
      </c>
      <c r="D422" s="172">
        <v>12</v>
      </c>
      <c r="E422" s="613">
        <v>1205</v>
      </c>
      <c r="F422" s="613" t="s">
        <v>908</v>
      </c>
      <c r="G422" s="172" t="s">
        <v>908</v>
      </c>
      <c r="H422" s="172" t="s">
        <v>849</v>
      </c>
      <c r="I422" s="613" t="s">
        <v>918</v>
      </c>
      <c r="J422" s="614">
        <v>85.82</v>
      </c>
      <c r="K422" s="614">
        <v>108.36464711227785</v>
      </c>
      <c r="L422" s="614">
        <v>178.34464711227787</v>
      </c>
      <c r="M422" s="173">
        <v>26.56</v>
      </c>
      <c r="N422" s="176">
        <v>46.116770452021555</v>
      </c>
    </row>
    <row r="423" spans="1:14">
      <c r="A423" s="168">
        <v>422</v>
      </c>
      <c r="B423" s="171">
        <v>6</v>
      </c>
      <c r="C423" s="171" t="s">
        <v>906</v>
      </c>
      <c r="D423" s="172">
        <v>12</v>
      </c>
      <c r="E423" s="613"/>
      <c r="F423" s="613"/>
      <c r="G423" s="172" t="s">
        <v>910</v>
      </c>
      <c r="H423" s="172" t="s">
        <v>849</v>
      </c>
      <c r="I423" s="613"/>
      <c r="J423" s="614"/>
      <c r="K423" s="614"/>
      <c r="L423" s="614"/>
      <c r="M423" s="173">
        <v>21.9</v>
      </c>
      <c r="N423" s="176">
        <v>38.025499732653316</v>
      </c>
    </row>
    <row r="424" spans="1:14">
      <c r="A424" s="168">
        <v>423</v>
      </c>
      <c r="B424" s="171">
        <v>6</v>
      </c>
      <c r="C424" s="171" t="s">
        <v>906</v>
      </c>
      <c r="D424" s="172">
        <v>12</v>
      </c>
      <c r="E424" s="613"/>
      <c r="F424" s="613"/>
      <c r="G424" s="172" t="s">
        <v>911</v>
      </c>
      <c r="H424" s="172" t="s">
        <v>849</v>
      </c>
      <c r="I424" s="613"/>
      <c r="J424" s="614"/>
      <c r="K424" s="614"/>
      <c r="L424" s="614"/>
      <c r="M424" s="173">
        <v>21.9</v>
      </c>
      <c r="N424" s="176">
        <v>38.025499732653316</v>
      </c>
    </row>
    <row r="425" spans="1:14">
      <c r="A425" s="168">
        <v>424</v>
      </c>
      <c r="B425" s="171">
        <v>6</v>
      </c>
      <c r="C425" s="171" t="s">
        <v>906</v>
      </c>
      <c r="D425" s="172">
        <v>12</v>
      </c>
      <c r="E425" s="613"/>
      <c r="F425" s="613"/>
      <c r="G425" s="172" t="s">
        <v>912</v>
      </c>
      <c r="H425" s="172" t="s">
        <v>849</v>
      </c>
      <c r="I425" s="613"/>
      <c r="J425" s="614"/>
      <c r="K425" s="614"/>
      <c r="L425" s="614"/>
      <c r="M425" s="173">
        <v>26.56</v>
      </c>
      <c r="N425" s="176">
        <v>46.116770452021555</v>
      </c>
    </row>
    <row r="426" spans="1:14">
      <c r="A426" s="168">
        <v>425</v>
      </c>
      <c r="B426" s="171">
        <v>6</v>
      </c>
      <c r="C426" s="171" t="s">
        <v>906</v>
      </c>
      <c r="D426" s="172">
        <v>12</v>
      </c>
      <c r="E426" s="613">
        <v>1206</v>
      </c>
      <c r="F426" s="613" t="s">
        <v>912</v>
      </c>
      <c r="G426" s="172" t="s">
        <v>908</v>
      </c>
      <c r="H426" s="172" t="s">
        <v>916</v>
      </c>
      <c r="I426" s="613" t="s">
        <v>918</v>
      </c>
      <c r="J426" s="614">
        <v>80.790000000000006</v>
      </c>
      <c r="K426" s="614">
        <v>102.01328175484653</v>
      </c>
      <c r="L426" s="614">
        <v>169.10328175484653</v>
      </c>
      <c r="M426" s="173">
        <v>23.72</v>
      </c>
      <c r="N426" s="176">
        <v>41.185609756097563</v>
      </c>
    </row>
    <row r="427" spans="1:14">
      <c r="A427" s="168">
        <v>426</v>
      </c>
      <c r="B427" s="171">
        <v>6</v>
      </c>
      <c r="C427" s="171" t="s">
        <v>906</v>
      </c>
      <c r="D427" s="172">
        <v>12</v>
      </c>
      <c r="E427" s="613"/>
      <c r="F427" s="613"/>
      <c r="G427" s="172" t="s">
        <v>910</v>
      </c>
      <c r="H427" s="172" t="s">
        <v>916</v>
      </c>
      <c r="I427" s="613"/>
      <c r="J427" s="614"/>
      <c r="K427" s="614"/>
      <c r="L427" s="614"/>
      <c r="M427" s="173">
        <v>25.32</v>
      </c>
      <c r="N427" s="176">
        <v>43.96372845802658</v>
      </c>
    </row>
    <row r="428" spans="1:14">
      <c r="A428" s="168">
        <v>427</v>
      </c>
      <c r="B428" s="171">
        <v>6</v>
      </c>
      <c r="C428" s="171" t="s">
        <v>906</v>
      </c>
      <c r="D428" s="172">
        <v>12</v>
      </c>
      <c r="E428" s="613"/>
      <c r="F428" s="613"/>
      <c r="G428" s="172" t="s">
        <v>911</v>
      </c>
      <c r="H428" s="172" t="s">
        <v>916</v>
      </c>
      <c r="I428" s="613"/>
      <c r="J428" s="614"/>
      <c r="K428" s="614"/>
      <c r="L428" s="614"/>
      <c r="M428" s="173">
        <v>25.32</v>
      </c>
      <c r="N428" s="176">
        <v>43.96372845802658</v>
      </c>
    </row>
    <row r="429" spans="1:14">
      <c r="A429" s="168">
        <v>428</v>
      </c>
      <c r="B429" s="171">
        <v>6</v>
      </c>
      <c r="C429" s="171" t="s">
        <v>906</v>
      </c>
      <c r="D429" s="172">
        <v>12</v>
      </c>
      <c r="E429" s="613"/>
      <c r="F429" s="613"/>
      <c r="G429" s="172" t="s">
        <v>912</v>
      </c>
      <c r="H429" s="172" t="s">
        <v>916</v>
      </c>
      <c r="I429" s="613"/>
      <c r="J429" s="614"/>
      <c r="K429" s="614"/>
      <c r="L429" s="614"/>
      <c r="M429" s="173">
        <v>23.72</v>
      </c>
      <c r="N429" s="176">
        <v>41.185609756097563</v>
      </c>
    </row>
    <row r="430" spans="1:14">
      <c r="A430" s="168">
        <v>429</v>
      </c>
      <c r="B430" s="171">
        <v>6</v>
      </c>
      <c r="C430" s="171" t="s">
        <v>906</v>
      </c>
      <c r="D430" s="172">
        <v>12</v>
      </c>
      <c r="E430" s="613">
        <v>1207</v>
      </c>
      <c r="F430" s="613" t="s">
        <v>910</v>
      </c>
      <c r="G430" s="172" t="s">
        <v>908</v>
      </c>
      <c r="H430" s="172" t="s">
        <v>849</v>
      </c>
      <c r="I430" s="613" t="s">
        <v>909</v>
      </c>
      <c r="J430" s="614">
        <v>114.59</v>
      </c>
      <c r="K430" s="614">
        <v>144.69243664176091</v>
      </c>
      <c r="L430" s="614">
        <v>247.34243664176091</v>
      </c>
      <c r="M430" s="173">
        <v>27</v>
      </c>
      <c r="N430" s="176">
        <v>46.880753095052036</v>
      </c>
    </row>
    <row r="431" spans="1:14">
      <c r="A431" s="168">
        <v>430</v>
      </c>
      <c r="B431" s="171">
        <v>6</v>
      </c>
      <c r="C431" s="171" t="s">
        <v>906</v>
      </c>
      <c r="D431" s="172">
        <v>12</v>
      </c>
      <c r="E431" s="613"/>
      <c r="F431" s="613"/>
      <c r="G431" s="172" t="s">
        <v>910</v>
      </c>
      <c r="H431" s="172" t="s">
        <v>849</v>
      </c>
      <c r="I431" s="613"/>
      <c r="J431" s="614"/>
      <c r="K431" s="614"/>
      <c r="L431" s="614"/>
      <c r="M431" s="173">
        <v>21.98</v>
      </c>
      <c r="N431" s="176">
        <v>38.164405667749769</v>
      </c>
    </row>
    <row r="432" spans="1:14">
      <c r="A432" s="168">
        <v>431</v>
      </c>
      <c r="B432" s="171">
        <v>6</v>
      </c>
      <c r="C432" s="171" t="s">
        <v>906</v>
      </c>
      <c r="D432" s="172">
        <v>12</v>
      </c>
      <c r="E432" s="613"/>
      <c r="F432" s="613"/>
      <c r="G432" s="172" t="s">
        <v>911</v>
      </c>
      <c r="H432" s="172" t="s">
        <v>849</v>
      </c>
      <c r="I432" s="613"/>
      <c r="J432" s="614"/>
      <c r="K432" s="614"/>
      <c r="L432" s="614"/>
      <c r="M432" s="173">
        <v>24.08</v>
      </c>
      <c r="N432" s="176">
        <v>41.810686464031591</v>
      </c>
    </row>
    <row r="433" spans="1:14">
      <c r="A433" s="168">
        <v>432</v>
      </c>
      <c r="B433" s="171">
        <v>6</v>
      </c>
      <c r="C433" s="171" t="s">
        <v>906</v>
      </c>
      <c r="D433" s="172">
        <v>12</v>
      </c>
      <c r="E433" s="613"/>
      <c r="F433" s="613"/>
      <c r="G433" s="172" t="s">
        <v>912</v>
      </c>
      <c r="H433" s="172" t="s">
        <v>849</v>
      </c>
      <c r="I433" s="613"/>
      <c r="J433" s="614"/>
      <c r="K433" s="614"/>
      <c r="L433" s="614"/>
      <c r="M433" s="173">
        <v>24.08</v>
      </c>
      <c r="N433" s="176">
        <v>41.810686464031591</v>
      </c>
    </row>
    <row r="434" spans="1:14">
      <c r="A434" s="168">
        <v>433</v>
      </c>
      <c r="B434" s="171">
        <v>6</v>
      </c>
      <c r="C434" s="171" t="s">
        <v>906</v>
      </c>
      <c r="D434" s="172">
        <v>12</v>
      </c>
      <c r="E434" s="613"/>
      <c r="F434" s="613"/>
      <c r="G434" s="172" t="s">
        <v>913</v>
      </c>
      <c r="H434" s="172" t="s">
        <v>849</v>
      </c>
      <c r="I434" s="613"/>
      <c r="J434" s="614"/>
      <c r="K434" s="614"/>
      <c r="L434" s="614"/>
      <c r="M434" s="173">
        <v>21.98</v>
      </c>
      <c r="N434" s="176">
        <v>38.164405667749769</v>
      </c>
    </row>
    <row r="435" spans="1:14">
      <c r="A435" s="168">
        <v>434</v>
      </c>
      <c r="B435" s="171">
        <v>6</v>
      </c>
      <c r="C435" s="171" t="s">
        <v>906</v>
      </c>
      <c r="D435" s="172">
        <v>12</v>
      </c>
      <c r="E435" s="613"/>
      <c r="F435" s="613"/>
      <c r="G435" s="172" t="s">
        <v>914</v>
      </c>
      <c r="H435" s="172" t="s">
        <v>849</v>
      </c>
      <c r="I435" s="613"/>
      <c r="J435" s="614"/>
      <c r="K435" s="614"/>
      <c r="L435" s="614"/>
      <c r="M435" s="173">
        <v>27</v>
      </c>
      <c r="N435" s="176">
        <v>46.880753095052036</v>
      </c>
    </row>
    <row r="436" spans="1:14">
      <c r="A436" s="168">
        <v>435</v>
      </c>
      <c r="B436" s="171">
        <v>6</v>
      </c>
      <c r="C436" s="171" t="s">
        <v>906</v>
      </c>
      <c r="D436" s="172">
        <v>12</v>
      </c>
      <c r="E436" s="613">
        <v>1208</v>
      </c>
      <c r="F436" s="613" t="s">
        <v>911</v>
      </c>
      <c r="G436" s="172" t="s">
        <v>908</v>
      </c>
      <c r="H436" s="172" t="s">
        <v>916</v>
      </c>
      <c r="I436" s="613" t="s">
        <v>909</v>
      </c>
      <c r="J436" s="614">
        <v>114.96</v>
      </c>
      <c r="K436" s="614">
        <v>145.1596344911147</v>
      </c>
      <c r="L436" s="614">
        <v>249.57963449111469</v>
      </c>
      <c r="M436" s="173">
        <v>25.62</v>
      </c>
      <c r="N436" s="176">
        <v>44.48462571463827</v>
      </c>
    </row>
    <row r="437" spans="1:14">
      <c r="A437" s="168">
        <v>436</v>
      </c>
      <c r="B437" s="171">
        <v>6</v>
      </c>
      <c r="C437" s="171" t="s">
        <v>906</v>
      </c>
      <c r="D437" s="172">
        <v>12</v>
      </c>
      <c r="E437" s="613"/>
      <c r="F437" s="613"/>
      <c r="G437" s="172" t="s">
        <v>910</v>
      </c>
      <c r="H437" s="172" t="s">
        <v>916</v>
      </c>
      <c r="I437" s="613"/>
      <c r="J437" s="614"/>
      <c r="K437" s="614"/>
      <c r="L437" s="614"/>
      <c r="M437" s="173">
        <v>23.49</v>
      </c>
      <c r="N437" s="176">
        <v>40.786255192695265</v>
      </c>
    </row>
    <row r="438" spans="1:14">
      <c r="A438" s="168">
        <v>437</v>
      </c>
      <c r="B438" s="171">
        <v>6</v>
      </c>
      <c r="C438" s="171" t="s">
        <v>906</v>
      </c>
      <c r="D438" s="172">
        <v>12</v>
      </c>
      <c r="E438" s="613"/>
      <c r="F438" s="613"/>
      <c r="G438" s="172" t="s">
        <v>911</v>
      </c>
      <c r="H438" s="172" t="s">
        <v>916</v>
      </c>
      <c r="I438" s="613"/>
      <c r="J438" s="614"/>
      <c r="K438" s="614"/>
      <c r="L438" s="614"/>
      <c r="M438" s="173">
        <v>23.46</v>
      </c>
      <c r="N438" s="176">
        <v>40.734165467034103</v>
      </c>
    </row>
    <row r="439" spans="1:14">
      <c r="A439" s="168">
        <v>438</v>
      </c>
      <c r="B439" s="171">
        <v>6</v>
      </c>
      <c r="C439" s="171" t="s">
        <v>906</v>
      </c>
      <c r="D439" s="172">
        <v>12</v>
      </c>
      <c r="E439" s="613"/>
      <c r="F439" s="613"/>
      <c r="G439" s="172" t="s">
        <v>912</v>
      </c>
      <c r="H439" s="172" t="s">
        <v>916</v>
      </c>
      <c r="I439" s="613"/>
      <c r="J439" s="614"/>
      <c r="K439" s="614"/>
      <c r="L439" s="614"/>
      <c r="M439" s="173">
        <v>23.46</v>
      </c>
      <c r="N439" s="176">
        <v>40.734165467034103</v>
      </c>
    </row>
    <row r="440" spans="1:14">
      <c r="A440" s="168">
        <v>439</v>
      </c>
      <c r="B440" s="171">
        <v>6</v>
      </c>
      <c r="C440" s="171" t="s">
        <v>906</v>
      </c>
      <c r="D440" s="172">
        <v>12</v>
      </c>
      <c r="E440" s="613"/>
      <c r="F440" s="613"/>
      <c r="G440" s="172" t="s">
        <v>913</v>
      </c>
      <c r="H440" s="172" t="s">
        <v>916</v>
      </c>
      <c r="I440" s="613"/>
      <c r="J440" s="614"/>
      <c r="K440" s="614"/>
      <c r="L440" s="614"/>
      <c r="M440" s="173">
        <v>23.49</v>
      </c>
      <c r="N440" s="176">
        <v>40.786255192695265</v>
      </c>
    </row>
    <row r="441" spans="1:14">
      <c r="A441" s="168">
        <v>440</v>
      </c>
      <c r="B441" s="171">
        <v>6</v>
      </c>
      <c r="C441" s="171" t="s">
        <v>906</v>
      </c>
      <c r="D441" s="172">
        <v>12</v>
      </c>
      <c r="E441" s="613"/>
      <c r="F441" s="613"/>
      <c r="G441" s="172" t="s">
        <v>914</v>
      </c>
      <c r="H441" s="172" t="s">
        <v>916</v>
      </c>
      <c r="I441" s="613"/>
      <c r="J441" s="614"/>
      <c r="K441" s="614"/>
      <c r="L441" s="614"/>
      <c r="M441" s="173">
        <v>25.62</v>
      </c>
      <c r="N441" s="176">
        <v>44.48462571463827</v>
      </c>
    </row>
    <row r="442" spans="1:14">
      <c r="A442" s="168">
        <v>441</v>
      </c>
      <c r="B442" s="171">
        <v>6</v>
      </c>
      <c r="C442" s="171" t="s">
        <v>906</v>
      </c>
      <c r="D442" s="172">
        <v>13</v>
      </c>
      <c r="E442" s="613">
        <v>1301</v>
      </c>
      <c r="F442" s="613" t="s">
        <v>907</v>
      </c>
      <c r="G442" s="172" t="s">
        <v>908</v>
      </c>
      <c r="H442" s="172" t="s">
        <v>849</v>
      </c>
      <c r="I442" s="613" t="s">
        <v>909</v>
      </c>
      <c r="J442" s="614">
        <v>114.55</v>
      </c>
      <c r="K442" s="614">
        <v>144.64084987123164</v>
      </c>
      <c r="L442" s="614">
        <v>247.29084987123201</v>
      </c>
      <c r="M442" s="173">
        <v>24.08</v>
      </c>
      <c r="N442" s="174">
        <v>41.810686464031591</v>
      </c>
    </row>
    <row r="443" spans="1:14">
      <c r="A443" s="168">
        <v>442</v>
      </c>
      <c r="B443" s="171">
        <v>6</v>
      </c>
      <c r="C443" s="171" t="s">
        <v>906</v>
      </c>
      <c r="D443" s="172">
        <v>13</v>
      </c>
      <c r="E443" s="613"/>
      <c r="F443" s="613"/>
      <c r="G443" s="172" t="s">
        <v>910</v>
      </c>
      <c r="H443" s="172" t="s">
        <v>849</v>
      </c>
      <c r="I443" s="613"/>
      <c r="J443" s="614"/>
      <c r="K443" s="614"/>
      <c r="L443" s="614"/>
      <c r="M443" s="173">
        <v>21.98</v>
      </c>
      <c r="N443" s="176">
        <v>38.164405667749769</v>
      </c>
    </row>
    <row r="444" spans="1:14">
      <c r="A444" s="168">
        <v>443</v>
      </c>
      <c r="B444" s="171">
        <v>6</v>
      </c>
      <c r="C444" s="171" t="s">
        <v>906</v>
      </c>
      <c r="D444" s="172">
        <v>13</v>
      </c>
      <c r="E444" s="613"/>
      <c r="F444" s="613"/>
      <c r="G444" s="172" t="s">
        <v>911</v>
      </c>
      <c r="H444" s="172" t="s">
        <v>849</v>
      </c>
      <c r="I444" s="613"/>
      <c r="J444" s="614"/>
      <c r="K444" s="614"/>
      <c r="L444" s="614"/>
      <c r="M444" s="173">
        <v>27</v>
      </c>
      <c r="N444" s="176">
        <v>46.880753095052036</v>
      </c>
    </row>
    <row r="445" spans="1:14">
      <c r="A445" s="168">
        <v>444</v>
      </c>
      <c r="B445" s="171">
        <v>6</v>
      </c>
      <c r="C445" s="171" t="s">
        <v>906</v>
      </c>
      <c r="D445" s="172">
        <v>13</v>
      </c>
      <c r="E445" s="613"/>
      <c r="F445" s="613"/>
      <c r="G445" s="172" t="s">
        <v>912</v>
      </c>
      <c r="H445" s="172" t="s">
        <v>849</v>
      </c>
      <c r="I445" s="613"/>
      <c r="J445" s="614"/>
      <c r="K445" s="614"/>
      <c r="L445" s="614"/>
      <c r="M445" s="173">
        <v>27</v>
      </c>
      <c r="N445" s="176">
        <v>46.880753095052036</v>
      </c>
    </row>
    <row r="446" spans="1:14">
      <c r="A446" s="168">
        <v>445</v>
      </c>
      <c r="B446" s="171">
        <v>6</v>
      </c>
      <c r="C446" s="171" t="s">
        <v>906</v>
      </c>
      <c r="D446" s="172">
        <v>13</v>
      </c>
      <c r="E446" s="613"/>
      <c r="F446" s="613"/>
      <c r="G446" s="172" t="s">
        <v>913</v>
      </c>
      <c r="H446" s="172" t="s">
        <v>849</v>
      </c>
      <c r="I446" s="613"/>
      <c r="J446" s="614"/>
      <c r="K446" s="614"/>
      <c r="L446" s="614"/>
      <c r="M446" s="173">
        <v>21.98</v>
      </c>
      <c r="N446" s="176">
        <v>38.164405667749769</v>
      </c>
    </row>
    <row r="447" spans="1:14">
      <c r="A447" s="168">
        <v>446</v>
      </c>
      <c r="B447" s="171">
        <v>6</v>
      </c>
      <c r="C447" s="171" t="s">
        <v>906</v>
      </c>
      <c r="D447" s="172">
        <v>13</v>
      </c>
      <c r="E447" s="613"/>
      <c r="F447" s="613"/>
      <c r="G447" s="172" t="s">
        <v>914</v>
      </c>
      <c r="H447" s="172" t="s">
        <v>849</v>
      </c>
      <c r="I447" s="613"/>
      <c r="J447" s="614"/>
      <c r="K447" s="614"/>
      <c r="L447" s="614"/>
      <c r="M447" s="173">
        <v>24.08</v>
      </c>
      <c r="N447" s="176">
        <v>41.810686464031591</v>
      </c>
    </row>
    <row r="448" spans="1:14">
      <c r="A448" s="168">
        <v>447</v>
      </c>
      <c r="B448" s="171">
        <v>6</v>
      </c>
      <c r="C448" s="171" t="s">
        <v>906</v>
      </c>
      <c r="D448" s="172">
        <v>13</v>
      </c>
      <c r="E448" s="613">
        <v>1302</v>
      </c>
      <c r="F448" s="613" t="s">
        <v>915</v>
      </c>
      <c r="G448" s="172" t="s">
        <v>908</v>
      </c>
      <c r="H448" s="172" t="s">
        <v>916</v>
      </c>
      <c r="I448" s="613" t="s">
        <v>909</v>
      </c>
      <c r="J448" s="614">
        <v>114.9</v>
      </c>
      <c r="K448" s="614">
        <v>145.08279048628995</v>
      </c>
      <c r="L448" s="614">
        <v>249.50279048628994</v>
      </c>
      <c r="M448" s="173">
        <v>23.46</v>
      </c>
      <c r="N448" s="176">
        <v>40.734165467034103</v>
      </c>
    </row>
    <row r="449" spans="1:14">
      <c r="A449" s="168">
        <v>448</v>
      </c>
      <c r="B449" s="171">
        <v>6</v>
      </c>
      <c r="C449" s="171" t="s">
        <v>906</v>
      </c>
      <c r="D449" s="172">
        <v>13</v>
      </c>
      <c r="E449" s="613"/>
      <c r="F449" s="613"/>
      <c r="G449" s="172" t="s">
        <v>910</v>
      </c>
      <c r="H449" s="172" t="s">
        <v>916</v>
      </c>
      <c r="I449" s="613"/>
      <c r="J449" s="614"/>
      <c r="K449" s="614"/>
      <c r="L449" s="614"/>
      <c r="M449" s="173">
        <v>23.49</v>
      </c>
      <c r="N449" s="176">
        <v>40.786255192695265</v>
      </c>
    </row>
    <row r="450" spans="1:14">
      <c r="A450" s="168">
        <v>449</v>
      </c>
      <c r="B450" s="171">
        <v>6</v>
      </c>
      <c r="C450" s="171" t="s">
        <v>906</v>
      </c>
      <c r="D450" s="172">
        <v>13</v>
      </c>
      <c r="E450" s="613"/>
      <c r="F450" s="613"/>
      <c r="G450" s="172" t="s">
        <v>911</v>
      </c>
      <c r="H450" s="172" t="s">
        <v>916</v>
      </c>
      <c r="I450" s="613"/>
      <c r="J450" s="614"/>
      <c r="K450" s="614"/>
      <c r="L450" s="614"/>
      <c r="M450" s="173">
        <v>25.62</v>
      </c>
      <c r="N450" s="176">
        <v>44.48462571463827</v>
      </c>
    </row>
    <row r="451" spans="1:14">
      <c r="A451" s="168">
        <v>450</v>
      </c>
      <c r="B451" s="171">
        <v>6</v>
      </c>
      <c r="C451" s="171" t="s">
        <v>906</v>
      </c>
      <c r="D451" s="172">
        <v>13</v>
      </c>
      <c r="E451" s="613"/>
      <c r="F451" s="613"/>
      <c r="G451" s="172" t="s">
        <v>912</v>
      </c>
      <c r="H451" s="172" t="s">
        <v>916</v>
      </c>
      <c r="I451" s="613"/>
      <c r="J451" s="614"/>
      <c r="K451" s="614"/>
      <c r="L451" s="614"/>
      <c r="M451" s="173">
        <v>25.62</v>
      </c>
      <c r="N451" s="176">
        <v>44.48462571463827</v>
      </c>
    </row>
    <row r="452" spans="1:14">
      <c r="A452" s="168">
        <v>451</v>
      </c>
      <c r="B452" s="171">
        <v>6</v>
      </c>
      <c r="C452" s="171" t="s">
        <v>906</v>
      </c>
      <c r="D452" s="172">
        <v>13</v>
      </c>
      <c r="E452" s="613"/>
      <c r="F452" s="613"/>
      <c r="G452" s="172" t="s">
        <v>913</v>
      </c>
      <c r="H452" s="172" t="s">
        <v>916</v>
      </c>
      <c r="I452" s="613"/>
      <c r="J452" s="614"/>
      <c r="K452" s="614"/>
      <c r="L452" s="614"/>
      <c r="M452" s="173">
        <v>23.49</v>
      </c>
      <c r="N452" s="176">
        <v>40.786255192695265</v>
      </c>
    </row>
    <row r="453" spans="1:14">
      <c r="A453" s="168">
        <v>452</v>
      </c>
      <c r="B453" s="171">
        <v>6</v>
      </c>
      <c r="C453" s="171" t="s">
        <v>906</v>
      </c>
      <c r="D453" s="172">
        <v>13</v>
      </c>
      <c r="E453" s="613"/>
      <c r="F453" s="613"/>
      <c r="G453" s="172" t="s">
        <v>914</v>
      </c>
      <c r="H453" s="172" t="s">
        <v>916</v>
      </c>
      <c r="I453" s="613"/>
      <c r="J453" s="614"/>
      <c r="K453" s="614"/>
      <c r="L453" s="614"/>
      <c r="M453" s="173">
        <v>23.46</v>
      </c>
      <c r="N453" s="176">
        <v>40.734165467034103</v>
      </c>
    </row>
    <row r="454" spans="1:14">
      <c r="A454" s="168">
        <v>453</v>
      </c>
      <c r="B454" s="171">
        <v>6</v>
      </c>
      <c r="C454" s="171" t="s">
        <v>906</v>
      </c>
      <c r="D454" s="172">
        <v>13</v>
      </c>
      <c r="E454" s="613">
        <v>1303</v>
      </c>
      <c r="F454" s="613" t="s">
        <v>917</v>
      </c>
      <c r="G454" s="172" t="s">
        <v>908</v>
      </c>
      <c r="H454" s="172" t="s">
        <v>849</v>
      </c>
      <c r="I454" s="613" t="s">
        <v>918</v>
      </c>
      <c r="J454" s="614">
        <v>85.82</v>
      </c>
      <c r="K454" s="614">
        <v>108.36383881230115</v>
      </c>
      <c r="L454" s="614">
        <v>178.34383881230116</v>
      </c>
      <c r="M454" s="173">
        <v>21.9</v>
      </c>
      <c r="N454" s="177">
        <v>38.025499732653316</v>
      </c>
    </row>
    <row r="455" spans="1:14">
      <c r="A455" s="168">
        <v>454</v>
      </c>
      <c r="B455" s="171">
        <v>6</v>
      </c>
      <c r="C455" s="171" t="s">
        <v>906</v>
      </c>
      <c r="D455" s="172">
        <v>13</v>
      </c>
      <c r="E455" s="613"/>
      <c r="F455" s="613"/>
      <c r="G455" s="172" t="s">
        <v>910</v>
      </c>
      <c r="H455" s="172" t="s">
        <v>849</v>
      </c>
      <c r="I455" s="613"/>
      <c r="J455" s="614"/>
      <c r="K455" s="614"/>
      <c r="L455" s="614"/>
      <c r="M455" s="173">
        <v>26.56</v>
      </c>
      <c r="N455" s="177">
        <v>46.116770452021555</v>
      </c>
    </row>
    <row r="456" spans="1:14">
      <c r="A456" s="168">
        <v>455</v>
      </c>
      <c r="B456" s="171">
        <v>6</v>
      </c>
      <c r="C456" s="171" t="s">
        <v>906</v>
      </c>
      <c r="D456" s="172">
        <v>13</v>
      </c>
      <c r="E456" s="613"/>
      <c r="F456" s="613"/>
      <c r="G456" s="172" t="s">
        <v>911</v>
      </c>
      <c r="H456" s="172" t="s">
        <v>849</v>
      </c>
      <c r="I456" s="613"/>
      <c r="J456" s="614"/>
      <c r="K456" s="614"/>
      <c r="L456" s="614"/>
      <c r="M456" s="173">
        <v>26.56</v>
      </c>
      <c r="N456" s="176">
        <v>46.116770452021555</v>
      </c>
    </row>
    <row r="457" spans="1:14">
      <c r="A457" s="168">
        <v>456</v>
      </c>
      <c r="B457" s="171">
        <v>6</v>
      </c>
      <c r="C457" s="171" t="s">
        <v>906</v>
      </c>
      <c r="D457" s="172">
        <v>13</v>
      </c>
      <c r="E457" s="613"/>
      <c r="F457" s="613"/>
      <c r="G457" s="172" t="s">
        <v>912</v>
      </c>
      <c r="H457" s="172" t="s">
        <v>849</v>
      </c>
      <c r="I457" s="613"/>
      <c r="J457" s="614"/>
      <c r="K457" s="614"/>
      <c r="L457" s="614"/>
      <c r="M457" s="173">
        <v>21.9</v>
      </c>
      <c r="N457" s="176">
        <v>38.025499732653316</v>
      </c>
    </row>
    <row r="458" spans="1:14">
      <c r="A458" s="168">
        <v>457</v>
      </c>
      <c r="B458" s="171">
        <v>6</v>
      </c>
      <c r="C458" s="171" t="s">
        <v>906</v>
      </c>
      <c r="D458" s="172">
        <v>13</v>
      </c>
      <c r="E458" s="613">
        <v>1304</v>
      </c>
      <c r="F458" s="613" t="s">
        <v>919</v>
      </c>
      <c r="G458" s="172" t="s">
        <v>908</v>
      </c>
      <c r="H458" s="172" t="s">
        <v>916</v>
      </c>
      <c r="I458" s="613" t="s">
        <v>918</v>
      </c>
      <c r="J458" s="614">
        <v>80.790000000000006</v>
      </c>
      <c r="K458" s="614">
        <v>102.01252083017725</v>
      </c>
      <c r="L458" s="614">
        <v>169.10252083017724</v>
      </c>
      <c r="M458" s="173">
        <v>25.32</v>
      </c>
      <c r="N458" s="176">
        <v>43.96372845802658</v>
      </c>
    </row>
    <row r="459" spans="1:14">
      <c r="A459" s="168">
        <v>458</v>
      </c>
      <c r="B459" s="171">
        <v>6</v>
      </c>
      <c r="C459" s="171" t="s">
        <v>906</v>
      </c>
      <c r="D459" s="172">
        <v>13</v>
      </c>
      <c r="E459" s="613"/>
      <c r="F459" s="613"/>
      <c r="G459" s="172" t="s">
        <v>910</v>
      </c>
      <c r="H459" s="172" t="s">
        <v>916</v>
      </c>
      <c r="I459" s="613"/>
      <c r="J459" s="614"/>
      <c r="K459" s="614"/>
      <c r="L459" s="614"/>
      <c r="M459" s="173">
        <v>23.72</v>
      </c>
      <c r="N459" s="176">
        <v>41.185609756097563</v>
      </c>
    </row>
    <row r="460" spans="1:14">
      <c r="A460" s="168">
        <v>459</v>
      </c>
      <c r="B460" s="171">
        <v>6</v>
      </c>
      <c r="C460" s="171" t="s">
        <v>906</v>
      </c>
      <c r="D460" s="172">
        <v>13</v>
      </c>
      <c r="E460" s="613"/>
      <c r="F460" s="613"/>
      <c r="G460" s="172" t="s">
        <v>911</v>
      </c>
      <c r="H460" s="172" t="s">
        <v>916</v>
      </c>
      <c r="I460" s="613"/>
      <c r="J460" s="614"/>
      <c r="K460" s="614"/>
      <c r="L460" s="614"/>
      <c r="M460" s="173">
        <v>23.72</v>
      </c>
      <c r="N460" s="176">
        <v>41.185609756097563</v>
      </c>
    </row>
    <row r="461" spans="1:14">
      <c r="A461" s="168">
        <v>460</v>
      </c>
      <c r="B461" s="171">
        <v>6</v>
      </c>
      <c r="C461" s="171" t="s">
        <v>906</v>
      </c>
      <c r="D461" s="172">
        <v>13</v>
      </c>
      <c r="E461" s="613"/>
      <c r="F461" s="613"/>
      <c r="G461" s="172" t="s">
        <v>912</v>
      </c>
      <c r="H461" s="172" t="s">
        <v>916</v>
      </c>
      <c r="I461" s="613"/>
      <c r="J461" s="614"/>
      <c r="K461" s="614"/>
      <c r="L461" s="614"/>
      <c r="M461" s="173">
        <v>25.32</v>
      </c>
      <c r="N461" s="176">
        <v>43.96372845802658</v>
      </c>
    </row>
    <row r="462" spans="1:14">
      <c r="A462" s="168">
        <v>461</v>
      </c>
      <c r="B462" s="171">
        <v>6</v>
      </c>
      <c r="C462" s="171" t="s">
        <v>906</v>
      </c>
      <c r="D462" s="172">
        <v>13</v>
      </c>
      <c r="E462" s="613">
        <v>1305</v>
      </c>
      <c r="F462" s="613" t="s">
        <v>908</v>
      </c>
      <c r="G462" s="172" t="s">
        <v>908</v>
      </c>
      <c r="H462" s="172" t="s">
        <v>849</v>
      </c>
      <c r="I462" s="613" t="s">
        <v>918</v>
      </c>
      <c r="J462" s="614">
        <v>85.82</v>
      </c>
      <c r="K462" s="614">
        <v>108.36464711227785</v>
      </c>
      <c r="L462" s="614">
        <v>178.34464711227787</v>
      </c>
      <c r="M462" s="173">
        <v>26.56</v>
      </c>
      <c r="N462" s="176">
        <v>46.116770452021555</v>
      </c>
    </row>
    <row r="463" spans="1:14">
      <c r="A463" s="168">
        <v>462</v>
      </c>
      <c r="B463" s="171">
        <v>6</v>
      </c>
      <c r="C463" s="171" t="s">
        <v>906</v>
      </c>
      <c r="D463" s="172">
        <v>13</v>
      </c>
      <c r="E463" s="613"/>
      <c r="F463" s="613"/>
      <c r="G463" s="172" t="s">
        <v>910</v>
      </c>
      <c r="H463" s="172" t="s">
        <v>849</v>
      </c>
      <c r="I463" s="613"/>
      <c r="J463" s="614"/>
      <c r="K463" s="614"/>
      <c r="L463" s="614"/>
      <c r="M463" s="173">
        <v>21.9</v>
      </c>
      <c r="N463" s="176">
        <v>38.025499732653316</v>
      </c>
    </row>
    <row r="464" spans="1:14">
      <c r="A464" s="168">
        <v>463</v>
      </c>
      <c r="B464" s="171">
        <v>6</v>
      </c>
      <c r="C464" s="171" t="s">
        <v>906</v>
      </c>
      <c r="D464" s="172">
        <v>13</v>
      </c>
      <c r="E464" s="613"/>
      <c r="F464" s="613"/>
      <c r="G464" s="172" t="s">
        <v>911</v>
      </c>
      <c r="H464" s="172" t="s">
        <v>849</v>
      </c>
      <c r="I464" s="613"/>
      <c r="J464" s="614"/>
      <c r="K464" s="614"/>
      <c r="L464" s="614"/>
      <c r="M464" s="173">
        <v>21.9</v>
      </c>
      <c r="N464" s="176">
        <v>38.025499732653316</v>
      </c>
    </row>
    <row r="465" spans="1:14">
      <c r="A465" s="168">
        <v>464</v>
      </c>
      <c r="B465" s="171">
        <v>6</v>
      </c>
      <c r="C465" s="171" t="s">
        <v>906</v>
      </c>
      <c r="D465" s="172">
        <v>13</v>
      </c>
      <c r="E465" s="613"/>
      <c r="F465" s="613"/>
      <c r="G465" s="172" t="s">
        <v>912</v>
      </c>
      <c r="H465" s="172" t="s">
        <v>849</v>
      </c>
      <c r="I465" s="613"/>
      <c r="J465" s="614"/>
      <c r="K465" s="614"/>
      <c r="L465" s="614"/>
      <c r="M465" s="173">
        <v>26.56</v>
      </c>
      <c r="N465" s="176">
        <v>46.116770452021555</v>
      </c>
    </row>
    <row r="466" spans="1:14">
      <c r="A466" s="168">
        <v>465</v>
      </c>
      <c r="B466" s="171">
        <v>6</v>
      </c>
      <c r="C466" s="171" t="s">
        <v>906</v>
      </c>
      <c r="D466" s="172">
        <v>13</v>
      </c>
      <c r="E466" s="613">
        <v>1306</v>
      </c>
      <c r="F466" s="613" t="s">
        <v>912</v>
      </c>
      <c r="G466" s="172" t="s">
        <v>908</v>
      </c>
      <c r="H466" s="172" t="s">
        <v>916</v>
      </c>
      <c r="I466" s="613" t="s">
        <v>918</v>
      </c>
      <c r="J466" s="614">
        <v>80.790000000000006</v>
      </c>
      <c r="K466" s="614">
        <v>102.01328175484653</v>
      </c>
      <c r="L466" s="614">
        <v>169.10328175484653</v>
      </c>
      <c r="M466" s="173">
        <v>23.72</v>
      </c>
      <c r="N466" s="176">
        <v>41.185609756097563</v>
      </c>
    </row>
    <row r="467" spans="1:14">
      <c r="A467" s="168">
        <v>466</v>
      </c>
      <c r="B467" s="171">
        <v>6</v>
      </c>
      <c r="C467" s="171" t="s">
        <v>906</v>
      </c>
      <c r="D467" s="172">
        <v>13</v>
      </c>
      <c r="E467" s="613"/>
      <c r="F467" s="613"/>
      <c r="G467" s="172" t="s">
        <v>910</v>
      </c>
      <c r="H467" s="172" t="s">
        <v>916</v>
      </c>
      <c r="I467" s="613"/>
      <c r="J467" s="614"/>
      <c r="K467" s="614"/>
      <c r="L467" s="614"/>
      <c r="M467" s="173">
        <v>25.32</v>
      </c>
      <c r="N467" s="176">
        <v>43.96372845802658</v>
      </c>
    </row>
    <row r="468" spans="1:14">
      <c r="A468" s="168">
        <v>467</v>
      </c>
      <c r="B468" s="171">
        <v>6</v>
      </c>
      <c r="C468" s="171" t="s">
        <v>906</v>
      </c>
      <c r="D468" s="172">
        <v>13</v>
      </c>
      <c r="E468" s="613"/>
      <c r="F468" s="613"/>
      <c r="G468" s="172" t="s">
        <v>911</v>
      </c>
      <c r="H468" s="172" t="s">
        <v>916</v>
      </c>
      <c r="I468" s="613"/>
      <c r="J468" s="614"/>
      <c r="K468" s="614"/>
      <c r="L468" s="614"/>
      <c r="M468" s="173">
        <v>25.32</v>
      </c>
      <c r="N468" s="176">
        <v>43.96372845802658</v>
      </c>
    </row>
    <row r="469" spans="1:14">
      <c r="A469" s="168">
        <v>468</v>
      </c>
      <c r="B469" s="171">
        <v>6</v>
      </c>
      <c r="C469" s="171" t="s">
        <v>906</v>
      </c>
      <c r="D469" s="172">
        <v>13</v>
      </c>
      <c r="E469" s="613"/>
      <c r="F469" s="613"/>
      <c r="G469" s="172" t="s">
        <v>912</v>
      </c>
      <c r="H469" s="172" t="s">
        <v>916</v>
      </c>
      <c r="I469" s="613"/>
      <c r="J469" s="614"/>
      <c r="K469" s="614"/>
      <c r="L469" s="614"/>
      <c r="M469" s="173">
        <v>23.72</v>
      </c>
      <c r="N469" s="176">
        <v>41.185609756097563</v>
      </c>
    </row>
    <row r="470" spans="1:14">
      <c r="A470" s="168">
        <v>469</v>
      </c>
      <c r="B470" s="171">
        <v>6</v>
      </c>
      <c r="C470" s="171" t="s">
        <v>906</v>
      </c>
      <c r="D470" s="172">
        <v>13</v>
      </c>
      <c r="E470" s="613">
        <v>1307</v>
      </c>
      <c r="F470" s="613" t="s">
        <v>910</v>
      </c>
      <c r="G470" s="172" t="s">
        <v>908</v>
      </c>
      <c r="H470" s="172" t="s">
        <v>849</v>
      </c>
      <c r="I470" s="613" t="s">
        <v>909</v>
      </c>
      <c r="J470" s="614">
        <v>114.59</v>
      </c>
      <c r="K470" s="614">
        <v>144.69243664176091</v>
      </c>
      <c r="L470" s="614">
        <v>247.34243664176091</v>
      </c>
      <c r="M470" s="173">
        <v>27</v>
      </c>
      <c r="N470" s="176">
        <v>46.880753095052036</v>
      </c>
    </row>
    <row r="471" spans="1:14">
      <c r="A471" s="168">
        <v>470</v>
      </c>
      <c r="B471" s="171">
        <v>6</v>
      </c>
      <c r="C471" s="171" t="s">
        <v>906</v>
      </c>
      <c r="D471" s="172">
        <v>13</v>
      </c>
      <c r="E471" s="613"/>
      <c r="F471" s="613"/>
      <c r="G471" s="172" t="s">
        <v>910</v>
      </c>
      <c r="H471" s="172" t="s">
        <v>849</v>
      </c>
      <c r="I471" s="613"/>
      <c r="J471" s="614"/>
      <c r="K471" s="614"/>
      <c r="L471" s="614"/>
      <c r="M471" s="173">
        <v>21.98</v>
      </c>
      <c r="N471" s="176">
        <v>38.164405667749769</v>
      </c>
    </row>
    <row r="472" spans="1:14">
      <c r="A472" s="168">
        <v>471</v>
      </c>
      <c r="B472" s="171">
        <v>6</v>
      </c>
      <c r="C472" s="171" t="s">
        <v>906</v>
      </c>
      <c r="D472" s="172">
        <v>13</v>
      </c>
      <c r="E472" s="613"/>
      <c r="F472" s="613"/>
      <c r="G472" s="172" t="s">
        <v>911</v>
      </c>
      <c r="H472" s="172" t="s">
        <v>849</v>
      </c>
      <c r="I472" s="613"/>
      <c r="J472" s="614"/>
      <c r="K472" s="614"/>
      <c r="L472" s="614"/>
      <c r="M472" s="173">
        <v>24.08</v>
      </c>
      <c r="N472" s="176">
        <v>41.810686464031591</v>
      </c>
    </row>
    <row r="473" spans="1:14">
      <c r="A473" s="168">
        <v>472</v>
      </c>
      <c r="B473" s="171">
        <v>6</v>
      </c>
      <c r="C473" s="171" t="s">
        <v>906</v>
      </c>
      <c r="D473" s="172">
        <v>13</v>
      </c>
      <c r="E473" s="613"/>
      <c r="F473" s="613"/>
      <c r="G473" s="172" t="s">
        <v>912</v>
      </c>
      <c r="H473" s="172" t="s">
        <v>849</v>
      </c>
      <c r="I473" s="613"/>
      <c r="J473" s="614"/>
      <c r="K473" s="614"/>
      <c r="L473" s="614"/>
      <c r="M473" s="173">
        <v>24.08</v>
      </c>
      <c r="N473" s="176">
        <v>41.810686464031591</v>
      </c>
    </row>
    <row r="474" spans="1:14">
      <c r="A474" s="168">
        <v>473</v>
      </c>
      <c r="B474" s="171">
        <v>6</v>
      </c>
      <c r="C474" s="171" t="s">
        <v>906</v>
      </c>
      <c r="D474" s="172">
        <v>13</v>
      </c>
      <c r="E474" s="613"/>
      <c r="F474" s="613"/>
      <c r="G474" s="172" t="s">
        <v>913</v>
      </c>
      <c r="H474" s="172" t="s">
        <v>849</v>
      </c>
      <c r="I474" s="613"/>
      <c r="J474" s="614"/>
      <c r="K474" s="614"/>
      <c r="L474" s="614"/>
      <c r="M474" s="173">
        <v>21.98</v>
      </c>
      <c r="N474" s="176">
        <v>38.164405667749769</v>
      </c>
    </row>
    <row r="475" spans="1:14">
      <c r="A475" s="168">
        <v>474</v>
      </c>
      <c r="B475" s="171">
        <v>6</v>
      </c>
      <c r="C475" s="171" t="s">
        <v>906</v>
      </c>
      <c r="D475" s="172">
        <v>13</v>
      </c>
      <c r="E475" s="613"/>
      <c r="F475" s="613"/>
      <c r="G475" s="172" t="s">
        <v>914</v>
      </c>
      <c r="H475" s="172" t="s">
        <v>849</v>
      </c>
      <c r="I475" s="613"/>
      <c r="J475" s="614"/>
      <c r="K475" s="614"/>
      <c r="L475" s="614"/>
      <c r="M475" s="173">
        <v>27</v>
      </c>
      <c r="N475" s="176">
        <v>46.880753095052036</v>
      </c>
    </row>
    <row r="476" spans="1:14">
      <c r="A476" s="168">
        <v>475</v>
      </c>
      <c r="B476" s="171">
        <v>6</v>
      </c>
      <c r="C476" s="171" t="s">
        <v>906</v>
      </c>
      <c r="D476" s="172">
        <v>13</v>
      </c>
      <c r="E476" s="613">
        <v>1308</v>
      </c>
      <c r="F476" s="613" t="s">
        <v>911</v>
      </c>
      <c r="G476" s="172" t="s">
        <v>908</v>
      </c>
      <c r="H476" s="172" t="s">
        <v>916</v>
      </c>
      <c r="I476" s="613" t="s">
        <v>909</v>
      </c>
      <c r="J476" s="614">
        <v>114.96</v>
      </c>
      <c r="K476" s="614">
        <v>145.1596344911147</v>
      </c>
      <c r="L476" s="614">
        <v>249.57963449111469</v>
      </c>
      <c r="M476" s="173">
        <v>25.62</v>
      </c>
      <c r="N476" s="176">
        <v>44.48462571463827</v>
      </c>
    </row>
    <row r="477" spans="1:14">
      <c r="A477" s="168">
        <v>476</v>
      </c>
      <c r="B477" s="171">
        <v>6</v>
      </c>
      <c r="C477" s="171" t="s">
        <v>906</v>
      </c>
      <c r="D477" s="172">
        <v>13</v>
      </c>
      <c r="E477" s="613"/>
      <c r="F477" s="613"/>
      <c r="G477" s="172" t="s">
        <v>910</v>
      </c>
      <c r="H477" s="172" t="s">
        <v>916</v>
      </c>
      <c r="I477" s="613"/>
      <c r="J477" s="614"/>
      <c r="K477" s="614"/>
      <c r="L477" s="614"/>
      <c r="M477" s="173">
        <v>23.49</v>
      </c>
      <c r="N477" s="176">
        <v>40.786255192695265</v>
      </c>
    </row>
    <row r="478" spans="1:14">
      <c r="A478" s="168">
        <v>477</v>
      </c>
      <c r="B478" s="171">
        <v>6</v>
      </c>
      <c r="C478" s="171" t="s">
        <v>906</v>
      </c>
      <c r="D478" s="172">
        <v>13</v>
      </c>
      <c r="E478" s="613"/>
      <c r="F478" s="613"/>
      <c r="G478" s="172" t="s">
        <v>911</v>
      </c>
      <c r="H478" s="172" t="s">
        <v>916</v>
      </c>
      <c r="I478" s="613"/>
      <c r="J478" s="614"/>
      <c r="K478" s="614"/>
      <c r="L478" s="614"/>
      <c r="M478" s="173">
        <v>23.46</v>
      </c>
      <c r="N478" s="176">
        <v>40.734165467034103</v>
      </c>
    </row>
    <row r="479" spans="1:14">
      <c r="A479" s="168">
        <v>478</v>
      </c>
      <c r="B479" s="171">
        <v>6</v>
      </c>
      <c r="C479" s="171" t="s">
        <v>906</v>
      </c>
      <c r="D479" s="172">
        <v>13</v>
      </c>
      <c r="E479" s="613"/>
      <c r="F479" s="613"/>
      <c r="G479" s="172" t="s">
        <v>912</v>
      </c>
      <c r="H479" s="172" t="s">
        <v>916</v>
      </c>
      <c r="I479" s="613"/>
      <c r="J479" s="614"/>
      <c r="K479" s="614"/>
      <c r="L479" s="614"/>
      <c r="M479" s="173">
        <v>23.46</v>
      </c>
      <c r="N479" s="176">
        <v>40.734165467034103</v>
      </c>
    </row>
    <row r="480" spans="1:14">
      <c r="A480" s="168">
        <v>479</v>
      </c>
      <c r="B480" s="171">
        <v>6</v>
      </c>
      <c r="C480" s="171" t="s">
        <v>906</v>
      </c>
      <c r="D480" s="172">
        <v>13</v>
      </c>
      <c r="E480" s="613"/>
      <c r="F480" s="613"/>
      <c r="G480" s="172" t="s">
        <v>913</v>
      </c>
      <c r="H480" s="172" t="s">
        <v>916</v>
      </c>
      <c r="I480" s="613"/>
      <c r="J480" s="614"/>
      <c r="K480" s="614"/>
      <c r="L480" s="614"/>
      <c r="M480" s="173">
        <v>23.49</v>
      </c>
      <c r="N480" s="176">
        <v>40.786255192695265</v>
      </c>
    </row>
    <row r="481" spans="1:14">
      <c r="A481" s="168">
        <v>480</v>
      </c>
      <c r="B481" s="171">
        <v>6</v>
      </c>
      <c r="C481" s="171" t="s">
        <v>906</v>
      </c>
      <c r="D481" s="172">
        <v>13</v>
      </c>
      <c r="E481" s="613"/>
      <c r="F481" s="613"/>
      <c r="G481" s="172" t="s">
        <v>914</v>
      </c>
      <c r="H481" s="172" t="s">
        <v>916</v>
      </c>
      <c r="I481" s="613"/>
      <c r="J481" s="614"/>
      <c r="K481" s="614"/>
      <c r="L481" s="614"/>
      <c r="M481" s="173">
        <v>25.62</v>
      </c>
      <c r="N481" s="176">
        <v>44.48462571463827</v>
      </c>
    </row>
    <row r="482" spans="1:14">
      <c r="A482" s="168">
        <v>481</v>
      </c>
      <c r="B482" s="171">
        <v>6</v>
      </c>
      <c r="C482" s="171" t="s">
        <v>906</v>
      </c>
      <c r="D482" s="172">
        <v>14</v>
      </c>
      <c r="E482" s="613">
        <v>1401</v>
      </c>
      <c r="F482" s="613" t="s">
        <v>907</v>
      </c>
      <c r="G482" s="172" t="s">
        <v>908</v>
      </c>
      <c r="H482" s="172" t="s">
        <v>849</v>
      </c>
      <c r="I482" s="613" t="s">
        <v>909</v>
      </c>
      <c r="J482" s="614">
        <v>114.55</v>
      </c>
      <c r="K482" s="614">
        <v>144.64084987123164</v>
      </c>
      <c r="L482" s="614">
        <v>247.29084987123201</v>
      </c>
      <c r="M482" s="173">
        <v>24.08</v>
      </c>
      <c r="N482" s="174">
        <v>41.810686464031591</v>
      </c>
    </row>
    <row r="483" spans="1:14">
      <c r="A483" s="168">
        <v>482</v>
      </c>
      <c r="B483" s="171">
        <v>6</v>
      </c>
      <c r="C483" s="171" t="s">
        <v>906</v>
      </c>
      <c r="D483" s="172">
        <v>14</v>
      </c>
      <c r="E483" s="613"/>
      <c r="F483" s="613"/>
      <c r="G483" s="172" t="s">
        <v>910</v>
      </c>
      <c r="H483" s="172" t="s">
        <v>849</v>
      </c>
      <c r="I483" s="613"/>
      <c r="J483" s="614"/>
      <c r="K483" s="614"/>
      <c r="L483" s="614"/>
      <c r="M483" s="173">
        <v>21.98</v>
      </c>
      <c r="N483" s="176">
        <v>38.164405667749769</v>
      </c>
    </row>
    <row r="484" spans="1:14">
      <c r="A484" s="168">
        <v>483</v>
      </c>
      <c r="B484" s="171">
        <v>6</v>
      </c>
      <c r="C484" s="171" t="s">
        <v>906</v>
      </c>
      <c r="D484" s="172">
        <v>14</v>
      </c>
      <c r="E484" s="613"/>
      <c r="F484" s="613"/>
      <c r="G484" s="172" t="s">
        <v>911</v>
      </c>
      <c r="H484" s="172" t="s">
        <v>849</v>
      </c>
      <c r="I484" s="613"/>
      <c r="J484" s="614"/>
      <c r="K484" s="614"/>
      <c r="L484" s="614"/>
      <c r="M484" s="173">
        <v>27</v>
      </c>
      <c r="N484" s="176">
        <v>46.880753095052036</v>
      </c>
    </row>
    <row r="485" spans="1:14">
      <c r="A485" s="168">
        <v>484</v>
      </c>
      <c r="B485" s="171">
        <v>6</v>
      </c>
      <c r="C485" s="171" t="s">
        <v>906</v>
      </c>
      <c r="D485" s="172">
        <v>14</v>
      </c>
      <c r="E485" s="613"/>
      <c r="F485" s="613"/>
      <c r="G485" s="172" t="s">
        <v>912</v>
      </c>
      <c r="H485" s="172" t="s">
        <v>849</v>
      </c>
      <c r="I485" s="613"/>
      <c r="J485" s="614"/>
      <c r="K485" s="614"/>
      <c r="L485" s="614"/>
      <c r="M485" s="173">
        <v>27</v>
      </c>
      <c r="N485" s="176">
        <v>46.880753095052036</v>
      </c>
    </row>
    <row r="486" spans="1:14">
      <c r="A486" s="168">
        <v>485</v>
      </c>
      <c r="B486" s="171">
        <v>6</v>
      </c>
      <c r="C486" s="171" t="s">
        <v>906</v>
      </c>
      <c r="D486" s="172">
        <v>14</v>
      </c>
      <c r="E486" s="613"/>
      <c r="F486" s="613"/>
      <c r="G486" s="172" t="s">
        <v>913</v>
      </c>
      <c r="H486" s="172" t="s">
        <v>849</v>
      </c>
      <c r="I486" s="613"/>
      <c r="J486" s="614"/>
      <c r="K486" s="614"/>
      <c r="L486" s="614"/>
      <c r="M486" s="173">
        <v>21.98</v>
      </c>
      <c r="N486" s="176">
        <v>38.164405667749769</v>
      </c>
    </row>
    <row r="487" spans="1:14">
      <c r="A487" s="168">
        <v>486</v>
      </c>
      <c r="B487" s="171">
        <v>6</v>
      </c>
      <c r="C487" s="171" t="s">
        <v>906</v>
      </c>
      <c r="D487" s="172">
        <v>14</v>
      </c>
      <c r="E487" s="613"/>
      <c r="F487" s="613"/>
      <c r="G487" s="172" t="s">
        <v>914</v>
      </c>
      <c r="H487" s="172" t="s">
        <v>849</v>
      </c>
      <c r="I487" s="613"/>
      <c r="J487" s="614"/>
      <c r="K487" s="614"/>
      <c r="L487" s="614"/>
      <c r="M487" s="173">
        <v>24.08</v>
      </c>
      <c r="N487" s="176">
        <v>41.810686464031591</v>
      </c>
    </row>
    <row r="488" spans="1:14">
      <c r="A488" s="168">
        <v>487</v>
      </c>
      <c r="B488" s="171">
        <v>6</v>
      </c>
      <c r="C488" s="171" t="s">
        <v>906</v>
      </c>
      <c r="D488" s="172">
        <v>14</v>
      </c>
      <c r="E488" s="613">
        <v>1402</v>
      </c>
      <c r="F488" s="613" t="s">
        <v>915</v>
      </c>
      <c r="G488" s="172" t="s">
        <v>908</v>
      </c>
      <c r="H488" s="172" t="s">
        <v>916</v>
      </c>
      <c r="I488" s="613" t="s">
        <v>909</v>
      </c>
      <c r="J488" s="614">
        <v>114.9</v>
      </c>
      <c r="K488" s="614">
        <v>145.08279048628995</v>
      </c>
      <c r="L488" s="614">
        <v>249.50279048628994</v>
      </c>
      <c r="M488" s="173">
        <v>23.46</v>
      </c>
      <c r="N488" s="176">
        <v>40.734165467034103</v>
      </c>
    </row>
    <row r="489" spans="1:14">
      <c r="A489" s="168">
        <v>488</v>
      </c>
      <c r="B489" s="171">
        <v>6</v>
      </c>
      <c r="C489" s="171" t="s">
        <v>906</v>
      </c>
      <c r="D489" s="172">
        <v>14</v>
      </c>
      <c r="E489" s="613"/>
      <c r="F489" s="613"/>
      <c r="G489" s="172" t="s">
        <v>910</v>
      </c>
      <c r="H489" s="172" t="s">
        <v>916</v>
      </c>
      <c r="I489" s="613"/>
      <c r="J489" s="614"/>
      <c r="K489" s="614"/>
      <c r="L489" s="614"/>
      <c r="M489" s="173">
        <v>23.49</v>
      </c>
      <c r="N489" s="176">
        <v>40.786255192695265</v>
      </c>
    </row>
    <row r="490" spans="1:14">
      <c r="A490" s="168">
        <v>489</v>
      </c>
      <c r="B490" s="171">
        <v>6</v>
      </c>
      <c r="C490" s="171" t="s">
        <v>906</v>
      </c>
      <c r="D490" s="172">
        <v>14</v>
      </c>
      <c r="E490" s="613"/>
      <c r="F490" s="613"/>
      <c r="G490" s="172" t="s">
        <v>911</v>
      </c>
      <c r="H490" s="172" t="s">
        <v>916</v>
      </c>
      <c r="I490" s="613"/>
      <c r="J490" s="614"/>
      <c r="K490" s="614"/>
      <c r="L490" s="614"/>
      <c r="M490" s="173">
        <v>25.62</v>
      </c>
      <c r="N490" s="176">
        <v>44.48462571463827</v>
      </c>
    </row>
    <row r="491" spans="1:14">
      <c r="A491" s="168">
        <v>490</v>
      </c>
      <c r="B491" s="171">
        <v>6</v>
      </c>
      <c r="C491" s="171" t="s">
        <v>906</v>
      </c>
      <c r="D491" s="172">
        <v>14</v>
      </c>
      <c r="E491" s="613"/>
      <c r="F491" s="613"/>
      <c r="G491" s="172" t="s">
        <v>912</v>
      </c>
      <c r="H491" s="172" t="s">
        <v>916</v>
      </c>
      <c r="I491" s="613"/>
      <c r="J491" s="614"/>
      <c r="K491" s="614"/>
      <c r="L491" s="614"/>
      <c r="M491" s="173">
        <v>25.62</v>
      </c>
      <c r="N491" s="176">
        <v>44.48462571463827</v>
      </c>
    </row>
    <row r="492" spans="1:14">
      <c r="A492" s="168">
        <v>491</v>
      </c>
      <c r="B492" s="171">
        <v>6</v>
      </c>
      <c r="C492" s="171" t="s">
        <v>906</v>
      </c>
      <c r="D492" s="172">
        <v>14</v>
      </c>
      <c r="E492" s="613"/>
      <c r="F492" s="613"/>
      <c r="G492" s="172" t="s">
        <v>913</v>
      </c>
      <c r="H492" s="172" t="s">
        <v>916</v>
      </c>
      <c r="I492" s="613"/>
      <c r="J492" s="614"/>
      <c r="K492" s="614"/>
      <c r="L492" s="614"/>
      <c r="M492" s="173">
        <v>23.49</v>
      </c>
      <c r="N492" s="176">
        <v>40.786255192695265</v>
      </c>
    </row>
    <row r="493" spans="1:14">
      <c r="A493" s="168">
        <v>492</v>
      </c>
      <c r="B493" s="171">
        <v>6</v>
      </c>
      <c r="C493" s="171" t="s">
        <v>906</v>
      </c>
      <c r="D493" s="172">
        <v>14</v>
      </c>
      <c r="E493" s="613"/>
      <c r="F493" s="613"/>
      <c r="G493" s="172" t="s">
        <v>914</v>
      </c>
      <c r="H493" s="172" t="s">
        <v>916</v>
      </c>
      <c r="I493" s="613"/>
      <c r="J493" s="614"/>
      <c r="K493" s="614"/>
      <c r="L493" s="614"/>
      <c r="M493" s="173">
        <v>23.46</v>
      </c>
      <c r="N493" s="176">
        <v>40.734165467034103</v>
      </c>
    </row>
    <row r="494" spans="1:14">
      <c r="A494" s="168">
        <v>493</v>
      </c>
      <c r="B494" s="171">
        <v>6</v>
      </c>
      <c r="C494" s="171" t="s">
        <v>906</v>
      </c>
      <c r="D494" s="172">
        <v>14</v>
      </c>
      <c r="E494" s="613">
        <v>1403</v>
      </c>
      <c r="F494" s="613" t="s">
        <v>917</v>
      </c>
      <c r="G494" s="172" t="s">
        <v>908</v>
      </c>
      <c r="H494" s="172" t="s">
        <v>849</v>
      </c>
      <c r="I494" s="613" t="s">
        <v>918</v>
      </c>
      <c r="J494" s="614">
        <v>85.82</v>
      </c>
      <c r="K494" s="614">
        <v>108.36383881230115</v>
      </c>
      <c r="L494" s="614">
        <v>178.34383881230116</v>
      </c>
      <c r="M494" s="173">
        <v>21.9</v>
      </c>
      <c r="N494" s="177">
        <v>38.025499732653316</v>
      </c>
    </row>
    <row r="495" spans="1:14">
      <c r="A495" s="168">
        <v>494</v>
      </c>
      <c r="B495" s="171">
        <v>6</v>
      </c>
      <c r="C495" s="171" t="s">
        <v>906</v>
      </c>
      <c r="D495" s="172">
        <v>14</v>
      </c>
      <c r="E495" s="613"/>
      <c r="F495" s="613"/>
      <c r="G495" s="172" t="s">
        <v>910</v>
      </c>
      <c r="H495" s="172" t="s">
        <v>849</v>
      </c>
      <c r="I495" s="613"/>
      <c r="J495" s="614"/>
      <c r="K495" s="614"/>
      <c r="L495" s="614"/>
      <c r="M495" s="173">
        <v>26.56</v>
      </c>
      <c r="N495" s="177">
        <v>46.116770452021555</v>
      </c>
    </row>
    <row r="496" spans="1:14">
      <c r="A496" s="168">
        <v>495</v>
      </c>
      <c r="B496" s="171">
        <v>6</v>
      </c>
      <c r="C496" s="171" t="s">
        <v>906</v>
      </c>
      <c r="D496" s="172">
        <v>14</v>
      </c>
      <c r="E496" s="613"/>
      <c r="F496" s="613"/>
      <c r="G496" s="172" t="s">
        <v>911</v>
      </c>
      <c r="H496" s="172" t="s">
        <v>849</v>
      </c>
      <c r="I496" s="613"/>
      <c r="J496" s="614"/>
      <c r="K496" s="614"/>
      <c r="L496" s="614"/>
      <c r="M496" s="173">
        <v>26.56</v>
      </c>
      <c r="N496" s="176">
        <v>46.116770452021555</v>
      </c>
    </row>
    <row r="497" spans="1:14">
      <c r="A497" s="168">
        <v>496</v>
      </c>
      <c r="B497" s="171">
        <v>6</v>
      </c>
      <c r="C497" s="171" t="s">
        <v>906</v>
      </c>
      <c r="D497" s="172">
        <v>14</v>
      </c>
      <c r="E497" s="613"/>
      <c r="F497" s="613"/>
      <c r="G497" s="172" t="s">
        <v>912</v>
      </c>
      <c r="H497" s="172" t="s">
        <v>849</v>
      </c>
      <c r="I497" s="613"/>
      <c r="J497" s="614"/>
      <c r="K497" s="614"/>
      <c r="L497" s="614"/>
      <c r="M497" s="173">
        <v>21.9</v>
      </c>
      <c r="N497" s="176">
        <v>38.025499732653316</v>
      </c>
    </row>
    <row r="498" spans="1:14">
      <c r="A498" s="168">
        <v>497</v>
      </c>
      <c r="B498" s="171">
        <v>6</v>
      </c>
      <c r="C498" s="171" t="s">
        <v>906</v>
      </c>
      <c r="D498" s="172">
        <v>14</v>
      </c>
      <c r="E498" s="613">
        <v>1404</v>
      </c>
      <c r="F498" s="613" t="s">
        <v>919</v>
      </c>
      <c r="G498" s="172" t="s">
        <v>908</v>
      </c>
      <c r="H498" s="172" t="s">
        <v>916</v>
      </c>
      <c r="I498" s="613" t="s">
        <v>918</v>
      </c>
      <c r="J498" s="614">
        <v>80.790000000000006</v>
      </c>
      <c r="K498" s="614">
        <v>102.01252083017725</v>
      </c>
      <c r="L498" s="614">
        <v>169.10252083017724</v>
      </c>
      <c r="M498" s="173">
        <v>25.32</v>
      </c>
      <c r="N498" s="176">
        <v>43.96372845802658</v>
      </c>
    </row>
    <row r="499" spans="1:14">
      <c r="A499" s="168">
        <v>498</v>
      </c>
      <c r="B499" s="171">
        <v>6</v>
      </c>
      <c r="C499" s="171" t="s">
        <v>906</v>
      </c>
      <c r="D499" s="172">
        <v>14</v>
      </c>
      <c r="E499" s="613"/>
      <c r="F499" s="613"/>
      <c r="G499" s="172" t="s">
        <v>910</v>
      </c>
      <c r="H499" s="172" t="s">
        <v>916</v>
      </c>
      <c r="I499" s="613"/>
      <c r="J499" s="614"/>
      <c r="K499" s="614"/>
      <c r="L499" s="614"/>
      <c r="M499" s="173">
        <v>23.72</v>
      </c>
      <c r="N499" s="176">
        <v>41.185609756097563</v>
      </c>
    </row>
    <row r="500" spans="1:14">
      <c r="A500" s="168">
        <v>499</v>
      </c>
      <c r="B500" s="171">
        <v>6</v>
      </c>
      <c r="C500" s="171" t="s">
        <v>906</v>
      </c>
      <c r="D500" s="172">
        <v>14</v>
      </c>
      <c r="E500" s="613"/>
      <c r="F500" s="613"/>
      <c r="G500" s="172" t="s">
        <v>911</v>
      </c>
      <c r="H500" s="172" t="s">
        <v>916</v>
      </c>
      <c r="I500" s="613"/>
      <c r="J500" s="614"/>
      <c r="K500" s="614"/>
      <c r="L500" s="614"/>
      <c r="M500" s="173">
        <v>23.72</v>
      </c>
      <c r="N500" s="176">
        <v>41.185609756097563</v>
      </c>
    </row>
    <row r="501" spans="1:14">
      <c r="A501" s="168">
        <v>500</v>
      </c>
      <c r="B501" s="171">
        <v>6</v>
      </c>
      <c r="C501" s="171" t="s">
        <v>906</v>
      </c>
      <c r="D501" s="172">
        <v>14</v>
      </c>
      <c r="E501" s="613"/>
      <c r="F501" s="613"/>
      <c r="G501" s="172" t="s">
        <v>912</v>
      </c>
      <c r="H501" s="172" t="s">
        <v>916</v>
      </c>
      <c r="I501" s="613"/>
      <c r="J501" s="614"/>
      <c r="K501" s="614"/>
      <c r="L501" s="614"/>
      <c r="M501" s="173">
        <v>25.32</v>
      </c>
      <c r="N501" s="176">
        <v>43.96372845802658</v>
      </c>
    </row>
    <row r="502" spans="1:14">
      <c r="A502" s="168">
        <v>501</v>
      </c>
      <c r="B502" s="171">
        <v>6</v>
      </c>
      <c r="C502" s="171" t="s">
        <v>906</v>
      </c>
      <c r="D502" s="172">
        <v>14</v>
      </c>
      <c r="E502" s="613">
        <v>1405</v>
      </c>
      <c r="F502" s="613" t="s">
        <v>908</v>
      </c>
      <c r="G502" s="172" t="s">
        <v>908</v>
      </c>
      <c r="H502" s="172" t="s">
        <v>849</v>
      </c>
      <c r="I502" s="613" t="s">
        <v>918</v>
      </c>
      <c r="J502" s="614">
        <v>85.82</v>
      </c>
      <c r="K502" s="614">
        <v>108.36464711227785</v>
      </c>
      <c r="L502" s="614">
        <v>178.34464711227787</v>
      </c>
      <c r="M502" s="173">
        <v>26.56</v>
      </c>
      <c r="N502" s="176">
        <v>46.116770452021555</v>
      </c>
    </row>
    <row r="503" spans="1:14">
      <c r="A503" s="168">
        <v>502</v>
      </c>
      <c r="B503" s="171">
        <v>6</v>
      </c>
      <c r="C503" s="171" t="s">
        <v>906</v>
      </c>
      <c r="D503" s="172">
        <v>14</v>
      </c>
      <c r="E503" s="613"/>
      <c r="F503" s="613"/>
      <c r="G503" s="172" t="s">
        <v>910</v>
      </c>
      <c r="H503" s="172" t="s">
        <v>849</v>
      </c>
      <c r="I503" s="613"/>
      <c r="J503" s="614"/>
      <c r="K503" s="614"/>
      <c r="L503" s="614"/>
      <c r="M503" s="173">
        <v>21.9</v>
      </c>
      <c r="N503" s="176">
        <v>38.025499732653316</v>
      </c>
    </row>
    <row r="504" spans="1:14">
      <c r="A504" s="168">
        <v>503</v>
      </c>
      <c r="B504" s="171">
        <v>6</v>
      </c>
      <c r="C504" s="171" t="s">
        <v>906</v>
      </c>
      <c r="D504" s="172">
        <v>14</v>
      </c>
      <c r="E504" s="613"/>
      <c r="F504" s="613"/>
      <c r="G504" s="172" t="s">
        <v>911</v>
      </c>
      <c r="H504" s="172" t="s">
        <v>849</v>
      </c>
      <c r="I504" s="613"/>
      <c r="J504" s="614"/>
      <c r="K504" s="614"/>
      <c r="L504" s="614"/>
      <c r="M504" s="173">
        <v>21.9</v>
      </c>
      <c r="N504" s="176">
        <v>38.025499732653316</v>
      </c>
    </row>
    <row r="505" spans="1:14">
      <c r="A505" s="168">
        <v>504</v>
      </c>
      <c r="B505" s="171">
        <v>6</v>
      </c>
      <c r="C505" s="171" t="s">
        <v>906</v>
      </c>
      <c r="D505" s="172">
        <v>14</v>
      </c>
      <c r="E505" s="613"/>
      <c r="F505" s="613"/>
      <c r="G505" s="172" t="s">
        <v>912</v>
      </c>
      <c r="H505" s="172" t="s">
        <v>849</v>
      </c>
      <c r="I505" s="613"/>
      <c r="J505" s="614"/>
      <c r="K505" s="614"/>
      <c r="L505" s="614"/>
      <c r="M505" s="173">
        <v>26.56</v>
      </c>
      <c r="N505" s="176">
        <v>46.116770452021555</v>
      </c>
    </row>
    <row r="506" spans="1:14">
      <c r="A506" s="168">
        <v>505</v>
      </c>
      <c r="B506" s="171">
        <v>6</v>
      </c>
      <c r="C506" s="171" t="s">
        <v>906</v>
      </c>
      <c r="D506" s="172">
        <v>14</v>
      </c>
      <c r="E506" s="613">
        <v>1406</v>
      </c>
      <c r="F506" s="613" t="s">
        <v>912</v>
      </c>
      <c r="G506" s="172" t="s">
        <v>908</v>
      </c>
      <c r="H506" s="172" t="s">
        <v>916</v>
      </c>
      <c r="I506" s="613" t="s">
        <v>918</v>
      </c>
      <c r="J506" s="614">
        <v>80.790000000000006</v>
      </c>
      <c r="K506" s="614">
        <v>102.01328175484653</v>
      </c>
      <c r="L506" s="614">
        <v>169.10328175484653</v>
      </c>
      <c r="M506" s="173">
        <v>23.72</v>
      </c>
      <c r="N506" s="176">
        <v>41.185609756097563</v>
      </c>
    </row>
    <row r="507" spans="1:14">
      <c r="A507" s="168">
        <v>506</v>
      </c>
      <c r="B507" s="171">
        <v>6</v>
      </c>
      <c r="C507" s="171" t="s">
        <v>906</v>
      </c>
      <c r="D507" s="172">
        <v>14</v>
      </c>
      <c r="E507" s="613"/>
      <c r="F507" s="613"/>
      <c r="G507" s="172" t="s">
        <v>910</v>
      </c>
      <c r="H507" s="172" t="s">
        <v>916</v>
      </c>
      <c r="I507" s="613"/>
      <c r="J507" s="614"/>
      <c r="K507" s="614"/>
      <c r="L507" s="614"/>
      <c r="M507" s="173">
        <v>25.32</v>
      </c>
      <c r="N507" s="176">
        <v>43.96372845802658</v>
      </c>
    </row>
    <row r="508" spans="1:14">
      <c r="A508" s="168">
        <v>507</v>
      </c>
      <c r="B508" s="171">
        <v>6</v>
      </c>
      <c r="C508" s="171" t="s">
        <v>906</v>
      </c>
      <c r="D508" s="172">
        <v>14</v>
      </c>
      <c r="E508" s="613"/>
      <c r="F508" s="613"/>
      <c r="G508" s="172" t="s">
        <v>911</v>
      </c>
      <c r="H508" s="172" t="s">
        <v>916</v>
      </c>
      <c r="I508" s="613"/>
      <c r="J508" s="614"/>
      <c r="K508" s="614"/>
      <c r="L508" s="614"/>
      <c r="M508" s="173">
        <v>25.32</v>
      </c>
      <c r="N508" s="176">
        <v>43.96372845802658</v>
      </c>
    </row>
    <row r="509" spans="1:14">
      <c r="A509" s="168">
        <v>508</v>
      </c>
      <c r="B509" s="171">
        <v>6</v>
      </c>
      <c r="C509" s="171" t="s">
        <v>906</v>
      </c>
      <c r="D509" s="172">
        <v>14</v>
      </c>
      <c r="E509" s="613"/>
      <c r="F509" s="613"/>
      <c r="G509" s="172" t="s">
        <v>912</v>
      </c>
      <c r="H509" s="172" t="s">
        <v>916</v>
      </c>
      <c r="I509" s="613"/>
      <c r="J509" s="614"/>
      <c r="K509" s="614"/>
      <c r="L509" s="614"/>
      <c r="M509" s="173">
        <v>23.72</v>
      </c>
      <c r="N509" s="176">
        <v>41.185609756097563</v>
      </c>
    </row>
    <row r="510" spans="1:14">
      <c r="A510" s="168">
        <v>509</v>
      </c>
      <c r="B510" s="171">
        <v>6</v>
      </c>
      <c r="C510" s="171" t="s">
        <v>906</v>
      </c>
      <c r="D510" s="172">
        <v>14</v>
      </c>
      <c r="E510" s="613">
        <v>1407</v>
      </c>
      <c r="F510" s="613" t="s">
        <v>910</v>
      </c>
      <c r="G510" s="172" t="s">
        <v>908</v>
      </c>
      <c r="H510" s="172" t="s">
        <v>849</v>
      </c>
      <c r="I510" s="613" t="s">
        <v>909</v>
      </c>
      <c r="J510" s="614">
        <v>114.59</v>
      </c>
      <c r="K510" s="614">
        <v>144.69243664176091</v>
      </c>
      <c r="L510" s="614">
        <v>247.34243664176091</v>
      </c>
      <c r="M510" s="173">
        <v>27</v>
      </c>
      <c r="N510" s="176">
        <v>46.880753095052036</v>
      </c>
    </row>
    <row r="511" spans="1:14">
      <c r="A511" s="168">
        <v>510</v>
      </c>
      <c r="B511" s="171">
        <v>6</v>
      </c>
      <c r="C511" s="171" t="s">
        <v>906</v>
      </c>
      <c r="D511" s="172">
        <v>14</v>
      </c>
      <c r="E511" s="613"/>
      <c r="F511" s="613"/>
      <c r="G511" s="172" t="s">
        <v>910</v>
      </c>
      <c r="H511" s="172" t="s">
        <v>849</v>
      </c>
      <c r="I511" s="613"/>
      <c r="J511" s="614"/>
      <c r="K511" s="614"/>
      <c r="L511" s="614"/>
      <c r="M511" s="173">
        <v>21.98</v>
      </c>
      <c r="N511" s="176">
        <v>38.164405667749769</v>
      </c>
    </row>
    <row r="512" spans="1:14">
      <c r="A512" s="168">
        <v>511</v>
      </c>
      <c r="B512" s="171">
        <v>6</v>
      </c>
      <c r="C512" s="171" t="s">
        <v>906</v>
      </c>
      <c r="D512" s="172">
        <v>14</v>
      </c>
      <c r="E512" s="613"/>
      <c r="F512" s="613"/>
      <c r="G512" s="172" t="s">
        <v>911</v>
      </c>
      <c r="H512" s="172" t="s">
        <v>849</v>
      </c>
      <c r="I512" s="613"/>
      <c r="J512" s="614"/>
      <c r="K512" s="614"/>
      <c r="L512" s="614"/>
      <c r="M512" s="173">
        <v>24.08</v>
      </c>
      <c r="N512" s="176">
        <v>41.810686464031591</v>
      </c>
    </row>
    <row r="513" spans="1:14">
      <c r="A513" s="168">
        <v>512</v>
      </c>
      <c r="B513" s="171">
        <v>6</v>
      </c>
      <c r="C513" s="171" t="s">
        <v>906</v>
      </c>
      <c r="D513" s="172">
        <v>14</v>
      </c>
      <c r="E513" s="613"/>
      <c r="F513" s="613"/>
      <c r="G513" s="172" t="s">
        <v>912</v>
      </c>
      <c r="H513" s="172" t="s">
        <v>849</v>
      </c>
      <c r="I513" s="613"/>
      <c r="J513" s="614"/>
      <c r="K513" s="614"/>
      <c r="L513" s="614"/>
      <c r="M513" s="173">
        <v>24.08</v>
      </c>
      <c r="N513" s="176">
        <v>41.810686464031591</v>
      </c>
    </row>
    <row r="514" spans="1:14">
      <c r="A514" s="168">
        <v>513</v>
      </c>
      <c r="B514" s="171">
        <v>6</v>
      </c>
      <c r="C514" s="171" t="s">
        <v>906</v>
      </c>
      <c r="D514" s="172">
        <v>14</v>
      </c>
      <c r="E514" s="613"/>
      <c r="F514" s="613"/>
      <c r="G514" s="172" t="s">
        <v>913</v>
      </c>
      <c r="H514" s="172" t="s">
        <v>849</v>
      </c>
      <c r="I514" s="613"/>
      <c r="J514" s="614"/>
      <c r="K514" s="614"/>
      <c r="L514" s="614"/>
      <c r="M514" s="173">
        <v>21.98</v>
      </c>
      <c r="N514" s="176">
        <v>38.164405667749769</v>
      </c>
    </row>
    <row r="515" spans="1:14">
      <c r="A515" s="168">
        <v>514</v>
      </c>
      <c r="B515" s="171">
        <v>6</v>
      </c>
      <c r="C515" s="171" t="s">
        <v>906</v>
      </c>
      <c r="D515" s="172">
        <v>14</v>
      </c>
      <c r="E515" s="613"/>
      <c r="F515" s="613"/>
      <c r="G515" s="172" t="s">
        <v>914</v>
      </c>
      <c r="H515" s="172" t="s">
        <v>849</v>
      </c>
      <c r="I515" s="613"/>
      <c r="J515" s="614"/>
      <c r="K515" s="614"/>
      <c r="L515" s="614"/>
      <c r="M515" s="173">
        <v>27</v>
      </c>
      <c r="N515" s="176">
        <v>46.880753095052036</v>
      </c>
    </row>
    <row r="516" spans="1:14">
      <c r="A516" s="168">
        <v>515</v>
      </c>
      <c r="B516" s="171">
        <v>6</v>
      </c>
      <c r="C516" s="171" t="s">
        <v>906</v>
      </c>
      <c r="D516" s="172">
        <v>14</v>
      </c>
      <c r="E516" s="613">
        <v>1408</v>
      </c>
      <c r="F516" s="613" t="s">
        <v>911</v>
      </c>
      <c r="G516" s="172" t="s">
        <v>908</v>
      </c>
      <c r="H516" s="172" t="s">
        <v>916</v>
      </c>
      <c r="I516" s="613" t="s">
        <v>909</v>
      </c>
      <c r="J516" s="614">
        <v>114.96</v>
      </c>
      <c r="K516" s="614">
        <v>145.1596344911147</v>
      </c>
      <c r="L516" s="614">
        <v>249.57963449111469</v>
      </c>
      <c r="M516" s="173">
        <v>25.62</v>
      </c>
      <c r="N516" s="176">
        <v>44.48462571463827</v>
      </c>
    </row>
    <row r="517" spans="1:14">
      <c r="A517" s="168">
        <v>516</v>
      </c>
      <c r="B517" s="171">
        <v>6</v>
      </c>
      <c r="C517" s="171" t="s">
        <v>906</v>
      </c>
      <c r="D517" s="172">
        <v>14</v>
      </c>
      <c r="E517" s="613"/>
      <c r="F517" s="613"/>
      <c r="G517" s="172" t="s">
        <v>910</v>
      </c>
      <c r="H517" s="172" t="s">
        <v>916</v>
      </c>
      <c r="I517" s="613"/>
      <c r="J517" s="614"/>
      <c r="K517" s="614"/>
      <c r="L517" s="614"/>
      <c r="M517" s="173">
        <v>23.49</v>
      </c>
      <c r="N517" s="176">
        <v>40.786255192695265</v>
      </c>
    </row>
    <row r="518" spans="1:14">
      <c r="A518" s="168">
        <v>517</v>
      </c>
      <c r="B518" s="171">
        <v>6</v>
      </c>
      <c r="C518" s="171" t="s">
        <v>906</v>
      </c>
      <c r="D518" s="172">
        <v>14</v>
      </c>
      <c r="E518" s="613"/>
      <c r="F518" s="613"/>
      <c r="G518" s="172" t="s">
        <v>911</v>
      </c>
      <c r="H518" s="172" t="s">
        <v>916</v>
      </c>
      <c r="I518" s="613"/>
      <c r="J518" s="614"/>
      <c r="K518" s="614"/>
      <c r="L518" s="614"/>
      <c r="M518" s="173">
        <v>23.46</v>
      </c>
      <c r="N518" s="176">
        <v>40.734165467034103</v>
      </c>
    </row>
    <row r="519" spans="1:14">
      <c r="A519" s="168">
        <v>518</v>
      </c>
      <c r="B519" s="171">
        <v>6</v>
      </c>
      <c r="C519" s="171" t="s">
        <v>906</v>
      </c>
      <c r="D519" s="172">
        <v>14</v>
      </c>
      <c r="E519" s="613"/>
      <c r="F519" s="613"/>
      <c r="G519" s="172" t="s">
        <v>912</v>
      </c>
      <c r="H519" s="172" t="s">
        <v>916</v>
      </c>
      <c r="I519" s="613"/>
      <c r="J519" s="614"/>
      <c r="K519" s="614"/>
      <c r="L519" s="614"/>
      <c r="M519" s="173">
        <v>23.46</v>
      </c>
      <c r="N519" s="176">
        <v>40.734165467034103</v>
      </c>
    </row>
    <row r="520" spans="1:14">
      <c r="A520" s="168">
        <v>519</v>
      </c>
      <c r="B520" s="171">
        <v>6</v>
      </c>
      <c r="C520" s="171" t="s">
        <v>906</v>
      </c>
      <c r="D520" s="172">
        <v>14</v>
      </c>
      <c r="E520" s="613"/>
      <c r="F520" s="613"/>
      <c r="G520" s="172" t="s">
        <v>913</v>
      </c>
      <c r="H520" s="172" t="s">
        <v>916</v>
      </c>
      <c r="I520" s="613"/>
      <c r="J520" s="614"/>
      <c r="K520" s="614"/>
      <c r="L520" s="614"/>
      <c r="M520" s="173">
        <v>23.49</v>
      </c>
      <c r="N520" s="176">
        <v>40.786255192695265</v>
      </c>
    </row>
    <row r="521" spans="1:14">
      <c r="A521" s="168">
        <v>520</v>
      </c>
      <c r="B521" s="171">
        <v>6</v>
      </c>
      <c r="C521" s="171" t="s">
        <v>906</v>
      </c>
      <c r="D521" s="172">
        <v>14</v>
      </c>
      <c r="E521" s="613"/>
      <c r="F521" s="613"/>
      <c r="G521" s="172" t="s">
        <v>914</v>
      </c>
      <c r="H521" s="172" t="s">
        <v>916</v>
      </c>
      <c r="I521" s="613"/>
      <c r="J521" s="614"/>
      <c r="K521" s="614"/>
      <c r="L521" s="614"/>
      <c r="M521" s="173">
        <v>25.62</v>
      </c>
      <c r="N521" s="176">
        <v>44.48462571463827</v>
      </c>
    </row>
    <row r="522" spans="1:14">
      <c r="A522" s="168">
        <v>521</v>
      </c>
      <c r="B522" s="171">
        <v>6</v>
      </c>
      <c r="C522" s="171" t="s">
        <v>906</v>
      </c>
      <c r="D522" s="172">
        <v>15</v>
      </c>
      <c r="E522" s="613">
        <v>1501</v>
      </c>
      <c r="F522" s="613" t="s">
        <v>907</v>
      </c>
      <c r="G522" s="172" t="s">
        <v>908</v>
      </c>
      <c r="H522" s="172" t="s">
        <v>849</v>
      </c>
      <c r="I522" s="613" t="s">
        <v>909</v>
      </c>
      <c r="J522" s="614">
        <v>114.55</v>
      </c>
      <c r="K522" s="614">
        <v>144.64084987123164</v>
      </c>
      <c r="L522" s="614">
        <v>247.29084987123201</v>
      </c>
      <c r="M522" s="173">
        <v>24.08</v>
      </c>
      <c r="N522" s="174">
        <v>41.810686464031591</v>
      </c>
    </row>
    <row r="523" spans="1:14">
      <c r="A523" s="168">
        <v>522</v>
      </c>
      <c r="B523" s="171">
        <v>6</v>
      </c>
      <c r="C523" s="171" t="s">
        <v>906</v>
      </c>
      <c r="D523" s="172">
        <v>15</v>
      </c>
      <c r="E523" s="613"/>
      <c r="F523" s="613"/>
      <c r="G523" s="172" t="s">
        <v>910</v>
      </c>
      <c r="H523" s="172" t="s">
        <v>849</v>
      </c>
      <c r="I523" s="613"/>
      <c r="J523" s="614"/>
      <c r="K523" s="614"/>
      <c r="L523" s="614"/>
      <c r="M523" s="173">
        <v>21.98</v>
      </c>
      <c r="N523" s="176">
        <v>38.164405667749769</v>
      </c>
    </row>
    <row r="524" spans="1:14">
      <c r="A524" s="168">
        <v>523</v>
      </c>
      <c r="B524" s="171">
        <v>6</v>
      </c>
      <c r="C524" s="171" t="s">
        <v>906</v>
      </c>
      <c r="D524" s="172">
        <v>15</v>
      </c>
      <c r="E524" s="613"/>
      <c r="F524" s="613"/>
      <c r="G524" s="172" t="s">
        <v>911</v>
      </c>
      <c r="H524" s="172" t="s">
        <v>849</v>
      </c>
      <c r="I524" s="613"/>
      <c r="J524" s="614"/>
      <c r="K524" s="614"/>
      <c r="L524" s="614"/>
      <c r="M524" s="173">
        <v>27</v>
      </c>
      <c r="N524" s="176">
        <v>46.880753095052036</v>
      </c>
    </row>
    <row r="525" spans="1:14">
      <c r="A525" s="168">
        <v>524</v>
      </c>
      <c r="B525" s="171">
        <v>6</v>
      </c>
      <c r="C525" s="171" t="s">
        <v>906</v>
      </c>
      <c r="D525" s="172">
        <v>15</v>
      </c>
      <c r="E525" s="613"/>
      <c r="F525" s="613"/>
      <c r="G525" s="172" t="s">
        <v>912</v>
      </c>
      <c r="H525" s="172" t="s">
        <v>849</v>
      </c>
      <c r="I525" s="613"/>
      <c r="J525" s="614"/>
      <c r="K525" s="614"/>
      <c r="L525" s="614"/>
      <c r="M525" s="173">
        <v>27</v>
      </c>
      <c r="N525" s="176">
        <v>46.880753095052036</v>
      </c>
    </row>
    <row r="526" spans="1:14">
      <c r="A526" s="168">
        <v>525</v>
      </c>
      <c r="B526" s="171">
        <v>6</v>
      </c>
      <c r="C526" s="171" t="s">
        <v>906</v>
      </c>
      <c r="D526" s="172">
        <v>15</v>
      </c>
      <c r="E526" s="613"/>
      <c r="F526" s="613"/>
      <c r="G526" s="172" t="s">
        <v>913</v>
      </c>
      <c r="H526" s="172" t="s">
        <v>849</v>
      </c>
      <c r="I526" s="613"/>
      <c r="J526" s="614"/>
      <c r="K526" s="614"/>
      <c r="L526" s="614"/>
      <c r="M526" s="173">
        <v>21.98</v>
      </c>
      <c r="N526" s="176">
        <v>38.164405667749769</v>
      </c>
    </row>
    <row r="527" spans="1:14">
      <c r="A527" s="168">
        <v>526</v>
      </c>
      <c r="B527" s="171">
        <v>6</v>
      </c>
      <c r="C527" s="171" t="s">
        <v>906</v>
      </c>
      <c r="D527" s="172">
        <v>15</v>
      </c>
      <c r="E527" s="613"/>
      <c r="F527" s="613"/>
      <c r="G527" s="172" t="s">
        <v>914</v>
      </c>
      <c r="H527" s="172" t="s">
        <v>849</v>
      </c>
      <c r="I527" s="613"/>
      <c r="J527" s="614"/>
      <c r="K527" s="614"/>
      <c r="L527" s="614"/>
      <c r="M527" s="173">
        <v>24.08</v>
      </c>
      <c r="N527" s="176">
        <v>41.810686464031591</v>
      </c>
    </row>
    <row r="528" spans="1:14">
      <c r="A528" s="168">
        <v>527</v>
      </c>
      <c r="B528" s="171">
        <v>6</v>
      </c>
      <c r="C528" s="171" t="s">
        <v>906</v>
      </c>
      <c r="D528" s="172">
        <v>15</v>
      </c>
      <c r="E528" s="613">
        <v>1502</v>
      </c>
      <c r="F528" s="613" t="s">
        <v>915</v>
      </c>
      <c r="G528" s="172" t="s">
        <v>908</v>
      </c>
      <c r="H528" s="172" t="s">
        <v>916</v>
      </c>
      <c r="I528" s="613" t="s">
        <v>909</v>
      </c>
      <c r="J528" s="614">
        <v>114.9</v>
      </c>
      <c r="K528" s="614">
        <v>145.08279048628995</v>
      </c>
      <c r="L528" s="614">
        <v>249.50279048628994</v>
      </c>
      <c r="M528" s="173">
        <v>23.46</v>
      </c>
      <c r="N528" s="176">
        <v>40.734165467034103</v>
      </c>
    </row>
    <row r="529" spans="1:14">
      <c r="A529" s="168">
        <v>528</v>
      </c>
      <c r="B529" s="171">
        <v>6</v>
      </c>
      <c r="C529" s="171" t="s">
        <v>906</v>
      </c>
      <c r="D529" s="172">
        <v>15</v>
      </c>
      <c r="E529" s="613"/>
      <c r="F529" s="613"/>
      <c r="G529" s="172" t="s">
        <v>910</v>
      </c>
      <c r="H529" s="172" t="s">
        <v>916</v>
      </c>
      <c r="I529" s="613"/>
      <c r="J529" s="614"/>
      <c r="K529" s="614"/>
      <c r="L529" s="614"/>
      <c r="M529" s="173">
        <v>23.49</v>
      </c>
      <c r="N529" s="176">
        <v>40.786255192695265</v>
      </c>
    </row>
    <row r="530" spans="1:14">
      <c r="A530" s="168">
        <v>529</v>
      </c>
      <c r="B530" s="171">
        <v>6</v>
      </c>
      <c r="C530" s="171" t="s">
        <v>906</v>
      </c>
      <c r="D530" s="172">
        <v>15</v>
      </c>
      <c r="E530" s="613"/>
      <c r="F530" s="613"/>
      <c r="G530" s="172" t="s">
        <v>911</v>
      </c>
      <c r="H530" s="172" t="s">
        <v>916</v>
      </c>
      <c r="I530" s="613"/>
      <c r="J530" s="614"/>
      <c r="K530" s="614"/>
      <c r="L530" s="614"/>
      <c r="M530" s="173">
        <v>25.62</v>
      </c>
      <c r="N530" s="176">
        <v>44.48462571463827</v>
      </c>
    </row>
    <row r="531" spans="1:14">
      <c r="A531" s="168">
        <v>530</v>
      </c>
      <c r="B531" s="171">
        <v>6</v>
      </c>
      <c r="C531" s="171" t="s">
        <v>906</v>
      </c>
      <c r="D531" s="172">
        <v>15</v>
      </c>
      <c r="E531" s="613"/>
      <c r="F531" s="613"/>
      <c r="G531" s="172" t="s">
        <v>912</v>
      </c>
      <c r="H531" s="172" t="s">
        <v>916</v>
      </c>
      <c r="I531" s="613"/>
      <c r="J531" s="614"/>
      <c r="K531" s="614"/>
      <c r="L531" s="614"/>
      <c r="M531" s="173">
        <v>25.62</v>
      </c>
      <c r="N531" s="176">
        <v>44.48462571463827</v>
      </c>
    </row>
    <row r="532" spans="1:14">
      <c r="A532" s="168">
        <v>531</v>
      </c>
      <c r="B532" s="171">
        <v>6</v>
      </c>
      <c r="C532" s="171" t="s">
        <v>906</v>
      </c>
      <c r="D532" s="172">
        <v>15</v>
      </c>
      <c r="E532" s="613"/>
      <c r="F532" s="613"/>
      <c r="G532" s="172" t="s">
        <v>913</v>
      </c>
      <c r="H532" s="172" t="s">
        <v>916</v>
      </c>
      <c r="I532" s="613"/>
      <c r="J532" s="614"/>
      <c r="K532" s="614"/>
      <c r="L532" s="614"/>
      <c r="M532" s="173">
        <v>23.49</v>
      </c>
      <c r="N532" s="176">
        <v>40.786255192695265</v>
      </c>
    </row>
    <row r="533" spans="1:14">
      <c r="A533" s="168">
        <v>532</v>
      </c>
      <c r="B533" s="171">
        <v>6</v>
      </c>
      <c r="C533" s="171" t="s">
        <v>906</v>
      </c>
      <c r="D533" s="172">
        <v>15</v>
      </c>
      <c r="E533" s="613"/>
      <c r="F533" s="613"/>
      <c r="G533" s="172" t="s">
        <v>914</v>
      </c>
      <c r="H533" s="172" t="s">
        <v>916</v>
      </c>
      <c r="I533" s="613"/>
      <c r="J533" s="614"/>
      <c r="K533" s="614"/>
      <c r="L533" s="614"/>
      <c r="M533" s="173">
        <v>23.46</v>
      </c>
      <c r="N533" s="176">
        <v>40.734165467034103</v>
      </c>
    </row>
    <row r="534" spans="1:14">
      <c r="A534" s="168">
        <v>533</v>
      </c>
      <c r="B534" s="171">
        <v>6</v>
      </c>
      <c r="C534" s="171" t="s">
        <v>906</v>
      </c>
      <c r="D534" s="172">
        <v>15</v>
      </c>
      <c r="E534" s="613">
        <v>1503</v>
      </c>
      <c r="F534" s="613" t="s">
        <v>917</v>
      </c>
      <c r="G534" s="172" t="s">
        <v>908</v>
      </c>
      <c r="H534" s="172" t="s">
        <v>849</v>
      </c>
      <c r="I534" s="613" t="s">
        <v>918</v>
      </c>
      <c r="J534" s="614">
        <v>85.82</v>
      </c>
      <c r="K534" s="614">
        <v>108.36383881230115</v>
      </c>
      <c r="L534" s="614">
        <v>178.34383881230116</v>
      </c>
      <c r="M534" s="173">
        <v>21.9</v>
      </c>
      <c r="N534" s="177">
        <v>38.025499732653316</v>
      </c>
    </row>
    <row r="535" spans="1:14">
      <c r="A535" s="168">
        <v>534</v>
      </c>
      <c r="B535" s="171">
        <v>6</v>
      </c>
      <c r="C535" s="171" t="s">
        <v>906</v>
      </c>
      <c r="D535" s="172">
        <v>15</v>
      </c>
      <c r="E535" s="613"/>
      <c r="F535" s="613"/>
      <c r="G535" s="172" t="s">
        <v>910</v>
      </c>
      <c r="H535" s="172" t="s">
        <v>849</v>
      </c>
      <c r="I535" s="613"/>
      <c r="J535" s="614"/>
      <c r="K535" s="614"/>
      <c r="L535" s="614"/>
      <c r="M535" s="173">
        <v>26.56</v>
      </c>
      <c r="N535" s="177">
        <v>46.116770452021555</v>
      </c>
    </row>
    <row r="536" spans="1:14">
      <c r="A536" s="168">
        <v>535</v>
      </c>
      <c r="B536" s="171">
        <v>6</v>
      </c>
      <c r="C536" s="171" t="s">
        <v>906</v>
      </c>
      <c r="D536" s="172">
        <v>15</v>
      </c>
      <c r="E536" s="613"/>
      <c r="F536" s="613"/>
      <c r="G536" s="172" t="s">
        <v>911</v>
      </c>
      <c r="H536" s="172" t="s">
        <v>849</v>
      </c>
      <c r="I536" s="613"/>
      <c r="J536" s="614"/>
      <c r="K536" s="614"/>
      <c r="L536" s="614"/>
      <c r="M536" s="173">
        <v>26.56</v>
      </c>
      <c r="N536" s="176">
        <v>46.116770452021555</v>
      </c>
    </row>
    <row r="537" spans="1:14">
      <c r="A537" s="168">
        <v>536</v>
      </c>
      <c r="B537" s="171">
        <v>6</v>
      </c>
      <c r="C537" s="171" t="s">
        <v>906</v>
      </c>
      <c r="D537" s="172">
        <v>15</v>
      </c>
      <c r="E537" s="613"/>
      <c r="F537" s="613"/>
      <c r="G537" s="172" t="s">
        <v>912</v>
      </c>
      <c r="H537" s="172" t="s">
        <v>849</v>
      </c>
      <c r="I537" s="613"/>
      <c r="J537" s="614"/>
      <c r="K537" s="614"/>
      <c r="L537" s="614"/>
      <c r="M537" s="173">
        <v>21.9</v>
      </c>
      <c r="N537" s="176">
        <v>38.025499732653316</v>
      </c>
    </row>
    <row r="538" spans="1:14">
      <c r="A538" s="168">
        <v>537</v>
      </c>
      <c r="B538" s="171">
        <v>6</v>
      </c>
      <c r="C538" s="171" t="s">
        <v>906</v>
      </c>
      <c r="D538" s="172">
        <v>15</v>
      </c>
      <c r="E538" s="613">
        <v>1504</v>
      </c>
      <c r="F538" s="613" t="s">
        <v>919</v>
      </c>
      <c r="G538" s="172" t="s">
        <v>908</v>
      </c>
      <c r="H538" s="172" t="s">
        <v>916</v>
      </c>
      <c r="I538" s="613" t="s">
        <v>918</v>
      </c>
      <c r="J538" s="614">
        <v>80.790000000000006</v>
      </c>
      <c r="K538" s="614">
        <v>102.01252083017725</v>
      </c>
      <c r="L538" s="614">
        <v>169.10252083017724</v>
      </c>
      <c r="M538" s="173">
        <v>25.32</v>
      </c>
      <c r="N538" s="176">
        <v>43.96372845802658</v>
      </c>
    </row>
    <row r="539" spans="1:14">
      <c r="A539" s="168">
        <v>538</v>
      </c>
      <c r="B539" s="171">
        <v>6</v>
      </c>
      <c r="C539" s="171" t="s">
        <v>906</v>
      </c>
      <c r="D539" s="172">
        <v>15</v>
      </c>
      <c r="E539" s="613"/>
      <c r="F539" s="613"/>
      <c r="G539" s="172" t="s">
        <v>910</v>
      </c>
      <c r="H539" s="172" t="s">
        <v>916</v>
      </c>
      <c r="I539" s="613"/>
      <c r="J539" s="614"/>
      <c r="K539" s="614"/>
      <c r="L539" s="614"/>
      <c r="M539" s="173">
        <v>23.72</v>
      </c>
      <c r="N539" s="176">
        <v>41.185609756097563</v>
      </c>
    </row>
    <row r="540" spans="1:14">
      <c r="A540" s="168">
        <v>539</v>
      </c>
      <c r="B540" s="171">
        <v>6</v>
      </c>
      <c r="C540" s="171" t="s">
        <v>906</v>
      </c>
      <c r="D540" s="172">
        <v>15</v>
      </c>
      <c r="E540" s="613"/>
      <c r="F540" s="613"/>
      <c r="G540" s="172" t="s">
        <v>911</v>
      </c>
      <c r="H540" s="172" t="s">
        <v>916</v>
      </c>
      <c r="I540" s="613"/>
      <c r="J540" s="614"/>
      <c r="K540" s="614"/>
      <c r="L540" s="614"/>
      <c r="M540" s="173">
        <v>23.72</v>
      </c>
      <c r="N540" s="176">
        <v>41.185609756097563</v>
      </c>
    </row>
    <row r="541" spans="1:14">
      <c r="A541" s="168">
        <v>540</v>
      </c>
      <c r="B541" s="171">
        <v>6</v>
      </c>
      <c r="C541" s="171" t="s">
        <v>906</v>
      </c>
      <c r="D541" s="172">
        <v>15</v>
      </c>
      <c r="E541" s="613"/>
      <c r="F541" s="613"/>
      <c r="G541" s="172" t="s">
        <v>912</v>
      </c>
      <c r="H541" s="172" t="s">
        <v>916</v>
      </c>
      <c r="I541" s="613"/>
      <c r="J541" s="614"/>
      <c r="K541" s="614"/>
      <c r="L541" s="614"/>
      <c r="M541" s="173">
        <v>25.32</v>
      </c>
      <c r="N541" s="176">
        <v>43.96372845802658</v>
      </c>
    </row>
    <row r="542" spans="1:14">
      <c r="A542" s="168">
        <v>541</v>
      </c>
      <c r="B542" s="171">
        <v>6</v>
      </c>
      <c r="C542" s="171" t="s">
        <v>906</v>
      </c>
      <c r="D542" s="172">
        <v>15</v>
      </c>
      <c r="E542" s="613">
        <v>1505</v>
      </c>
      <c r="F542" s="613" t="s">
        <v>908</v>
      </c>
      <c r="G542" s="172" t="s">
        <v>908</v>
      </c>
      <c r="H542" s="172" t="s">
        <v>849</v>
      </c>
      <c r="I542" s="613" t="s">
        <v>918</v>
      </c>
      <c r="J542" s="614">
        <v>85.82</v>
      </c>
      <c r="K542" s="614">
        <v>108.36464711227785</v>
      </c>
      <c r="L542" s="614">
        <v>178.34464711227787</v>
      </c>
      <c r="M542" s="173">
        <v>26.56</v>
      </c>
      <c r="N542" s="176">
        <v>46.116770452021555</v>
      </c>
    </row>
    <row r="543" spans="1:14">
      <c r="A543" s="168">
        <v>542</v>
      </c>
      <c r="B543" s="171">
        <v>6</v>
      </c>
      <c r="C543" s="171" t="s">
        <v>906</v>
      </c>
      <c r="D543" s="172">
        <v>15</v>
      </c>
      <c r="E543" s="613"/>
      <c r="F543" s="613"/>
      <c r="G543" s="172" t="s">
        <v>910</v>
      </c>
      <c r="H543" s="172" t="s">
        <v>849</v>
      </c>
      <c r="I543" s="613"/>
      <c r="J543" s="614"/>
      <c r="K543" s="614"/>
      <c r="L543" s="614"/>
      <c r="M543" s="173">
        <v>21.9</v>
      </c>
      <c r="N543" s="176">
        <v>38.025499732653316</v>
      </c>
    </row>
    <row r="544" spans="1:14">
      <c r="A544" s="168">
        <v>543</v>
      </c>
      <c r="B544" s="171">
        <v>6</v>
      </c>
      <c r="C544" s="171" t="s">
        <v>906</v>
      </c>
      <c r="D544" s="172">
        <v>15</v>
      </c>
      <c r="E544" s="613"/>
      <c r="F544" s="613"/>
      <c r="G544" s="172" t="s">
        <v>911</v>
      </c>
      <c r="H544" s="172" t="s">
        <v>849</v>
      </c>
      <c r="I544" s="613"/>
      <c r="J544" s="614"/>
      <c r="K544" s="614"/>
      <c r="L544" s="614"/>
      <c r="M544" s="173">
        <v>21.9</v>
      </c>
      <c r="N544" s="176">
        <v>38.025499732653316</v>
      </c>
    </row>
    <row r="545" spans="1:14">
      <c r="A545" s="168">
        <v>544</v>
      </c>
      <c r="B545" s="171">
        <v>6</v>
      </c>
      <c r="C545" s="171" t="s">
        <v>906</v>
      </c>
      <c r="D545" s="172">
        <v>15</v>
      </c>
      <c r="E545" s="613"/>
      <c r="F545" s="613"/>
      <c r="G545" s="172" t="s">
        <v>912</v>
      </c>
      <c r="H545" s="172" t="s">
        <v>849</v>
      </c>
      <c r="I545" s="613"/>
      <c r="J545" s="614"/>
      <c r="K545" s="614"/>
      <c r="L545" s="614"/>
      <c r="M545" s="173">
        <v>26.56</v>
      </c>
      <c r="N545" s="176">
        <v>46.116770452021555</v>
      </c>
    </row>
    <row r="546" spans="1:14">
      <c r="A546" s="168">
        <v>545</v>
      </c>
      <c r="B546" s="171">
        <v>6</v>
      </c>
      <c r="C546" s="171" t="s">
        <v>906</v>
      </c>
      <c r="D546" s="172">
        <v>15</v>
      </c>
      <c r="E546" s="613">
        <v>1506</v>
      </c>
      <c r="F546" s="613" t="s">
        <v>912</v>
      </c>
      <c r="G546" s="172" t="s">
        <v>908</v>
      </c>
      <c r="H546" s="172" t="s">
        <v>916</v>
      </c>
      <c r="I546" s="613" t="s">
        <v>918</v>
      </c>
      <c r="J546" s="614">
        <v>80.790000000000006</v>
      </c>
      <c r="K546" s="614">
        <v>102.01328175484653</v>
      </c>
      <c r="L546" s="614">
        <v>169.10328175484653</v>
      </c>
      <c r="M546" s="173">
        <v>23.72</v>
      </c>
      <c r="N546" s="176">
        <v>41.185609756097563</v>
      </c>
    </row>
    <row r="547" spans="1:14">
      <c r="A547" s="168">
        <v>546</v>
      </c>
      <c r="B547" s="171">
        <v>6</v>
      </c>
      <c r="C547" s="171" t="s">
        <v>906</v>
      </c>
      <c r="D547" s="172">
        <v>15</v>
      </c>
      <c r="E547" s="613"/>
      <c r="F547" s="613"/>
      <c r="G547" s="172" t="s">
        <v>910</v>
      </c>
      <c r="H547" s="172" t="s">
        <v>916</v>
      </c>
      <c r="I547" s="613"/>
      <c r="J547" s="614"/>
      <c r="K547" s="614"/>
      <c r="L547" s="614"/>
      <c r="M547" s="173">
        <v>25.32</v>
      </c>
      <c r="N547" s="176">
        <v>43.96372845802658</v>
      </c>
    </row>
    <row r="548" spans="1:14">
      <c r="A548" s="168">
        <v>547</v>
      </c>
      <c r="B548" s="171">
        <v>6</v>
      </c>
      <c r="C548" s="171" t="s">
        <v>906</v>
      </c>
      <c r="D548" s="172">
        <v>15</v>
      </c>
      <c r="E548" s="613"/>
      <c r="F548" s="613"/>
      <c r="G548" s="172" t="s">
        <v>911</v>
      </c>
      <c r="H548" s="172" t="s">
        <v>916</v>
      </c>
      <c r="I548" s="613"/>
      <c r="J548" s="614"/>
      <c r="K548" s="614"/>
      <c r="L548" s="614"/>
      <c r="M548" s="173">
        <v>25.32</v>
      </c>
      <c r="N548" s="176">
        <v>43.96372845802658</v>
      </c>
    </row>
    <row r="549" spans="1:14">
      <c r="A549" s="168">
        <v>548</v>
      </c>
      <c r="B549" s="171">
        <v>6</v>
      </c>
      <c r="C549" s="171" t="s">
        <v>906</v>
      </c>
      <c r="D549" s="172">
        <v>15</v>
      </c>
      <c r="E549" s="613"/>
      <c r="F549" s="613"/>
      <c r="G549" s="172" t="s">
        <v>912</v>
      </c>
      <c r="H549" s="172" t="s">
        <v>916</v>
      </c>
      <c r="I549" s="613"/>
      <c r="J549" s="614"/>
      <c r="K549" s="614"/>
      <c r="L549" s="614"/>
      <c r="M549" s="173">
        <v>23.72</v>
      </c>
      <c r="N549" s="176">
        <v>41.185609756097563</v>
      </c>
    </row>
    <row r="550" spans="1:14">
      <c r="A550" s="168">
        <v>549</v>
      </c>
      <c r="B550" s="171">
        <v>6</v>
      </c>
      <c r="C550" s="171" t="s">
        <v>906</v>
      </c>
      <c r="D550" s="172">
        <v>15</v>
      </c>
      <c r="E550" s="613">
        <v>1507</v>
      </c>
      <c r="F550" s="613" t="s">
        <v>910</v>
      </c>
      <c r="G550" s="172" t="s">
        <v>908</v>
      </c>
      <c r="H550" s="172" t="s">
        <v>849</v>
      </c>
      <c r="I550" s="613" t="s">
        <v>909</v>
      </c>
      <c r="J550" s="614">
        <v>114.59</v>
      </c>
      <c r="K550" s="614">
        <v>144.69243664176091</v>
      </c>
      <c r="L550" s="614">
        <v>247.34243664176091</v>
      </c>
      <c r="M550" s="173">
        <v>27</v>
      </c>
      <c r="N550" s="176">
        <v>46.880753095052036</v>
      </c>
    </row>
    <row r="551" spans="1:14">
      <c r="A551" s="168">
        <v>550</v>
      </c>
      <c r="B551" s="171">
        <v>6</v>
      </c>
      <c r="C551" s="171" t="s">
        <v>906</v>
      </c>
      <c r="D551" s="172">
        <v>15</v>
      </c>
      <c r="E551" s="613"/>
      <c r="F551" s="613"/>
      <c r="G551" s="172" t="s">
        <v>910</v>
      </c>
      <c r="H551" s="172" t="s">
        <v>849</v>
      </c>
      <c r="I551" s="613"/>
      <c r="J551" s="614"/>
      <c r="K551" s="614"/>
      <c r="L551" s="614"/>
      <c r="M551" s="173">
        <v>21.98</v>
      </c>
      <c r="N551" s="176">
        <v>38.164405667749769</v>
      </c>
    </row>
    <row r="552" spans="1:14">
      <c r="A552" s="168">
        <v>551</v>
      </c>
      <c r="B552" s="171">
        <v>6</v>
      </c>
      <c r="C552" s="171" t="s">
        <v>906</v>
      </c>
      <c r="D552" s="172">
        <v>15</v>
      </c>
      <c r="E552" s="613"/>
      <c r="F552" s="613"/>
      <c r="G552" s="172" t="s">
        <v>911</v>
      </c>
      <c r="H552" s="172" t="s">
        <v>849</v>
      </c>
      <c r="I552" s="613"/>
      <c r="J552" s="614"/>
      <c r="K552" s="614"/>
      <c r="L552" s="614"/>
      <c r="M552" s="173">
        <v>24.08</v>
      </c>
      <c r="N552" s="176">
        <v>41.810686464031591</v>
      </c>
    </row>
    <row r="553" spans="1:14">
      <c r="A553" s="168">
        <v>552</v>
      </c>
      <c r="B553" s="171">
        <v>6</v>
      </c>
      <c r="C553" s="171" t="s">
        <v>906</v>
      </c>
      <c r="D553" s="172">
        <v>15</v>
      </c>
      <c r="E553" s="613"/>
      <c r="F553" s="613"/>
      <c r="G553" s="172" t="s">
        <v>912</v>
      </c>
      <c r="H553" s="172" t="s">
        <v>849</v>
      </c>
      <c r="I553" s="613"/>
      <c r="J553" s="614"/>
      <c r="K553" s="614"/>
      <c r="L553" s="614"/>
      <c r="M553" s="173">
        <v>24.08</v>
      </c>
      <c r="N553" s="176">
        <v>41.810686464031591</v>
      </c>
    </row>
    <row r="554" spans="1:14">
      <c r="A554" s="168">
        <v>553</v>
      </c>
      <c r="B554" s="171">
        <v>6</v>
      </c>
      <c r="C554" s="171" t="s">
        <v>906</v>
      </c>
      <c r="D554" s="172">
        <v>15</v>
      </c>
      <c r="E554" s="613"/>
      <c r="F554" s="613"/>
      <c r="G554" s="172" t="s">
        <v>913</v>
      </c>
      <c r="H554" s="172" t="s">
        <v>849</v>
      </c>
      <c r="I554" s="613"/>
      <c r="J554" s="614"/>
      <c r="K554" s="614"/>
      <c r="L554" s="614"/>
      <c r="M554" s="173">
        <v>21.98</v>
      </c>
      <c r="N554" s="176">
        <v>38.164405667749769</v>
      </c>
    </row>
    <row r="555" spans="1:14">
      <c r="A555" s="168">
        <v>554</v>
      </c>
      <c r="B555" s="171">
        <v>6</v>
      </c>
      <c r="C555" s="171" t="s">
        <v>906</v>
      </c>
      <c r="D555" s="172">
        <v>15</v>
      </c>
      <c r="E555" s="613"/>
      <c r="F555" s="613"/>
      <c r="G555" s="172" t="s">
        <v>914</v>
      </c>
      <c r="H555" s="172" t="s">
        <v>849</v>
      </c>
      <c r="I555" s="613"/>
      <c r="J555" s="614"/>
      <c r="K555" s="614"/>
      <c r="L555" s="614"/>
      <c r="M555" s="173">
        <v>27</v>
      </c>
      <c r="N555" s="176">
        <v>46.880753095052036</v>
      </c>
    </row>
    <row r="556" spans="1:14">
      <c r="A556" s="168">
        <v>555</v>
      </c>
      <c r="B556" s="171">
        <v>6</v>
      </c>
      <c r="C556" s="171" t="s">
        <v>906</v>
      </c>
      <c r="D556" s="172">
        <v>15</v>
      </c>
      <c r="E556" s="613">
        <v>1508</v>
      </c>
      <c r="F556" s="613" t="s">
        <v>911</v>
      </c>
      <c r="G556" s="172" t="s">
        <v>908</v>
      </c>
      <c r="H556" s="172" t="s">
        <v>916</v>
      </c>
      <c r="I556" s="613" t="s">
        <v>909</v>
      </c>
      <c r="J556" s="614">
        <v>114.96</v>
      </c>
      <c r="K556" s="614">
        <v>145.1596344911147</v>
      </c>
      <c r="L556" s="614">
        <v>249.57963449111469</v>
      </c>
      <c r="M556" s="173">
        <v>25.62</v>
      </c>
      <c r="N556" s="176">
        <v>44.48462571463827</v>
      </c>
    </row>
    <row r="557" spans="1:14">
      <c r="A557" s="168">
        <v>556</v>
      </c>
      <c r="B557" s="171">
        <v>6</v>
      </c>
      <c r="C557" s="171" t="s">
        <v>906</v>
      </c>
      <c r="D557" s="172">
        <v>15</v>
      </c>
      <c r="E557" s="613"/>
      <c r="F557" s="613"/>
      <c r="G557" s="172" t="s">
        <v>910</v>
      </c>
      <c r="H557" s="172" t="s">
        <v>916</v>
      </c>
      <c r="I557" s="613"/>
      <c r="J557" s="614"/>
      <c r="K557" s="614"/>
      <c r="L557" s="614"/>
      <c r="M557" s="173">
        <v>23.49</v>
      </c>
      <c r="N557" s="176">
        <v>40.786255192695265</v>
      </c>
    </row>
    <row r="558" spans="1:14">
      <c r="A558" s="168">
        <v>557</v>
      </c>
      <c r="B558" s="171">
        <v>6</v>
      </c>
      <c r="C558" s="171" t="s">
        <v>906</v>
      </c>
      <c r="D558" s="172">
        <v>15</v>
      </c>
      <c r="E558" s="613"/>
      <c r="F558" s="613"/>
      <c r="G558" s="172" t="s">
        <v>911</v>
      </c>
      <c r="H558" s="172" t="s">
        <v>916</v>
      </c>
      <c r="I558" s="613"/>
      <c r="J558" s="614"/>
      <c r="K558" s="614"/>
      <c r="L558" s="614"/>
      <c r="M558" s="173">
        <v>23.46</v>
      </c>
      <c r="N558" s="176">
        <v>40.734165467034103</v>
      </c>
    </row>
    <row r="559" spans="1:14">
      <c r="A559" s="168">
        <v>558</v>
      </c>
      <c r="B559" s="171">
        <v>6</v>
      </c>
      <c r="C559" s="171" t="s">
        <v>906</v>
      </c>
      <c r="D559" s="172">
        <v>15</v>
      </c>
      <c r="E559" s="613"/>
      <c r="F559" s="613"/>
      <c r="G559" s="172" t="s">
        <v>912</v>
      </c>
      <c r="H559" s="172" t="s">
        <v>916</v>
      </c>
      <c r="I559" s="613"/>
      <c r="J559" s="614"/>
      <c r="K559" s="614"/>
      <c r="L559" s="614"/>
      <c r="M559" s="173">
        <v>23.46</v>
      </c>
      <c r="N559" s="176">
        <v>40.734165467034103</v>
      </c>
    </row>
    <row r="560" spans="1:14">
      <c r="A560" s="168">
        <v>559</v>
      </c>
      <c r="B560" s="171">
        <v>6</v>
      </c>
      <c r="C560" s="171" t="s">
        <v>906</v>
      </c>
      <c r="D560" s="172">
        <v>15</v>
      </c>
      <c r="E560" s="613"/>
      <c r="F560" s="613"/>
      <c r="G560" s="172" t="s">
        <v>913</v>
      </c>
      <c r="H560" s="172" t="s">
        <v>916</v>
      </c>
      <c r="I560" s="613"/>
      <c r="J560" s="614"/>
      <c r="K560" s="614"/>
      <c r="L560" s="614"/>
      <c r="M560" s="173">
        <v>23.49</v>
      </c>
      <c r="N560" s="176">
        <v>40.786255192695265</v>
      </c>
    </row>
    <row r="561" spans="1:14">
      <c r="A561" s="168">
        <v>560</v>
      </c>
      <c r="B561" s="171">
        <v>6</v>
      </c>
      <c r="C561" s="171" t="s">
        <v>906</v>
      </c>
      <c r="D561" s="172">
        <v>15</v>
      </c>
      <c r="E561" s="613"/>
      <c r="F561" s="613"/>
      <c r="G561" s="172" t="s">
        <v>914</v>
      </c>
      <c r="H561" s="172" t="s">
        <v>916</v>
      </c>
      <c r="I561" s="613"/>
      <c r="J561" s="614"/>
      <c r="K561" s="614"/>
      <c r="L561" s="614"/>
      <c r="M561" s="173">
        <v>25.62</v>
      </c>
      <c r="N561" s="176">
        <v>44.48462571463827</v>
      </c>
    </row>
    <row r="562" spans="1:14">
      <c r="A562" s="168">
        <v>561</v>
      </c>
      <c r="B562" s="171">
        <v>6</v>
      </c>
      <c r="C562" s="171" t="s">
        <v>906</v>
      </c>
      <c r="D562" s="172">
        <v>16</v>
      </c>
      <c r="E562" s="613">
        <v>1601</v>
      </c>
      <c r="F562" s="613" t="s">
        <v>907</v>
      </c>
      <c r="G562" s="172" t="s">
        <v>908</v>
      </c>
      <c r="H562" s="172" t="s">
        <v>849</v>
      </c>
      <c r="I562" s="613" t="s">
        <v>909</v>
      </c>
      <c r="J562" s="614">
        <v>114.55</v>
      </c>
      <c r="K562" s="614">
        <v>144.64084987123164</v>
      </c>
      <c r="L562" s="614">
        <v>247.29084987123201</v>
      </c>
      <c r="M562" s="173">
        <v>24.08</v>
      </c>
      <c r="N562" s="174">
        <v>41.810686464031591</v>
      </c>
    </row>
    <row r="563" spans="1:14">
      <c r="A563" s="168">
        <v>562</v>
      </c>
      <c r="B563" s="171">
        <v>6</v>
      </c>
      <c r="C563" s="171" t="s">
        <v>906</v>
      </c>
      <c r="D563" s="172">
        <v>16</v>
      </c>
      <c r="E563" s="613"/>
      <c r="F563" s="613"/>
      <c r="G563" s="172" t="s">
        <v>910</v>
      </c>
      <c r="H563" s="172" t="s">
        <v>849</v>
      </c>
      <c r="I563" s="613"/>
      <c r="J563" s="614"/>
      <c r="K563" s="614"/>
      <c r="L563" s="614"/>
      <c r="M563" s="173">
        <v>21.98</v>
      </c>
      <c r="N563" s="176">
        <v>38.164405667749769</v>
      </c>
    </row>
    <row r="564" spans="1:14">
      <c r="A564" s="168">
        <v>563</v>
      </c>
      <c r="B564" s="171">
        <v>6</v>
      </c>
      <c r="C564" s="171" t="s">
        <v>906</v>
      </c>
      <c r="D564" s="172">
        <v>16</v>
      </c>
      <c r="E564" s="613"/>
      <c r="F564" s="613"/>
      <c r="G564" s="172" t="s">
        <v>911</v>
      </c>
      <c r="H564" s="172" t="s">
        <v>849</v>
      </c>
      <c r="I564" s="613"/>
      <c r="J564" s="614"/>
      <c r="K564" s="614"/>
      <c r="L564" s="614"/>
      <c r="M564" s="173">
        <v>27</v>
      </c>
      <c r="N564" s="176">
        <v>46.880753095052036</v>
      </c>
    </row>
    <row r="565" spans="1:14">
      <c r="A565" s="168">
        <v>564</v>
      </c>
      <c r="B565" s="171">
        <v>6</v>
      </c>
      <c r="C565" s="171" t="s">
        <v>906</v>
      </c>
      <c r="D565" s="172">
        <v>16</v>
      </c>
      <c r="E565" s="613"/>
      <c r="F565" s="613"/>
      <c r="G565" s="172" t="s">
        <v>912</v>
      </c>
      <c r="H565" s="172" t="s">
        <v>849</v>
      </c>
      <c r="I565" s="613"/>
      <c r="J565" s="614"/>
      <c r="K565" s="614"/>
      <c r="L565" s="614"/>
      <c r="M565" s="173">
        <v>27</v>
      </c>
      <c r="N565" s="176">
        <v>46.880753095052036</v>
      </c>
    </row>
    <row r="566" spans="1:14">
      <c r="A566" s="168">
        <v>565</v>
      </c>
      <c r="B566" s="171">
        <v>6</v>
      </c>
      <c r="C566" s="171" t="s">
        <v>906</v>
      </c>
      <c r="D566" s="172">
        <v>16</v>
      </c>
      <c r="E566" s="613"/>
      <c r="F566" s="613"/>
      <c r="G566" s="172" t="s">
        <v>913</v>
      </c>
      <c r="H566" s="172" t="s">
        <v>849</v>
      </c>
      <c r="I566" s="613"/>
      <c r="J566" s="614"/>
      <c r="K566" s="614"/>
      <c r="L566" s="614"/>
      <c r="M566" s="173">
        <v>21.98</v>
      </c>
      <c r="N566" s="176">
        <v>38.164405667749769</v>
      </c>
    </row>
    <row r="567" spans="1:14">
      <c r="A567" s="168">
        <v>566</v>
      </c>
      <c r="B567" s="171">
        <v>6</v>
      </c>
      <c r="C567" s="171" t="s">
        <v>906</v>
      </c>
      <c r="D567" s="172">
        <v>16</v>
      </c>
      <c r="E567" s="613"/>
      <c r="F567" s="613"/>
      <c r="G567" s="172" t="s">
        <v>914</v>
      </c>
      <c r="H567" s="172" t="s">
        <v>849</v>
      </c>
      <c r="I567" s="613"/>
      <c r="J567" s="614"/>
      <c r="K567" s="614"/>
      <c r="L567" s="614"/>
      <c r="M567" s="173">
        <v>24.08</v>
      </c>
      <c r="N567" s="176">
        <v>41.810686464031591</v>
      </c>
    </row>
    <row r="568" spans="1:14">
      <c r="A568" s="168">
        <v>567</v>
      </c>
      <c r="B568" s="171">
        <v>6</v>
      </c>
      <c r="C568" s="171" t="s">
        <v>906</v>
      </c>
      <c r="D568" s="172">
        <v>16</v>
      </c>
      <c r="E568" s="613">
        <v>1602</v>
      </c>
      <c r="F568" s="613" t="s">
        <v>915</v>
      </c>
      <c r="G568" s="172" t="s">
        <v>908</v>
      </c>
      <c r="H568" s="172" t="s">
        <v>916</v>
      </c>
      <c r="I568" s="613" t="s">
        <v>909</v>
      </c>
      <c r="J568" s="614">
        <v>114.9</v>
      </c>
      <c r="K568" s="614">
        <v>145.08279048628995</v>
      </c>
      <c r="L568" s="614">
        <v>249.50279048628994</v>
      </c>
      <c r="M568" s="173">
        <v>23.46</v>
      </c>
      <c r="N568" s="176">
        <v>40.734165467034103</v>
      </c>
    </row>
    <row r="569" spans="1:14">
      <c r="A569" s="168">
        <v>568</v>
      </c>
      <c r="B569" s="171">
        <v>6</v>
      </c>
      <c r="C569" s="171" t="s">
        <v>906</v>
      </c>
      <c r="D569" s="172">
        <v>16</v>
      </c>
      <c r="E569" s="613"/>
      <c r="F569" s="613"/>
      <c r="G569" s="172" t="s">
        <v>910</v>
      </c>
      <c r="H569" s="172" t="s">
        <v>916</v>
      </c>
      <c r="I569" s="613"/>
      <c r="J569" s="614"/>
      <c r="K569" s="614"/>
      <c r="L569" s="614"/>
      <c r="M569" s="173">
        <v>23.49</v>
      </c>
      <c r="N569" s="176">
        <v>40.786255192695265</v>
      </c>
    </row>
    <row r="570" spans="1:14">
      <c r="A570" s="168">
        <v>569</v>
      </c>
      <c r="B570" s="171">
        <v>6</v>
      </c>
      <c r="C570" s="171" t="s">
        <v>906</v>
      </c>
      <c r="D570" s="172">
        <v>16</v>
      </c>
      <c r="E570" s="613"/>
      <c r="F570" s="613"/>
      <c r="G570" s="172" t="s">
        <v>911</v>
      </c>
      <c r="H570" s="172" t="s">
        <v>916</v>
      </c>
      <c r="I570" s="613"/>
      <c r="J570" s="614"/>
      <c r="K570" s="614"/>
      <c r="L570" s="614"/>
      <c r="M570" s="173">
        <v>25.62</v>
      </c>
      <c r="N570" s="176">
        <v>44.48462571463827</v>
      </c>
    </row>
    <row r="571" spans="1:14">
      <c r="A571" s="168">
        <v>570</v>
      </c>
      <c r="B571" s="171">
        <v>6</v>
      </c>
      <c r="C571" s="171" t="s">
        <v>906</v>
      </c>
      <c r="D571" s="172">
        <v>16</v>
      </c>
      <c r="E571" s="613"/>
      <c r="F571" s="613"/>
      <c r="G571" s="172" t="s">
        <v>912</v>
      </c>
      <c r="H571" s="172" t="s">
        <v>916</v>
      </c>
      <c r="I571" s="613"/>
      <c r="J571" s="614"/>
      <c r="K571" s="614"/>
      <c r="L571" s="614"/>
      <c r="M571" s="173">
        <v>25.62</v>
      </c>
      <c r="N571" s="176">
        <v>44.48462571463827</v>
      </c>
    </row>
    <row r="572" spans="1:14">
      <c r="A572" s="168">
        <v>571</v>
      </c>
      <c r="B572" s="171">
        <v>6</v>
      </c>
      <c r="C572" s="171" t="s">
        <v>906</v>
      </c>
      <c r="D572" s="172">
        <v>16</v>
      </c>
      <c r="E572" s="613"/>
      <c r="F572" s="613"/>
      <c r="G572" s="172" t="s">
        <v>913</v>
      </c>
      <c r="H572" s="172" t="s">
        <v>916</v>
      </c>
      <c r="I572" s="613"/>
      <c r="J572" s="614"/>
      <c r="K572" s="614"/>
      <c r="L572" s="614"/>
      <c r="M572" s="173">
        <v>23.49</v>
      </c>
      <c r="N572" s="176">
        <v>40.786255192695265</v>
      </c>
    </row>
    <row r="573" spans="1:14">
      <c r="A573" s="168">
        <v>572</v>
      </c>
      <c r="B573" s="171">
        <v>6</v>
      </c>
      <c r="C573" s="171" t="s">
        <v>906</v>
      </c>
      <c r="D573" s="172">
        <v>16</v>
      </c>
      <c r="E573" s="613"/>
      <c r="F573" s="613"/>
      <c r="G573" s="172" t="s">
        <v>914</v>
      </c>
      <c r="H573" s="172" t="s">
        <v>916</v>
      </c>
      <c r="I573" s="613"/>
      <c r="J573" s="614"/>
      <c r="K573" s="614"/>
      <c r="L573" s="614"/>
      <c r="M573" s="173">
        <v>23.46</v>
      </c>
      <c r="N573" s="176">
        <v>40.734165467034103</v>
      </c>
    </row>
    <row r="574" spans="1:14">
      <c r="A574" s="168">
        <v>573</v>
      </c>
      <c r="B574" s="171">
        <v>6</v>
      </c>
      <c r="C574" s="171" t="s">
        <v>906</v>
      </c>
      <c r="D574" s="172">
        <v>16</v>
      </c>
      <c r="E574" s="613">
        <v>1603</v>
      </c>
      <c r="F574" s="613" t="s">
        <v>917</v>
      </c>
      <c r="G574" s="172" t="s">
        <v>908</v>
      </c>
      <c r="H574" s="172" t="s">
        <v>849</v>
      </c>
      <c r="I574" s="613" t="s">
        <v>918</v>
      </c>
      <c r="J574" s="614">
        <v>85.82</v>
      </c>
      <c r="K574" s="614">
        <v>108.36383881230115</v>
      </c>
      <c r="L574" s="614">
        <v>178.34383881230116</v>
      </c>
      <c r="M574" s="173">
        <v>21.9</v>
      </c>
      <c r="N574" s="177">
        <v>38.025499732653316</v>
      </c>
    </row>
    <row r="575" spans="1:14">
      <c r="A575" s="168">
        <v>574</v>
      </c>
      <c r="B575" s="171">
        <v>6</v>
      </c>
      <c r="C575" s="171" t="s">
        <v>906</v>
      </c>
      <c r="D575" s="172">
        <v>16</v>
      </c>
      <c r="E575" s="613"/>
      <c r="F575" s="613"/>
      <c r="G575" s="172" t="s">
        <v>910</v>
      </c>
      <c r="H575" s="172" t="s">
        <v>849</v>
      </c>
      <c r="I575" s="613"/>
      <c r="J575" s="614"/>
      <c r="K575" s="614"/>
      <c r="L575" s="614"/>
      <c r="M575" s="173">
        <v>26.56</v>
      </c>
      <c r="N575" s="177">
        <v>46.116770452021555</v>
      </c>
    </row>
    <row r="576" spans="1:14">
      <c r="A576" s="168">
        <v>575</v>
      </c>
      <c r="B576" s="171">
        <v>6</v>
      </c>
      <c r="C576" s="171" t="s">
        <v>906</v>
      </c>
      <c r="D576" s="172">
        <v>16</v>
      </c>
      <c r="E576" s="613"/>
      <c r="F576" s="613"/>
      <c r="G576" s="172" t="s">
        <v>911</v>
      </c>
      <c r="H576" s="172" t="s">
        <v>849</v>
      </c>
      <c r="I576" s="613"/>
      <c r="J576" s="614"/>
      <c r="K576" s="614"/>
      <c r="L576" s="614"/>
      <c r="M576" s="173">
        <v>26.56</v>
      </c>
      <c r="N576" s="176">
        <v>46.116770452021555</v>
      </c>
    </row>
    <row r="577" spans="1:14">
      <c r="A577" s="168">
        <v>576</v>
      </c>
      <c r="B577" s="171">
        <v>6</v>
      </c>
      <c r="C577" s="171" t="s">
        <v>906</v>
      </c>
      <c r="D577" s="172">
        <v>16</v>
      </c>
      <c r="E577" s="613"/>
      <c r="F577" s="613"/>
      <c r="G577" s="172" t="s">
        <v>912</v>
      </c>
      <c r="H577" s="172" t="s">
        <v>849</v>
      </c>
      <c r="I577" s="613"/>
      <c r="J577" s="614"/>
      <c r="K577" s="614"/>
      <c r="L577" s="614"/>
      <c r="M577" s="173">
        <v>21.9</v>
      </c>
      <c r="N577" s="176">
        <v>38.025499732653316</v>
      </c>
    </row>
    <row r="578" spans="1:14">
      <c r="A578" s="168">
        <v>577</v>
      </c>
      <c r="B578" s="171">
        <v>6</v>
      </c>
      <c r="C578" s="171" t="s">
        <v>906</v>
      </c>
      <c r="D578" s="172">
        <v>16</v>
      </c>
      <c r="E578" s="613">
        <v>1604</v>
      </c>
      <c r="F578" s="613" t="s">
        <v>919</v>
      </c>
      <c r="G578" s="172" t="s">
        <v>908</v>
      </c>
      <c r="H578" s="172" t="s">
        <v>916</v>
      </c>
      <c r="I578" s="613" t="s">
        <v>918</v>
      </c>
      <c r="J578" s="614">
        <v>80.790000000000006</v>
      </c>
      <c r="K578" s="614">
        <v>102.01252083017725</v>
      </c>
      <c r="L578" s="614">
        <v>169.10252083017724</v>
      </c>
      <c r="M578" s="173">
        <v>25.32</v>
      </c>
      <c r="N578" s="176">
        <v>43.96372845802658</v>
      </c>
    </row>
    <row r="579" spans="1:14">
      <c r="A579" s="168">
        <v>578</v>
      </c>
      <c r="B579" s="171">
        <v>6</v>
      </c>
      <c r="C579" s="171" t="s">
        <v>906</v>
      </c>
      <c r="D579" s="172">
        <v>16</v>
      </c>
      <c r="E579" s="613"/>
      <c r="F579" s="613"/>
      <c r="G579" s="172" t="s">
        <v>910</v>
      </c>
      <c r="H579" s="172" t="s">
        <v>916</v>
      </c>
      <c r="I579" s="613"/>
      <c r="J579" s="614"/>
      <c r="K579" s="614"/>
      <c r="L579" s="614"/>
      <c r="M579" s="173">
        <v>23.72</v>
      </c>
      <c r="N579" s="176">
        <v>41.185609756097563</v>
      </c>
    </row>
    <row r="580" spans="1:14">
      <c r="A580" s="168">
        <v>579</v>
      </c>
      <c r="B580" s="171">
        <v>6</v>
      </c>
      <c r="C580" s="171" t="s">
        <v>906</v>
      </c>
      <c r="D580" s="172">
        <v>16</v>
      </c>
      <c r="E580" s="613"/>
      <c r="F580" s="613"/>
      <c r="G580" s="172" t="s">
        <v>911</v>
      </c>
      <c r="H580" s="172" t="s">
        <v>916</v>
      </c>
      <c r="I580" s="613"/>
      <c r="J580" s="614"/>
      <c r="K580" s="614"/>
      <c r="L580" s="614"/>
      <c r="M580" s="173">
        <v>23.72</v>
      </c>
      <c r="N580" s="176">
        <v>41.185609756097563</v>
      </c>
    </row>
    <row r="581" spans="1:14">
      <c r="A581" s="168">
        <v>580</v>
      </c>
      <c r="B581" s="171">
        <v>6</v>
      </c>
      <c r="C581" s="171" t="s">
        <v>906</v>
      </c>
      <c r="D581" s="172">
        <v>16</v>
      </c>
      <c r="E581" s="613"/>
      <c r="F581" s="613"/>
      <c r="G581" s="172" t="s">
        <v>912</v>
      </c>
      <c r="H581" s="172" t="s">
        <v>916</v>
      </c>
      <c r="I581" s="613"/>
      <c r="J581" s="614"/>
      <c r="K581" s="614"/>
      <c r="L581" s="614"/>
      <c r="M581" s="173">
        <v>25.32</v>
      </c>
      <c r="N581" s="176">
        <v>43.96372845802658</v>
      </c>
    </row>
    <row r="582" spans="1:14">
      <c r="A582" s="168">
        <v>581</v>
      </c>
      <c r="B582" s="171">
        <v>6</v>
      </c>
      <c r="C582" s="171" t="s">
        <v>906</v>
      </c>
      <c r="D582" s="172">
        <v>16</v>
      </c>
      <c r="E582" s="613">
        <v>1605</v>
      </c>
      <c r="F582" s="613" t="s">
        <v>908</v>
      </c>
      <c r="G582" s="172" t="s">
        <v>908</v>
      </c>
      <c r="H582" s="172" t="s">
        <v>849</v>
      </c>
      <c r="I582" s="613" t="s">
        <v>918</v>
      </c>
      <c r="J582" s="614">
        <v>85.82</v>
      </c>
      <c r="K582" s="614">
        <v>108.36464711227785</v>
      </c>
      <c r="L582" s="614">
        <v>178.34464711227787</v>
      </c>
      <c r="M582" s="173">
        <v>26.56</v>
      </c>
      <c r="N582" s="176">
        <v>46.116770452021555</v>
      </c>
    </row>
    <row r="583" spans="1:14">
      <c r="A583" s="168">
        <v>582</v>
      </c>
      <c r="B583" s="171">
        <v>6</v>
      </c>
      <c r="C583" s="171" t="s">
        <v>906</v>
      </c>
      <c r="D583" s="172">
        <v>16</v>
      </c>
      <c r="E583" s="613"/>
      <c r="F583" s="613"/>
      <c r="G583" s="172" t="s">
        <v>910</v>
      </c>
      <c r="H583" s="172" t="s">
        <v>849</v>
      </c>
      <c r="I583" s="613"/>
      <c r="J583" s="614"/>
      <c r="K583" s="614"/>
      <c r="L583" s="614"/>
      <c r="M583" s="173">
        <v>21.9</v>
      </c>
      <c r="N583" s="176">
        <v>38.025499732653316</v>
      </c>
    </row>
    <row r="584" spans="1:14">
      <c r="A584" s="168">
        <v>583</v>
      </c>
      <c r="B584" s="171">
        <v>6</v>
      </c>
      <c r="C584" s="171" t="s">
        <v>906</v>
      </c>
      <c r="D584" s="172">
        <v>16</v>
      </c>
      <c r="E584" s="613"/>
      <c r="F584" s="613"/>
      <c r="G584" s="172" t="s">
        <v>911</v>
      </c>
      <c r="H584" s="172" t="s">
        <v>849</v>
      </c>
      <c r="I584" s="613"/>
      <c r="J584" s="614"/>
      <c r="K584" s="614"/>
      <c r="L584" s="614"/>
      <c r="M584" s="173">
        <v>21.9</v>
      </c>
      <c r="N584" s="176">
        <v>38.025499732653316</v>
      </c>
    </row>
    <row r="585" spans="1:14">
      <c r="A585" s="168">
        <v>584</v>
      </c>
      <c r="B585" s="171">
        <v>6</v>
      </c>
      <c r="C585" s="171" t="s">
        <v>906</v>
      </c>
      <c r="D585" s="172">
        <v>16</v>
      </c>
      <c r="E585" s="613"/>
      <c r="F585" s="613"/>
      <c r="G585" s="172" t="s">
        <v>912</v>
      </c>
      <c r="H585" s="172" t="s">
        <v>849</v>
      </c>
      <c r="I585" s="613"/>
      <c r="J585" s="614"/>
      <c r="K585" s="614"/>
      <c r="L585" s="614"/>
      <c r="M585" s="173">
        <v>26.56</v>
      </c>
      <c r="N585" s="176">
        <v>46.116770452021555</v>
      </c>
    </row>
    <row r="586" spans="1:14">
      <c r="A586" s="168">
        <v>585</v>
      </c>
      <c r="B586" s="171">
        <v>6</v>
      </c>
      <c r="C586" s="171" t="s">
        <v>906</v>
      </c>
      <c r="D586" s="172">
        <v>16</v>
      </c>
      <c r="E586" s="613">
        <v>1606</v>
      </c>
      <c r="F586" s="613" t="s">
        <v>912</v>
      </c>
      <c r="G586" s="172" t="s">
        <v>908</v>
      </c>
      <c r="H586" s="172" t="s">
        <v>916</v>
      </c>
      <c r="I586" s="613" t="s">
        <v>918</v>
      </c>
      <c r="J586" s="614">
        <v>80.790000000000006</v>
      </c>
      <c r="K586" s="614">
        <v>102.01328175484653</v>
      </c>
      <c r="L586" s="614">
        <v>169.10328175484653</v>
      </c>
      <c r="M586" s="173">
        <v>23.72</v>
      </c>
      <c r="N586" s="176">
        <v>41.185609756097563</v>
      </c>
    </row>
    <row r="587" spans="1:14">
      <c r="A587" s="168">
        <v>586</v>
      </c>
      <c r="B587" s="171">
        <v>6</v>
      </c>
      <c r="C587" s="171" t="s">
        <v>906</v>
      </c>
      <c r="D587" s="172">
        <v>16</v>
      </c>
      <c r="E587" s="613"/>
      <c r="F587" s="613"/>
      <c r="G587" s="172" t="s">
        <v>910</v>
      </c>
      <c r="H587" s="172" t="s">
        <v>916</v>
      </c>
      <c r="I587" s="613"/>
      <c r="J587" s="614"/>
      <c r="K587" s="614"/>
      <c r="L587" s="614"/>
      <c r="M587" s="173">
        <v>25.32</v>
      </c>
      <c r="N587" s="176">
        <v>43.96372845802658</v>
      </c>
    </row>
    <row r="588" spans="1:14">
      <c r="A588" s="168">
        <v>587</v>
      </c>
      <c r="B588" s="171">
        <v>6</v>
      </c>
      <c r="C588" s="171" t="s">
        <v>906</v>
      </c>
      <c r="D588" s="172">
        <v>16</v>
      </c>
      <c r="E588" s="613"/>
      <c r="F588" s="613"/>
      <c r="G588" s="172" t="s">
        <v>911</v>
      </c>
      <c r="H588" s="172" t="s">
        <v>916</v>
      </c>
      <c r="I588" s="613"/>
      <c r="J588" s="614"/>
      <c r="K588" s="614"/>
      <c r="L588" s="614"/>
      <c r="M588" s="173">
        <v>25.32</v>
      </c>
      <c r="N588" s="176">
        <v>43.96372845802658</v>
      </c>
    </row>
    <row r="589" spans="1:14">
      <c r="A589" s="168">
        <v>588</v>
      </c>
      <c r="B589" s="171">
        <v>6</v>
      </c>
      <c r="C589" s="171" t="s">
        <v>906</v>
      </c>
      <c r="D589" s="172">
        <v>16</v>
      </c>
      <c r="E589" s="613"/>
      <c r="F589" s="613"/>
      <c r="G589" s="172" t="s">
        <v>912</v>
      </c>
      <c r="H589" s="172" t="s">
        <v>916</v>
      </c>
      <c r="I589" s="613"/>
      <c r="J589" s="614"/>
      <c r="K589" s="614"/>
      <c r="L589" s="614"/>
      <c r="M589" s="173">
        <v>23.72</v>
      </c>
      <c r="N589" s="176">
        <v>41.185609756097563</v>
      </c>
    </row>
    <row r="590" spans="1:14">
      <c r="A590" s="168">
        <v>589</v>
      </c>
      <c r="B590" s="171">
        <v>6</v>
      </c>
      <c r="C590" s="171" t="s">
        <v>906</v>
      </c>
      <c r="D590" s="172">
        <v>16</v>
      </c>
      <c r="E590" s="613">
        <v>1607</v>
      </c>
      <c r="F590" s="613" t="s">
        <v>910</v>
      </c>
      <c r="G590" s="172" t="s">
        <v>908</v>
      </c>
      <c r="H590" s="172" t="s">
        <v>849</v>
      </c>
      <c r="I590" s="613" t="s">
        <v>909</v>
      </c>
      <c r="J590" s="614">
        <v>114.59</v>
      </c>
      <c r="K590" s="614">
        <v>144.69243664176091</v>
      </c>
      <c r="L590" s="614">
        <v>247.34243664176091</v>
      </c>
      <c r="M590" s="173">
        <v>27</v>
      </c>
      <c r="N590" s="176">
        <v>46.880753095052036</v>
      </c>
    </row>
    <row r="591" spans="1:14">
      <c r="A591" s="168">
        <v>590</v>
      </c>
      <c r="B591" s="171">
        <v>6</v>
      </c>
      <c r="C591" s="171" t="s">
        <v>906</v>
      </c>
      <c r="D591" s="172">
        <v>16</v>
      </c>
      <c r="E591" s="613"/>
      <c r="F591" s="613"/>
      <c r="G591" s="172" t="s">
        <v>910</v>
      </c>
      <c r="H591" s="172" t="s">
        <v>849</v>
      </c>
      <c r="I591" s="613"/>
      <c r="J591" s="614"/>
      <c r="K591" s="614"/>
      <c r="L591" s="614"/>
      <c r="M591" s="173">
        <v>21.98</v>
      </c>
      <c r="N591" s="176">
        <v>38.164405667749769</v>
      </c>
    </row>
    <row r="592" spans="1:14">
      <c r="A592" s="168">
        <v>591</v>
      </c>
      <c r="B592" s="171">
        <v>6</v>
      </c>
      <c r="C592" s="171" t="s">
        <v>906</v>
      </c>
      <c r="D592" s="172">
        <v>16</v>
      </c>
      <c r="E592" s="613"/>
      <c r="F592" s="613"/>
      <c r="G592" s="172" t="s">
        <v>911</v>
      </c>
      <c r="H592" s="172" t="s">
        <v>849</v>
      </c>
      <c r="I592" s="613"/>
      <c r="J592" s="614"/>
      <c r="K592" s="614"/>
      <c r="L592" s="614"/>
      <c r="M592" s="173">
        <v>24.08</v>
      </c>
      <c r="N592" s="176">
        <v>41.810686464031591</v>
      </c>
    </row>
    <row r="593" spans="1:14">
      <c r="A593" s="168">
        <v>592</v>
      </c>
      <c r="B593" s="171">
        <v>6</v>
      </c>
      <c r="C593" s="171" t="s">
        <v>906</v>
      </c>
      <c r="D593" s="172">
        <v>16</v>
      </c>
      <c r="E593" s="613"/>
      <c r="F593" s="613"/>
      <c r="G593" s="172" t="s">
        <v>912</v>
      </c>
      <c r="H593" s="172" t="s">
        <v>849</v>
      </c>
      <c r="I593" s="613"/>
      <c r="J593" s="614"/>
      <c r="K593" s="614"/>
      <c r="L593" s="614"/>
      <c r="M593" s="173">
        <v>24.08</v>
      </c>
      <c r="N593" s="176">
        <v>41.810686464031591</v>
      </c>
    </row>
    <row r="594" spans="1:14">
      <c r="A594" s="168">
        <v>593</v>
      </c>
      <c r="B594" s="171">
        <v>6</v>
      </c>
      <c r="C594" s="171" t="s">
        <v>906</v>
      </c>
      <c r="D594" s="172">
        <v>16</v>
      </c>
      <c r="E594" s="613"/>
      <c r="F594" s="613"/>
      <c r="G594" s="172" t="s">
        <v>913</v>
      </c>
      <c r="H594" s="172" t="s">
        <v>849</v>
      </c>
      <c r="I594" s="613"/>
      <c r="J594" s="614"/>
      <c r="K594" s="614"/>
      <c r="L594" s="614"/>
      <c r="M594" s="173">
        <v>21.98</v>
      </c>
      <c r="N594" s="176">
        <v>38.164405667749769</v>
      </c>
    </row>
    <row r="595" spans="1:14">
      <c r="A595" s="168">
        <v>594</v>
      </c>
      <c r="B595" s="171">
        <v>6</v>
      </c>
      <c r="C595" s="171" t="s">
        <v>906</v>
      </c>
      <c r="D595" s="172">
        <v>16</v>
      </c>
      <c r="E595" s="613"/>
      <c r="F595" s="613"/>
      <c r="G595" s="172" t="s">
        <v>914</v>
      </c>
      <c r="H595" s="172" t="s">
        <v>849</v>
      </c>
      <c r="I595" s="613"/>
      <c r="J595" s="614"/>
      <c r="K595" s="614"/>
      <c r="L595" s="614"/>
      <c r="M595" s="173">
        <v>27</v>
      </c>
      <c r="N595" s="176">
        <v>46.880753095052036</v>
      </c>
    </row>
    <row r="596" spans="1:14">
      <c r="A596" s="168">
        <v>595</v>
      </c>
      <c r="B596" s="171">
        <v>6</v>
      </c>
      <c r="C596" s="171" t="s">
        <v>906</v>
      </c>
      <c r="D596" s="172">
        <v>16</v>
      </c>
      <c r="E596" s="613">
        <v>1608</v>
      </c>
      <c r="F596" s="613" t="s">
        <v>911</v>
      </c>
      <c r="G596" s="172" t="s">
        <v>908</v>
      </c>
      <c r="H596" s="172" t="s">
        <v>916</v>
      </c>
      <c r="I596" s="613" t="s">
        <v>909</v>
      </c>
      <c r="J596" s="614">
        <v>114.96</v>
      </c>
      <c r="K596" s="614">
        <v>145.1596344911147</v>
      </c>
      <c r="L596" s="614">
        <v>249.57963449111469</v>
      </c>
      <c r="M596" s="173">
        <v>25.62</v>
      </c>
      <c r="N596" s="176">
        <v>44.48462571463827</v>
      </c>
    </row>
    <row r="597" spans="1:14">
      <c r="A597" s="168">
        <v>596</v>
      </c>
      <c r="B597" s="171">
        <v>6</v>
      </c>
      <c r="C597" s="171" t="s">
        <v>906</v>
      </c>
      <c r="D597" s="172">
        <v>16</v>
      </c>
      <c r="E597" s="613"/>
      <c r="F597" s="613"/>
      <c r="G597" s="172" t="s">
        <v>910</v>
      </c>
      <c r="H597" s="172" t="s">
        <v>916</v>
      </c>
      <c r="I597" s="613"/>
      <c r="J597" s="614"/>
      <c r="K597" s="614"/>
      <c r="L597" s="614"/>
      <c r="M597" s="173">
        <v>23.49</v>
      </c>
      <c r="N597" s="176">
        <v>40.786255192695265</v>
      </c>
    </row>
    <row r="598" spans="1:14">
      <c r="A598" s="168">
        <v>597</v>
      </c>
      <c r="B598" s="171">
        <v>6</v>
      </c>
      <c r="C598" s="171" t="s">
        <v>906</v>
      </c>
      <c r="D598" s="172">
        <v>16</v>
      </c>
      <c r="E598" s="613"/>
      <c r="F598" s="613"/>
      <c r="G598" s="172" t="s">
        <v>911</v>
      </c>
      <c r="H598" s="172" t="s">
        <v>916</v>
      </c>
      <c r="I598" s="613"/>
      <c r="J598" s="614"/>
      <c r="K598" s="614"/>
      <c r="L598" s="614"/>
      <c r="M598" s="173">
        <v>23.46</v>
      </c>
      <c r="N598" s="176">
        <v>40.734165467034103</v>
      </c>
    </row>
    <row r="599" spans="1:14">
      <c r="A599" s="168">
        <v>598</v>
      </c>
      <c r="B599" s="171">
        <v>6</v>
      </c>
      <c r="C599" s="171" t="s">
        <v>906</v>
      </c>
      <c r="D599" s="172">
        <v>16</v>
      </c>
      <c r="E599" s="613"/>
      <c r="F599" s="613"/>
      <c r="G599" s="172" t="s">
        <v>912</v>
      </c>
      <c r="H599" s="172" t="s">
        <v>916</v>
      </c>
      <c r="I599" s="613"/>
      <c r="J599" s="614"/>
      <c r="K599" s="614"/>
      <c r="L599" s="614"/>
      <c r="M599" s="173">
        <v>23.46</v>
      </c>
      <c r="N599" s="176">
        <v>40.734165467034103</v>
      </c>
    </row>
    <row r="600" spans="1:14">
      <c r="A600" s="168">
        <v>599</v>
      </c>
      <c r="B600" s="171">
        <v>6</v>
      </c>
      <c r="C600" s="171" t="s">
        <v>906</v>
      </c>
      <c r="D600" s="172">
        <v>16</v>
      </c>
      <c r="E600" s="613"/>
      <c r="F600" s="613"/>
      <c r="G600" s="172" t="s">
        <v>913</v>
      </c>
      <c r="H600" s="172" t="s">
        <v>916</v>
      </c>
      <c r="I600" s="613"/>
      <c r="J600" s="614"/>
      <c r="K600" s="614"/>
      <c r="L600" s="614"/>
      <c r="M600" s="173">
        <v>23.49</v>
      </c>
      <c r="N600" s="176">
        <v>40.786255192695265</v>
      </c>
    </row>
    <row r="601" spans="1:14">
      <c r="A601" s="168">
        <v>600</v>
      </c>
      <c r="B601" s="171">
        <v>6</v>
      </c>
      <c r="C601" s="171" t="s">
        <v>906</v>
      </c>
      <c r="D601" s="172">
        <v>16</v>
      </c>
      <c r="E601" s="613"/>
      <c r="F601" s="613"/>
      <c r="G601" s="172" t="s">
        <v>914</v>
      </c>
      <c r="H601" s="172" t="s">
        <v>916</v>
      </c>
      <c r="I601" s="613"/>
      <c r="J601" s="614"/>
      <c r="K601" s="614"/>
      <c r="L601" s="614"/>
      <c r="M601" s="173">
        <v>25.62</v>
      </c>
      <c r="N601" s="176">
        <v>44.48462571463827</v>
      </c>
    </row>
    <row r="602" spans="1:14">
      <c r="A602" s="168">
        <v>601</v>
      </c>
      <c r="B602" s="171">
        <v>6</v>
      </c>
      <c r="C602" s="171" t="s">
        <v>906</v>
      </c>
      <c r="D602" s="172">
        <v>17</v>
      </c>
      <c r="E602" s="613">
        <v>1701</v>
      </c>
      <c r="F602" s="613" t="s">
        <v>907</v>
      </c>
      <c r="G602" s="172" t="s">
        <v>908</v>
      </c>
      <c r="H602" s="172" t="s">
        <v>849</v>
      </c>
      <c r="I602" s="613" t="s">
        <v>909</v>
      </c>
      <c r="J602" s="614">
        <v>114.55</v>
      </c>
      <c r="K602" s="614">
        <v>144.64084987123164</v>
      </c>
      <c r="L602" s="614">
        <v>247.29084987123201</v>
      </c>
      <c r="M602" s="173">
        <v>24.08</v>
      </c>
      <c r="N602" s="174">
        <v>41.810686464031591</v>
      </c>
    </row>
    <row r="603" spans="1:14">
      <c r="A603" s="168">
        <v>602</v>
      </c>
      <c r="B603" s="171">
        <v>6</v>
      </c>
      <c r="C603" s="171" t="s">
        <v>906</v>
      </c>
      <c r="D603" s="172">
        <v>17</v>
      </c>
      <c r="E603" s="613"/>
      <c r="F603" s="613"/>
      <c r="G603" s="172" t="s">
        <v>910</v>
      </c>
      <c r="H603" s="172" t="s">
        <v>849</v>
      </c>
      <c r="I603" s="613"/>
      <c r="J603" s="614"/>
      <c r="K603" s="614"/>
      <c r="L603" s="614"/>
      <c r="M603" s="173">
        <v>21.98</v>
      </c>
      <c r="N603" s="176">
        <v>38.164405667749769</v>
      </c>
    </row>
    <row r="604" spans="1:14">
      <c r="A604" s="168">
        <v>603</v>
      </c>
      <c r="B604" s="171">
        <v>6</v>
      </c>
      <c r="C604" s="171" t="s">
        <v>906</v>
      </c>
      <c r="D604" s="172">
        <v>17</v>
      </c>
      <c r="E604" s="613"/>
      <c r="F604" s="613"/>
      <c r="G604" s="172" t="s">
        <v>911</v>
      </c>
      <c r="H604" s="172" t="s">
        <v>849</v>
      </c>
      <c r="I604" s="613"/>
      <c r="J604" s="614"/>
      <c r="K604" s="614"/>
      <c r="L604" s="614"/>
      <c r="M604" s="173">
        <v>27</v>
      </c>
      <c r="N604" s="176">
        <v>46.880753095052036</v>
      </c>
    </row>
    <row r="605" spans="1:14">
      <c r="A605" s="168">
        <v>604</v>
      </c>
      <c r="B605" s="171">
        <v>6</v>
      </c>
      <c r="C605" s="171" t="s">
        <v>906</v>
      </c>
      <c r="D605" s="172">
        <v>17</v>
      </c>
      <c r="E605" s="613"/>
      <c r="F605" s="613"/>
      <c r="G605" s="172" t="s">
        <v>912</v>
      </c>
      <c r="H605" s="172" t="s">
        <v>849</v>
      </c>
      <c r="I605" s="613"/>
      <c r="J605" s="614"/>
      <c r="K605" s="614"/>
      <c r="L605" s="614"/>
      <c r="M605" s="173">
        <v>27</v>
      </c>
      <c r="N605" s="176">
        <v>46.880753095052036</v>
      </c>
    </row>
    <row r="606" spans="1:14">
      <c r="A606" s="168">
        <v>605</v>
      </c>
      <c r="B606" s="171">
        <v>6</v>
      </c>
      <c r="C606" s="171" t="s">
        <v>906</v>
      </c>
      <c r="D606" s="172">
        <v>17</v>
      </c>
      <c r="E606" s="613"/>
      <c r="F606" s="613"/>
      <c r="G606" s="172" t="s">
        <v>913</v>
      </c>
      <c r="H606" s="172" t="s">
        <v>849</v>
      </c>
      <c r="I606" s="613"/>
      <c r="J606" s="614"/>
      <c r="K606" s="614"/>
      <c r="L606" s="614"/>
      <c r="M606" s="173">
        <v>21.98</v>
      </c>
      <c r="N606" s="176">
        <v>38.164405667749769</v>
      </c>
    </row>
    <row r="607" spans="1:14">
      <c r="A607" s="168">
        <v>606</v>
      </c>
      <c r="B607" s="171">
        <v>6</v>
      </c>
      <c r="C607" s="171" t="s">
        <v>906</v>
      </c>
      <c r="D607" s="172">
        <v>17</v>
      </c>
      <c r="E607" s="613"/>
      <c r="F607" s="613"/>
      <c r="G607" s="172" t="s">
        <v>914</v>
      </c>
      <c r="H607" s="172" t="s">
        <v>849</v>
      </c>
      <c r="I607" s="613"/>
      <c r="J607" s="614"/>
      <c r="K607" s="614"/>
      <c r="L607" s="614"/>
      <c r="M607" s="173">
        <v>24.08</v>
      </c>
      <c r="N607" s="176">
        <v>41.810686464031591</v>
      </c>
    </row>
    <row r="608" spans="1:14">
      <c r="A608" s="168">
        <v>607</v>
      </c>
      <c r="B608" s="171">
        <v>6</v>
      </c>
      <c r="C608" s="171" t="s">
        <v>906</v>
      </c>
      <c r="D608" s="172">
        <v>17</v>
      </c>
      <c r="E608" s="613">
        <v>1702</v>
      </c>
      <c r="F608" s="613" t="s">
        <v>915</v>
      </c>
      <c r="G608" s="172" t="s">
        <v>908</v>
      </c>
      <c r="H608" s="172" t="s">
        <v>916</v>
      </c>
      <c r="I608" s="613" t="s">
        <v>909</v>
      </c>
      <c r="J608" s="614">
        <v>114.9</v>
      </c>
      <c r="K608" s="614">
        <v>145.08279048628995</v>
      </c>
      <c r="L608" s="614">
        <v>249.50279048628994</v>
      </c>
      <c r="M608" s="173">
        <v>23.46</v>
      </c>
      <c r="N608" s="176">
        <v>40.734165467034103</v>
      </c>
    </row>
    <row r="609" spans="1:14">
      <c r="A609" s="168">
        <v>608</v>
      </c>
      <c r="B609" s="171">
        <v>6</v>
      </c>
      <c r="C609" s="171" t="s">
        <v>906</v>
      </c>
      <c r="D609" s="172">
        <v>17</v>
      </c>
      <c r="E609" s="613"/>
      <c r="F609" s="613"/>
      <c r="G609" s="172" t="s">
        <v>910</v>
      </c>
      <c r="H609" s="172" t="s">
        <v>916</v>
      </c>
      <c r="I609" s="613"/>
      <c r="J609" s="614"/>
      <c r="K609" s="614"/>
      <c r="L609" s="614"/>
      <c r="M609" s="173">
        <v>23.49</v>
      </c>
      <c r="N609" s="176">
        <v>40.786255192695265</v>
      </c>
    </row>
    <row r="610" spans="1:14">
      <c r="A610" s="168">
        <v>609</v>
      </c>
      <c r="B610" s="171">
        <v>6</v>
      </c>
      <c r="C610" s="171" t="s">
        <v>906</v>
      </c>
      <c r="D610" s="172">
        <v>17</v>
      </c>
      <c r="E610" s="613"/>
      <c r="F610" s="613"/>
      <c r="G610" s="172" t="s">
        <v>911</v>
      </c>
      <c r="H610" s="172" t="s">
        <v>916</v>
      </c>
      <c r="I610" s="613"/>
      <c r="J610" s="614"/>
      <c r="K610" s="614"/>
      <c r="L610" s="614"/>
      <c r="M610" s="173">
        <v>25.62</v>
      </c>
      <c r="N610" s="176">
        <v>44.48462571463827</v>
      </c>
    </row>
    <row r="611" spans="1:14">
      <c r="A611" s="168">
        <v>610</v>
      </c>
      <c r="B611" s="171">
        <v>6</v>
      </c>
      <c r="C611" s="171" t="s">
        <v>906</v>
      </c>
      <c r="D611" s="172">
        <v>17</v>
      </c>
      <c r="E611" s="613"/>
      <c r="F611" s="613"/>
      <c r="G611" s="172" t="s">
        <v>912</v>
      </c>
      <c r="H611" s="172" t="s">
        <v>916</v>
      </c>
      <c r="I611" s="613"/>
      <c r="J611" s="614"/>
      <c r="K611" s="614"/>
      <c r="L611" s="614"/>
      <c r="M611" s="173">
        <v>25.62</v>
      </c>
      <c r="N611" s="176">
        <v>44.48462571463827</v>
      </c>
    </row>
    <row r="612" spans="1:14">
      <c r="A612" s="168">
        <v>611</v>
      </c>
      <c r="B612" s="171">
        <v>6</v>
      </c>
      <c r="C612" s="171" t="s">
        <v>906</v>
      </c>
      <c r="D612" s="172">
        <v>17</v>
      </c>
      <c r="E612" s="613"/>
      <c r="F612" s="613"/>
      <c r="G612" s="172" t="s">
        <v>913</v>
      </c>
      <c r="H612" s="172" t="s">
        <v>916</v>
      </c>
      <c r="I612" s="613"/>
      <c r="J612" s="614"/>
      <c r="K612" s="614"/>
      <c r="L612" s="614"/>
      <c r="M612" s="173">
        <v>23.49</v>
      </c>
      <c r="N612" s="176">
        <v>40.786255192695265</v>
      </c>
    </row>
    <row r="613" spans="1:14">
      <c r="A613" s="168">
        <v>612</v>
      </c>
      <c r="B613" s="171">
        <v>6</v>
      </c>
      <c r="C613" s="171" t="s">
        <v>906</v>
      </c>
      <c r="D613" s="172">
        <v>17</v>
      </c>
      <c r="E613" s="613"/>
      <c r="F613" s="613"/>
      <c r="G613" s="172" t="s">
        <v>914</v>
      </c>
      <c r="H613" s="172" t="s">
        <v>916</v>
      </c>
      <c r="I613" s="613"/>
      <c r="J613" s="614"/>
      <c r="K613" s="614"/>
      <c r="L613" s="614"/>
      <c r="M613" s="173">
        <v>23.46</v>
      </c>
      <c r="N613" s="176">
        <v>40.734165467034103</v>
      </c>
    </row>
    <row r="614" spans="1:14">
      <c r="A614" s="168">
        <v>613</v>
      </c>
      <c r="B614" s="171">
        <v>6</v>
      </c>
      <c r="C614" s="171" t="s">
        <v>906</v>
      </c>
      <c r="D614" s="172">
        <v>17</v>
      </c>
      <c r="E614" s="613">
        <v>1703</v>
      </c>
      <c r="F614" s="613" t="s">
        <v>917</v>
      </c>
      <c r="G614" s="172" t="s">
        <v>908</v>
      </c>
      <c r="H614" s="172" t="s">
        <v>849</v>
      </c>
      <c r="I614" s="613" t="s">
        <v>918</v>
      </c>
      <c r="J614" s="614">
        <v>85.82</v>
      </c>
      <c r="K614" s="614">
        <v>108.36383881230115</v>
      </c>
      <c r="L614" s="614">
        <v>178.34383881230116</v>
      </c>
      <c r="M614" s="173">
        <v>21.9</v>
      </c>
      <c r="N614" s="177">
        <v>38.025499732653316</v>
      </c>
    </row>
    <row r="615" spans="1:14">
      <c r="A615" s="168">
        <v>614</v>
      </c>
      <c r="B615" s="171">
        <v>6</v>
      </c>
      <c r="C615" s="171" t="s">
        <v>906</v>
      </c>
      <c r="D615" s="172">
        <v>17</v>
      </c>
      <c r="E615" s="613"/>
      <c r="F615" s="613"/>
      <c r="G615" s="172" t="s">
        <v>910</v>
      </c>
      <c r="H615" s="172" t="s">
        <v>849</v>
      </c>
      <c r="I615" s="613"/>
      <c r="J615" s="614"/>
      <c r="K615" s="614"/>
      <c r="L615" s="614"/>
      <c r="M615" s="173">
        <v>26.56</v>
      </c>
      <c r="N615" s="177">
        <v>46.116770452021555</v>
      </c>
    </row>
    <row r="616" spans="1:14">
      <c r="A616" s="168">
        <v>615</v>
      </c>
      <c r="B616" s="171">
        <v>6</v>
      </c>
      <c r="C616" s="171" t="s">
        <v>906</v>
      </c>
      <c r="D616" s="172">
        <v>17</v>
      </c>
      <c r="E616" s="613"/>
      <c r="F616" s="613"/>
      <c r="G616" s="172" t="s">
        <v>911</v>
      </c>
      <c r="H616" s="172" t="s">
        <v>849</v>
      </c>
      <c r="I616" s="613"/>
      <c r="J616" s="614"/>
      <c r="K616" s="614"/>
      <c r="L616" s="614"/>
      <c r="M616" s="173">
        <v>26.56</v>
      </c>
      <c r="N616" s="176">
        <v>46.116770452021555</v>
      </c>
    </row>
    <row r="617" spans="1:14">
      <c r="A617" s="168">
        <v>616</v>
      </c>
      <c r="B617" s="171">
        <v>6</v>
      </c>
      <c r="C617" s="171" t="s">
        <v>906</v>
      </c>
      <c r="D617" s="172">
        <v>17</v>
      </c>
      <c r="E617" s="613"/>
      <c r="F617" s="613"/>
      <c r="G617" s="172" t="s">
        <v>912</v>
      </c>
      <c r="H617" s="172" t="s">
        <v>849</v>
      </c>
      <c r="I617" s="613"/>
      <c r="J617" s="614"/>
      <c r="K617" s="614"/>
      <c r="L617" s="614"/>
      <c r="M617" s="173">
        <v>21.9</v>
      </c>
      <c r="N617" s="176">
        <v>38.025499732653316</v>
      </c>
    </row>
    <row r="618" spans="1:14">
      <c r="A618" s="168">
        <v>617</v>
      </c>
      <c r="B618" s="171">
        <v>6</v>
      </c>
      <c r="C618" s="171" t="s">
        <v>906</v>
      </c>
      <c r="D618" s="172">
        <v>17</v>
      </c>
      <c r="E618" s="613">
        <v>1704</v>
      </c>
      <c r="F618" s="613" t="s">
        <v>919</v>
      </c>
      <c r="G618" s="172" t="s">
        <v>908</v>
      </c>
      <c r="H618" s="172" t="s">
        <v>916</v>
      </c>
      <c r="I618" s="613" t="s">
        <v>918</v>
      </c>
      <c r="J618" s="614">
        <v>80.790000000000006</v>
      </c>
      <c r="K618" s="614">
        <v>102.01252083017725</v>
      </c>
      <c r="L618" s="614">
        <v>169.10252083017724</v>
      </c>
      <c r="M618" s="173">
        <v>25.32</v>
      </c>
      <c r="N618" s="176">
        <v>43.96372845802658</v>
      </c>
    </row>
    <row r="619" spans="1:14">
      <c r="A619" s="168">
        <v>618</v>
      </c>
      <c r="B619" s="171">
        <v>6</v>
      </c>
      <c r="C619" s="171" t="s">
        <v>906</v>
      </c>
      <c r="D619" s="172">
        <v>17</v>
      </c>
      <c r="E619" s="613"/>
      <c r="F619" s="613"/>
      <c r="G619" s="172" t="s">
        <v>910</v>
      </c>
      <c r="H619" s="172" t="s">
        <v>916</v>
      </c>
      <c r="I619" s="613"/>
      <c r="J619" s="614"/>
      <c r="K619" s="614"/>
      <c r="L619" s="614"/>
      <c r="M619" s="173">
        <v>23.72</v>
      </c>
      <c r="N619" s="176">
        <v>41.185609756097563</v>
      </c>
    </row>
    <row r="620" spans="1:14">
      <c r="A620" s="168">
        <v>619</v>
      </c>
      <c r="B620" s="171">
        <v>6</v>
      </c>
      <c r="C620" s="171" t="s">
        <v>906</v>
      </c>
      <c r="D620" s="172">
        <v>17</v>
      </c>
      <c r="E620" s="613"/>
      <c r="F620" s="613"/>
      <c r="G620" s="172" t="s">
        <v>911</v>
      </c>
      <c r="H620" s="172" t="s">
        <v>916</v>
      </c>
      <c r="I620" s="613"/>
      <c r="J620" s="614"/>
      <c r="K620" s="614"/>
      <c r="L620" s="614"/>
      <c r="M620" s="173">
        <v>23.72</v>
      </c>
      <c r="N620" s="176">
        <v>41.185609756097563</v>
      </c>
    </row>
    <row r="621" spans="1:14">
      <c r="A621" s="168">
        <v>620</v>
      </c>
      <c r="B621" s="171">
        <v>6</v>
      </c>
      <c r="C621" s="171" t="s">
        <v>906</v>
      </c>
      <c r="D621" s="172">
        <v>17</v>
      </c>
      <c r="E621" s="613"/>
      <c r="F621" s="613"/>
      <c r="G621" s="172" t="s">
        <v>912</v>
      </c>
      <c r="H621" s="172" t="s">
        <v>916</v>
      </c>
      <c r="I621" s="613"/>
      <c r="J621" s="614"/>
      <c r="K621" s="614"/>
      <c r="L621" s="614"/>
      <c r="M621" s="173">
        <v>25.32</v>
      </c>
      <c r="N621" s="176">
        <v>43.96372845802658</v>
      </c>
    </row>
    <row r="622" spans="1:14">
      <c r="A622" s="168">
        <v>621</v>
      </c>
      <c r="B622" s="171">
        <v>6</v>
      </c>
      <c r="C622" s="171" t="s">
        <v>906</v>
      </c>
      <c r="D622" s="172">
        <v>17</v>
      </c>
      <c r="E622" s="613">
        <v>1705</v>
      </c>
      <c r="F622" s="613" t="s">
        <v>908</v>
      </c>
      <c r="G622" s="172" t="s">
        <v>908</v>
      </c>
      <c r="H622" s="172" t="s">
        <v>849</v>
      </c>
      <c r="I622" s="613" t="s">
        <v>918</v>
      </c>
      <c r="J622" s="614">
        <v>85.82</v>
      </c>
      <c r="K622" s="614">
        <v>108.36464711227785</v>
      </c>
      <c r="L622" s="614">
        <v>178.34464711227787</v>
      </c>
      <c r="M622" s="173">
        <v>26.56</v>
      </c>
      <c r="N622" s="176">
        <v>46.116770452021555</v>
      </c>
    </row>
    <row r="623" spans="1:14">
      <c r="A623" s="168">
        <v>622</v>
      </c>
      <c r="B623" s="171">
        <v>6</v>
      </c>
      <c r="C623" s="171" t="s">
        <v>906</v>
      </c>
      <c r="D623" s="172">
        <v>17</v>
      </c>
      <c r="E623" s="613"/>
      <c r="F623" s="613"/>
      <c r="G623" s="172" t="s">
        <v>910</v>
      </c>
      <c r="H623" s="172" t="s">
        <v>849</v>
      </c>
      <c r="I623" s="613"/>
      <c r="J623" s="614"/>
      <c r="K623" s="614"/>
      <c r="L623" s="614"/>
      <c r="M623" s="173">
        <v>21.9</v>
      </c>
      <c r="N623" s="176">
        <v>38.025499732653316</v>
      </c>
    </row>
    <row r="624" spans="1:14">
      <c r="A624" s="168">
        <v>623</v>
      </c>
      <c r="B624" s="171">
        <v>6</v>
      </c>
      <c r="C624" s="171" t="s">
        <v>906</v>
      </c>
      <c r="D624" s="172">
        <v>17</v>
      </c>
      <c r="E624" s="613"/>
      <c r="F624" s="613"/>
      <c r="G624" s="172" t="s">
        <v>911</v>
      </c>
      <c r="H624" s="172" t="s">
        <v>849</v>
      </c>
      <c r="I624" s="613"/>
      <c r="J624" s="614"/>
      <c r="K624" s="614"/>
      <c r="L624" s="614"/>
      <c r="M624" s="173">
        <v>21.9</v>
      </c>
      <c r="N624" s="176">
        <v>38.025499732653316</v>
      </c>
    </row>
    <row r="625" spans="1:14">
      <c r="A625" s="168">
        <v>624</v>
      </c>
      <c r="B625" s="171">
        <v>6</v>
      </c>
      <c r="C625" s="171" t="s">
        <v>906</v>
      </c>
      <c r="D625" s="172">
        <v>17</v>
      </c>
      <c r="E625" s="613"/>
      <c r="F625" s="613"/>
      <c r="G625" s="172" t="s">
        <v>912</v>
      </c>
      <c r="H625" s="172" t="s">
        <v>849</v>
      </c>
      <c r="I625" s="613"/>
      <c r="J625" s="614"/>
      <c r="K625" s="614"/>
      <c r="L625" s="614"/>
      <c r="M625" s="173">
        <v>26.56</v>
      </c>
      <c r="N625" s="176">
        <v>46.116770452021555</v>
      </c>
    </row>
    <row r="626" spans="1:14">
      <c r="A626" s="168">
        <v>625</v>
      </c>
      <c r="B626" s="171">
        <v>6</v>
      </c>
      <c r="C626" s="171" t="s">
        <v>906</v>
      </c>
      <c r="D626" s="172">
        <v>17</v>
      </c>
      <c r="E626" s="613">
        <v>1706</v>
      </c>
      <c r="F626" s="613" t="s">
        <v>912</v>
      </c>
      <c r="G626" s="172" t="s">
        <v>908</v>
      </c>
      <c r="H626" s="172" t="s">
        <v>916</v>
      </c>
      <c r="I626" s="613" t="s">
        <v>918</v>
      </c>
      <c r="J626" s="614">
        <v>80.790000000000006</v>
      </c>
      <c r="K626" s="614">
        <v>102.01328175484653</v>
      </c>
      <c r="L626" s="614">
        <v>169.10328175484653</v>
      </c>
      <c r="M626" s="173">
        <v>23.72</v>
      </c>
      <c r="N626" s="176">
        <v>41.185609756097563</v>
      </c>
    </row>
    <row r="627" spans="1:14">
      <c r="A627" s="168">
        <v>626</v>
      </c>
      <c r="B627" s="171">
        <v>6</v>
      </c>
      <c r="C627" s="171" t="s">
        <v>906</v>
      </c>
      <c r="D627" s="172">
        <v>17</v>
      </c>
      <c r="E627" s="613"/>
      <c r="F627" s="613"/>
      <c r="G627" s="172" t="s">
        <v>910</v>
      </c>
      <c r="H627" s="172" t="s">
        <v>916</v>
      </c>
      <c r="I627" s="613"/>
      <c r="J627" s="614"/>
      <c r="K627" s="614"/>
      <c r="L627" s="614"/>
      <c r="M627" s="173">
        <v>25.32</v>
      </c>
      <c r="N627" s="176">
        <v>43.96372845802658</v>
      </c>
    </row>
    <row r="628" spans="1:14">
      <c r="A628" s="168">
        <v>627</v>
      </c>
      <c r="B628" s="171">
        <v>6</v>
      </c>
      <c r="C628" s="171" t="s">
        <v>906</v>
      </c>
      <c r="D628" s="172">
        <v>17</v>
      </c>
      <c r="E628" s="613"/>
      <c r="F628" s="613"/>
      <c r="G628" s="172" t="s">
        <v>911</v>
      </c>
      <c r="H628" s="172" t="s">
        <v>916</v>
      </c>
      <c r="I628" s="613"/>
      <c r="J628" s="614"/>
      <c r="K628" s="614"/>
      <c r="L628" s="614"/>
      <c r="M628" s="173">
        <v>25.32</v>
      </c>
      <c r="N628" s="176">
        <v>43.96372845802658</v>
      </c>
    </row>
    <row r="629" spans="1:14">
      <c r="A629" s="168">
        <v>628</v>
      </c>
      <c r="B629" s="171">
        <v>6</v>
      </c>
      <c r="C629" s="171" t="s">
        <v>906</v>
      </c>
      <c r="D629" s="172">
        <v>17</v>
      </c>
      <c r="E629" s="613"/>
      <c r="F629" s="613"/>
      <c r="G629" s="172" t="s">
        <v>912</v>
      </c>
      <c r="H629" s="172" t="s">
        <v>916</v>
      </c>
      <c r="I629" s="613"/>
      <c r="J629" s="614"/>
      <c r="K629" s="614"/>
      <c r="L629" s="614"/>
      <c r="M629" s="173">
        <v>23.72</v>
      </c>
      <c r="N629" s="176">
        <v>41.185609756097563</v>
      </c>
    </row>
    <row r="630" spans="1:14">
      <c r="A630" s="168">
        <v>629</v>
      </c>
      <c r="B630" s="171">
        <v>6</v>
      </c>
      <c r="C630" s="171" t="s">
        <v>906</v>
      </c>
      <c r="D630" s="172">
        <v>17</v>
      </c>
      <c r="E630" s="613">
        <v>1707</v>
      </c>
      <c r="F630" s="613" t="s">
        <v>910</v>
      </c>
      <c r="G630" s="172" t="s">
        <v>908</v>
      </c>
      <c r="H630" s="172" t="s">
        <v>849</v>
      </c>
      <c r="I630" s="613" t="s">
        <v>909</v>
      </c>
      <c r="J630" s="614">
        <v>114.59</v>
      </c>
      <c r="K630" s="614">
        <v>144.69243664176091</v>
      </c>
      <c r="L630" s="614">
        <v>247.34243664176091</v>
      </c>
      <c r="M630" s="173">
        <v>27</v>
      </c>
      <c r="N630" s="176">
        <v>46.880753095052036</v>
      </c>
    </row>
    <row r="631" spans="1:14">
      <c r="A631" s="168">
        <v>630</v>
      </c>
      <c r="B631" s="171">
        <v>6</v>
      </c>
      <c r="C631" s="171" t="s">
        <v>906</v>
      </c>
      <c r="D631" s="172">
        <v>17</v>
      </c>
      <c r="E631" s="613"/>
      <c r="F631" s="613"/>
      <c r="G631" s="172" t="s">
        <v>910</v>
      </c>
      <c r="H631" s="172" t="s">
        <v>849</v>
      </c>
      <c r="I631" s="613"/>
      <c r="J631" s="614"/>
      <c r="K631" s="614"/>
      <c r="L631" s="614"/>
      <c r="M631" s="173">
        <v>21.98</v>
      </c>
      <c r="N631" s="176">
        <v>38.164405667749769</v>
      </c>
    </row>
    <row r="632" spans="1:14">
      <c r="A632" s="168">
        <v>631</v>
      </c>
      <c r="B632" s="171">
        <v>6</v>
      </c>
      <c r="C632" s="171" t="s">
        <v>906</v>
      </c>
      <c r="D632" s="172">
        <v>17</v>
      </c>
      <c r="E632" s="613"/>
      <c r="F632" s="613"/>
      <c r="G632" s="172" t="s">
        <v>911</v>
      </c>
      <c r="H632" s="172" t="s">
        <v>849</v>
      </c>
      <c r="I632" s="613"/>
      <c r="J632" s="614"/>
      <c r="K632" s="614"/>
      <c r="L632" s="614"/>
      <c r="M632" s="173">
        <v>24.08</v>
      </c>
      <c r="N632" s="176">
        <v>41.810686464031591</v>
      </c>
    </row>
    <row r="633" spans="1:14">
      <c r="A633" s="168">
        <v>632</v>
      </c>
      <c r="B633" s="171">
        <v>6</v>
      </c>
      <c r="C633" s="171" t="s">
        <v>906</v>
      </c>
      <c r="D633" s="172">
        <v>17</v>
      </c>
      <c r="E633" s="613"/>
      <c r="F633" s="613"/>
      <c r="G633" s="172" t="s">
        <v>912</v>
      </c>
      <c r="H633" s="172" t="s">
        <v>849</v>
      </c>
      <c r="I633" s="613"/>
      <c r="J633" s="614"/>
      <c r="K633" s="614"/>
      <c r="L633" s="614"/>
      <c r="M633" s="173">
        <v>24.08</v>
      </c>
      <c r="N633" s="176">
        <v>41.810686464031591</v>
      </c>
    </row>
    <row r="634" spans="1:14">
      <c r="A634" s="168">
        <v>633</v>
      </c>
      <c r="B634" s="171">
        <v>6</v>
      </c>
      <c r="C634" s="171" t="s">
        <v>906</v>
      </c>
      <c r="D634" s="172">
        <v>17</v>
      </c>
      <c r="E634" s="613"/>
      <c r="F634" s="613"/>
      <c r="G634" s="172" t="s">
        <v>913</v>
      </c>
      <c r="H634" s="172" t="s">
        <v>849</v>
      </c>
      <c r="I634" s="613"/>
      <c r="J634" s="614"/>
      <c r="K634" s="614"/>
      <c r="L634" s="614"/>
      <c r="M634" s="173">
        <v>21.98</v>
      </c>
      <c r="N634" s="176">
        <v>38.164405667749769</v>
      </c>
    </row>
    <row r="635" spans="1:14">
      <c r="A635" s="168">
        <v>634</v>
      </c>
      <c r="B635" s="171">
        <v>6</v>
      </c>
      <c r="C635" s="171" t="s">
        <v>906</v>
      </c>
      <c r="D635" s="172">
        <v>17</v>
      </c>
      <c r="E635" s="613"/>
      <c r="F635" s="613"/>
      <c r="G635" s="172" t="s">
        <v>914</v>
      </c>
      <c r="H635" s="172" t="s">
        <v>849</v>
      </c>
      <c r="I635" s="613"/>
      <c r="J635" s="614"/>
      <c r="K635" s="614"/>
      <c r="L635" s="614"/>
      <c r="M635" s="173">
        <v>27</v>
      </c>
      <c r="N635" s="176">
        <v>46.880753095052036</v>
      </c>
    </row>
    <row r="636" spans="1:14">
      <c r="A636" s="168">
        <v>635</v>
      </c>
      <c r="B636" s="171">
        <v>6</v>
      </c>
      <c r="C636" s="171" t="s">
        <v>906</v>
      </c>
      <c r="D636" s="172">
        <v>17</v>
      </c>
      <c r="E636" s="613">
        <v>1708</v>
      </c>
      <c r="F636" s="613" t="s">
        <v>911</v>
      </c>
      <c r="G636" s="172" t="s">
        <v>908</v>
      </c>
      <c r="H636" s="172" t="s">
        <v>916</v>
      </c>
      <c r="I636" s="613" t="s">
        <v>909</v>
      </c>
      <c r="J636" s="614">
        <v>114.96</v>
      </c>
      <c r="K636" s="614">
        <v>145.1596344911147</v>
      </c>
      <c r="L636" s="614">
        <v>249.57963449111469</v>
      </c>
      <c r="M636" s="173">
        <v>25.62</v>
      </c>
      <c r="N636" s="176">
        <v>44.48462571463827</v>
      </c>
    </row>
    <row r="637" spans="1:14">
      <c r="A637" s="168">
        <v>636</v>
      </c>
      <c r="B637" s="171">
        <v>6</v>
      </c>
      <c r="C637" s="171" t="s">
        <v>906</v>
      </c>
      <c r="D637" s="172">
        <v>17</v>
      </c>
      <c r="E637" s="613"/>
      <c r="F637" s="613"/>
      <c r="G637" s="172" t="s">
        <v>910</v>
      </c>
      <c r="H637" s="172" t="s">
        <v>916</v>
      </c>
      <c r="I637" s="613"/>
      <c r="J637" s="614"/>
      <c r="K637" s="614"/>
      <c r="L637" s="614"/>
      <c r="M637" s="173">
        <v>23.49</v>
      </c>
      <c r="N637" s="176">
        <v>40.786255192695265</v>
      </c>
    </row>
    <row r="638" spans="1:14">
      <c r="A638" s="168">
        <v>637</v>
      </c>
      <c r="B638" s="171">
        <v>6</v>
      </c>
      <c r="C638" s="171" t="s">
        <v>906</v>
      </c>
      <c r="D638" s="172">
        <v>17</v>
      </c>
      <c r="E638" s="613"/>
      <c r="F638" s="613"/>
      <c r="G638" s="172" t="s">
        <v>911</v>
      </c>
      <c r="H638" s="172" t="s">
        <v>916</v>
      </c>
      <c r="I638" s="613"/>
      <c r="J638" s="614"/>
      <c r="K638" s="614"/>
      <c r="L638" s="614"/>
      <c r="M638" s="173">
        <v>23.46</v>
      </c>
      <c r="N638" s="176">
        <v>40.734165467034103</v>
      </c>
    </row>
    <row r="639" spans="1:14">
      <c r="A639" s="168">
        <v>638</v>
      </c>
      <c r="B639" s="171">
        <v>6</v>
      </c>
      <c r="C639" s="171" t="s">
        <v>906</v>
      </c>
      <c r="D639" s="172">
        <v>17</v>
      </c>
      <c r="E639" s="613"/>
      <c r="F639" s="613"/>
      <c r="G639" s="172" t="s">
        <v>912</v>
      </c>
      <c r="H639" s="172" t="s">
        <v>916</v>
      </c>
      <c r="I639" s="613"/>
      <c r="J639" s="614"/>
      <c r="K639" s="614"/>
      <c r="L639" s="614"/>
      <c r="M639" s="173">
        <v>23.46</v>
      </c>
      <c r="N639" s="176">
        <v>40.734165467034103</v>
      </c>
    </row>
    <row r="640" spans="1:14">
      <c r="A640" s="168">
        <v>639</v>
      </c>
      <c r="B640" s="171">
        <v>6</v>
      </c>
      <c r="C640" s="171" t="s">
        <v>906</v>
      </c>
      <c r="D640" s="172">
        <v>17</v>
      </c>
      <c r="E640" s="613"/>
      <c r="F640" s="613"/>
      <c r="G640" s="172" t="s">
        <v>913</v>
      </c>
      <c r="H640" s="172" t="s">
        <v>916</v>
      </c>
      <c r="I640" s="613"/>
      <c r="J640" s="614"/>
      <c r="K640" s="614"/>
      <c r="L640" s="614"/>
      <c r="M640" s="173">
        <v>23.49</v>
      </c>
      <c r="N640" s="176">
        <v>40.786255192695265</v>
      </c>
    </row>
    <row r="641" spans="1:14">
      <c r="A641" s="168">
        <v>640</v>
      </c>
      <c r="B641" s="171">
        <v>6</v>
      </c>
      <c r="C641" s="171" t="s">
        <v>906</v>
      </c>
      <c r="D641" s="172">
        <v>17</v>
      </c>
      <c r="E641" s="613"/>
      <c r="F641" s="613"/>
      <c r="G641" s="172" t="s">
        <v>914</v>
      </c>
      <c r="H641" s="172" t="s">
        <v>916</v>
      </c>
      <c r="I641" s="613"/>
      <c r="J641" s="614"/>
      <c r="K641" s="614"/>
      <c r="L641" s="614"/>
      <c r="M641" s="173">
        <v>25.62</v>
      </c>
      <c r="N641" s="176">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5">
        <v>201</v>
      </c>
      <c r="F2" s="615" t="s">
        <v>907</v>
      </c>
      <c r="G2" s="181" t="s">
        <v>908</v>
      </c>
      <c r="H2" s="181" t="s">
        <v>849</v>
      </c>
      <c r="I2" s="615" t="s">
        <v>909</v>
      </c>
      <c r="J2" s="617">
        <v>114.59</v>
      </c>
      <c r="K2" s="616">
        <v>144.715576787157</v>
      </c>
      <c r="L2" s="616">
        <v>247.36557678715701</v>
      </c>
      <c r="M2" s="182">
        <v>24.08</v>
      </c>
      <c r="N2" s="183">
        <v>41.810686464031591</v>
      </c>
    </row>
    <row r="3" spans="1:14">
      <c r="A3" s="179">
        <v>2</v>
      </c>
      <c r="B3" s="180">
        <v>5</v>
      </c>
      <c r="C3" s="180" t="s">
        <v>906</v>
      </c>
      <c r="D3" s="181">
        <v>2</v>
      </c>
      <c r="E3" s="615"/>
      <c r="F3" s="615"/>
      <c r="G3" s="181" t="s">
        <v>910</v>
      </c>
      <c r="H3" s="181" t="s">
        <v>849</v>
      </c>
      <c r="I3" s="615"/>
      <c r="J3" s="616"/>
      <c r="K3" s="616"/>
      <c r="L3" s="616"/>
      <c r="M3" s="182">
        <v>21.98</v>
      </c>
      <c r="N3" s="184">
        <v>38.164405667749769</v>
      </c>
    </row>
    <row r="4" spans="1:14">
      <c r="A4" s="179">
        <v>3</v>
      </c>
      <c r="B4" s="180">
        <v>5</v>
      </c>
      <c r="C4" s="180" t="s">
        <v>906</v>
      </c>
      <c r="D4" s="181">
        <v>2</v>
      </c>
      <c r="E4" s="615"/>
      <c r="F4" s="615"/>
      <c r="G4" s="181" t="s">
        <v>911</v>
      </c>
      <c r="H4" s="181" t="s">
        <v>849</v>
      </c>
      <c r="I4" s="615"/>
      <c r="J4" s="616"/>
      <c r="K4" s="616"/>
      <c r="L4" s="616"/>
      <c r="M4" s="182">
        <v>27</v>
      </c>
      <c r="N4" s="184">
        <v>46.880753095052036</v>
      </c>
    </row>
    <row r="5" spans="1:14">
      <c r="A5" s="179">
        <v>4</v>
      </c>
      <c r="B5" s="180">
        <v>5</v>
      </c>
      <c r="C5" s="180" t="s">
        <v>906</v>
      </c>
      <c r="D5" s="181">
        <v>2</v>
      </c>
      <c r="E5" s="615"/>
      <c r="F5" s="615"/>
      <c r="G5" s="181" t="s">
        <v>912</v>
      </c>
      <c r="H5" s="181" t="s">
        <v>849</v>
      </c>
      <c r="I5" s="615"/>
      <c r="J5" s="616"/>
      <c r="K5" s="616"/>
      <c r="L5" s="616"/>
      <c r="M5" s="182">
        <v>27</v>
      </c>
      <c r="N5" s="184">
        <v>46.880753095052036</v>
      </c>
    </row>
    <row r="6" spans="1:14">
      <c r="A6" s="179">
        <v>5</v>
      </c>
      <c r="B6" s="180">
        <v>5</v>
      </c>
      <c r="C6" s="180" t="s">
        <v>906</v>
      </c>
      <c r="D6" s="181">
        <v>2</v>
      </c>
      <c r="E6" s="615"/>
      <c r="F6" s="615"/>
      <c r="G6" s="181" t="s">
        <v>913</v>
      </c>
      <c r="H6" s="181" t="s">
        <v>849</v>
      </c>
      <c r="I6" s="615"/>
      <c r="J6" s="616"/>
      <c r="K6" s="616"/>
      <c r="L6" s="616"/>
      <c r="M6" s="182">
        <v>21.98</v>
      </c>
      <c r="N6" s="184">
        <v>38.164405667749769</v>
      </c>
    </row>
    <row r="7" spans="1:14">
      <c r="A7" s="179">
        <v>6</v>
      </c>
      <c r="B7" s="180">
        <v>5</v>
      </c>
      <c r="C7" s="180" t="s">
        <v>906</v>
      </c>
      <c r="D7" s="181">
        <v>2</v>
      </c>
      <c r="E7" s="615"/>
      <c r="F7" s="615"/>
      <c r="G7" s="181" t="s">
        <v>914</v>
      </c>
      <c r="H7" s="181" t="s">
        <v>849</v>
      </c>
      <c r="I7" s="615"/>
      <c r="J7" s="616"/>
      <c r="K7" s="616"/>
      <c r="L7" s="616"/>
      <c r="M7" s="182">
        <v>24.08</v>
      </c>
      <c r="N7" s="184">
        <v>41.810686464031591</v>
      </c>
    </row>
    <row r="8" spans="1:14">
      <c r="A8" s="179">
        <v>7</v>
      </c>
      <c r="B8" s="180">
        <v>5</v>
      </c>
      <c r="C8" s="180" t="s">
        <v>906</v>
      </c>
      <c r="D8" s="181">
        <v>2</v>
      </c>
      <c r="E8" s="615">
        <v>202</v>
      </c>
      <c r="F8" s="615" t="s">
        <v>915</v>
      </c>
      <c r="G8" s="181" t="s">
        <v>908</v>
      </c>
      <c r="H8" s="181" t="s">
        <v>916</v>
      </c>
      <c r="I8" s="615" t="s">
        <v>909</v>
      </c>
      <c r="J8" s="616">
        <v>114.96</v>
      </c>
      <c r="K8" s="616">
        <v>145.182849353796</v>
      </c>
      <c r="L8" s="616">
        <v>249.60284935379599</v>
      </c>
      <c r="M8" s="182">
        <v>23.46</v>
      </c>
      <c r="N8" s="184">
        <v>40.734165467034103</v>
      </c>
    </row>
    <row r="9" spans="1:14">
      <c r="A9" s="179">
        <v>8</v>
      </c>
      <c r="B9" s="180">
        <v>5</v>
      </c>
      <c r="C9" s="180" t="s">
        <v>906</v>
      </c>
      <c r="D9" s="181">
        <v>2</v>
      </c>
      <c r="E9" s="615"/>
      <c r="F9" s="615"/>
      <c r="G9" s="181" t="s">
        <v>910</v>
      </c>
      <c r="H9" s="181" t="s">
        <v>916</v>
      </c>
      <c r="I9" s="615"/>
      <c r="J9" s="616"/>
      <c r="K9" s="616"/>
      <c r="L9" s="616"/>
      <c r="M9" s="182">
        <v>23.49</v>
      </c>
      <c r="N9" s="184">
        <v>40.786255192695265</v>
      </c>
    </row>
    <row r="10" spans="1:14">
      <c r="A10" s="179">
        <v>9</v>
      </c>
      <c r="B10" s="180">
        <v>5</v>
      </c>
      <c r="C10" s="180" t="s">
        <v>906</v>
      </c>
      <c r="D10" s="181">
        <v>2</v>
      </c>
      <c r="E10" s="615"/>
      <c r="F10" s="615"/>
      <c r="G10" s="181" t="s">
        <v>911</v>
      </c>
      <c r="H10" s="181" t="s">
        <v>916</v>
      </c>
      <c r="I10" s="615"/>
      <c r="J10" s="616"/>
      <c r="K10" s="616"/>
      <c r="L10" s="616"/>
      <c r="M10" s="182">
        <v>25.62</v>
      </c>
      <c r="N10" s="184">
        <v>44.48462571463827</v>
      </c>
    </row>
    <row r="11" spans="1:14">
      <c r="A11" s="179">
        <v>10</v>
      </c>
      <c r="B11" s="180">
        <v>5</v>
      </c>
      <c r="C11" s="180" t="s">
        <v>906</v>
      </c>
      <c r="D11" s="181">
        <v>2</v>
      </c>
      <c r="E11" s="615"/>
      <c r="F11" s="615"/>
      <c r="G11" s="181" t="s">
        <v>912</v>
      </c>
      <c r="H11" s="181" t="s">
        <v>916</v>
      </c>
      <c r="I11" s="615"/>
      <c r="J11" s="616"/>
      <c r="K11" s="616"/>
      <c r="L11" s="616"/>
      <c r="M11" s="182">
        <v>25.62</v>
      </c>
      <c r="N11" s="184">
        <v>44.48462571463827</v>
      </c>
    </row>
    <row r="12" spans="1:14">
      <c r="A12" s="179">
        <v>11</v>
      </c>
      <c r="B12" s="180">
        <v>5</v>
      </c>
      <c r="C12" s="180" t="s">
        <v>906</v>
      </c>
      <c r="D12" s="181">
        <v>2</v>
      </c>
      <c r="E12" s="615"/>
      <c r="F12" s="615"/>
      <c r="G12" s="181" t="s">
        <v>913</v>
      </c>
      <c r="H12" s="181" t="s">
        <v>916</v>
      </c>
      <c r="I12" s="615"/>
      <c r="J12" s="616"/>
      <c r="K12" s="616"/>
      <c r="L12" s="616"/>
      <c r="M12" s="182">
        <v>23.49</v>
      </c>
      <c r="N12" s="184">
        <v>40.786255192695265</v>
      </c>
    </row>
    <row r="13" spans="1:14">
      <c r="A13" s="179">
        <v>12</v>
      </c>
      <c r="B13" s="180">
        <v>5</v>
      </c>
      <c r="C13" s="180" t="s">
        <v>906</v>
      </c>
      <c r="D13" s="181">
        <v>2</v>
      </c>
      <c r="E13" s="615"/>
      <c r="F13" s="615"/>
      <c r="G13" s="181" t="s">
        <v>914</v>
      </c>
      <c r="H13" s="181" t="s">
        <v>916</v>
      </c>
      <c r="I13" s="615"/>
      <c r="J13" s="616"/>
      <c r="K13" s="616"/>
      <c r="L13" s="616"/>
      <c r="M13" s="182">
        <v>23.46</v>
      </c>
      <c r="N13" s="184">
        <v>40.734165467034103</v>
      </c>
    </row>
    <row r="14" spans="1:14">
      <c r="A14" s="179">
        <v>13</v>
      </c>
      <c r="B14" s="180">
        <v>5</v>
      </c>
      <c r="C14" s="180" t="s">
        <v>906</v>
      </c>
      <c r="D14" s="181">
        <v>2</v>
      </c>
      <c r="E14" s="615">
        <v>203</v>
      </c>
      <c r="F14" s="615" t="s">
        <v>917</v>
      </c>
      <c r="G14" s="181" t="s">
        <v>908</v>
      </c>
      <c r="H14" s="181" t="s">
        <v>849</v>
      </c>
      <c r="I14" s="615" t="s">
        <v>918</v>
      </c>
      <c r="J14" s="616">
        <v>85.82</v>
      </c>
      <c r="K14" s="616">
        <v>108.36383881230115</v>
      </c>
      <c r="L14" s="616">
        <v>178.34383881230116</v>
      </c>
      <c r="M14" s="182">
        <v>21.9</v>
      </c>
      <c r="N14" s="185">
        <v>38.025499732653316</v>
      </c>
    </row>
    <row r="15" spans="1:14">
      <c r="A15" s="179">
        <v>14</v>
      </c>
      <c r="B15" s="180">
        <v>5</v>
      </c>
      <c r="C15" s="180" t="s">
        <v>906</v>
      </c>
      <c r="D15" s="181">
        <v>2</v>
      </c>
      <c r="E15" s="615"/>
      <c r="F15" s="615"/>
      <c r="G15" s="181" t="s">
        <v>910</v>
      </c>
      <c r="H15" s="181" t="s">
        <v>849</v>
      </c>
      <c r="I15" s="615"/>
      <c r="J15" s="616"/>
      <c r="K15" s="616"/>
      <c r="L15" s="616"/>
      <c r="M15" s="182">
        <v>26.56</v>
      </c>
      <c r="N15" s="185">
        <v>46.116770452021555</v>
      </c>
    </row>
    <row r="16" spans="1:14">
      <c r="A16" s="179">
        <v>15</v>
      </c>
      <c r="B16" s="180">
        <v>5</v>
      </c>
      <c r="C16" s="180" t="s">
        <v>906</v>
      </c>
      <c r="D16" s="181">
        <v>2</v>
      </c>
      <c r="E16" s="615"/>
      <c r="F16" s="615"/>
      <c r="G16" s="181" t="s">
        <v>911</v>
      </c>
      <c r="H16" s="181" t="s">
        <v>849</v>
      </c>
      <c r="I16" s="615"/>
      <c r="J16" s="616"/>
      <c r="K16" s="616"/>
      <c r="L16" s="616"/>
      <c r="M16" s="182">
        <v>26.56</v>
      </c>
      <c r="N16" s="184">
        <v>46.116770452021555</v>
      </c>
    </row>
    <row r="17" spans="1:14">
      <c r="A17" s="179">
        <v>16</v>
      </c>
      <c r="B17" s="180">
        <v>5</v>
      </c>
      <c r="C17" s="180" t="s">
        <v>906</v>
      </c>
      <c r="D17" s="181">
        <v>2</v>
      </c>
      <c r="E17" s="615"/>
      <c r="F17" s="615"/>
      <c r="G17" s="181" t="s">
        <v>912</v>
      </c>
      <c r="H17" s="181" t="s">
        <v>849</v>
      </c>
      <c r="I17" s="615"/>
      <c r="J17" s="616"/>
      <c r="K17" s="616"/>
      <c r="L17" s="616"/>
      <c r="M17" s="182">
        <v>21.9</v>
      </c>
      <c r="N17" s="184">
        <v>38.025499732653316</v>
      </c>
    </row>
    <row r="18" spans="1:14">
      <c r="A18" s="179">
        <v>17</v>
      </c>
      <c r="B18" s="180">
        <v>5</v>
      </c>
      <c r="C18" s="180" t="s">
        <v>906</v>
      </c>
      <c r="D18" s="181">
        <v>2</v>
      </c>
      <c r="E18" s="615">
        <v>204</v>
      </c>
      <c r="F18" s="615" t="s">
        <v>919</v>
      </c>
      <c r="G18" s="181" t="s">
        <v>908</v>
      </c>
      <c r="H18" s="181" t="s">
        <v>916</v>
      </c>
      <c r="I18" s="615" t="s">
        <v>918</v>
      </c>
      <c r="J18" s="616">
        <v>80.790000000000006</v>
      </c>
      <c r="K18" s="616">
        <v>102.01252083017725</v>
      </c>
      <c r="L18" s="616">
        <v>169.10252083017724</v>
      </c>
      <c r="M18" s="182">
        <v>25.32</v>
      </c>
      <c r="N18" s="184">
        <v>43.96372845802658</v>
      </c>
    </row>
    <row r="19" spans="1:14">
      <c r="A19" s="179">
        <v>18</v>
      </c>
      <c r="B19" s="180">
        <v>5</v>
      </c>
      <c r="C19" s="180" t="s">
        <v>906</v>
      </c>
      <c r="D19" s="181">
        <v>2</v>
      </c>
      <c r="E19" s="615"/>
      <c r="F19" s="615"/>
      <c r="G19" s="181" t="s">
        <v>910</v>
      </c>
      <c r="H19" s="181" t="s">
        <v>916</v>
      </c>
      <c r="I19" s="615"/>
      <c r="J19" s="616"/>
      <c r="K19" s="616"/>
      <c r="L19" s="616"/>
      <c r="M19" s="182">
        <v>23.72</v>
      </c>
      <c r="N19" s="184">
        <v>41.185609756097563</v>
      </c>
    </row>
    <row r="20" spans="1:14">
      <c r="A20" s="179">
        <v>19</v>
      </c>
      <c r="B20" s="180">
        <v>5</v>
      </c>
      <c r="C20" s="180" t="s">
        <v>906</v>
      </c>
      <c r="D20" s="181">
        <v>2</v>
      </c>
      <c r="E20" s="615"/>
      <c r="F20" s="615"/>
      <c r="G20" s="181" t="s">
        <v>911</v>
      </c>
      <c r="H20" s="181" t="s">
        <v>916</v>
      </c>
      <c r="I20" s="615"/>
      <c r="J20" s="616"/>
      <c r="K20" s="616"/>
      <c r="L20" s="616"/>
      <c r="M20" s="182">
        <v>23.72</v>
      </c>
      <c r="N20" s="184">
        <v>41.185609756097563</v>
      </c>
    </row>
    <row r="21" spans="1:14">
      <c r="A21" s="179">
        <v>20</v>
      </c>
      <c r="B21" s="180">
        <v>5</v>
      </c>
      <c r="C21" s="180" t="s">
        <v>906</v>
      </c>
      <c r="D21" s="181">
        <v>2</v>
      </c>
      <c r="E21" s="615"/>
      <c r="F21" s="615"/>
      <c r="G21" s="181" t="s">
        <v>912</v>
      </c>
      <c r="H21" s="181" t="s">
        <v>916</v>
      </c>
      <c r="I21" s="615"/>
      <c r="J21" s="616"/>
      <c r="K21" s="616"/>
      <c r="L21" s="616"/>
      <c r="M21" s="182">
        <v>25.32</v>
      </c>
      <c r="N21" s="184">
        <v>43.96372845802658</v>
      </c>
    </row>
    <row r="22" spans="1:14">
      <c r="A22" s="179">
        <v>21</v>
      </c>
      <c r="B22" s="180">
        <v>5</v>
      </c>
      <c r="C22" s="180" t="s">
        <v>906</v>
      </c>
      <c r="D22" s="181">
        <v>2</v>
      </c>
      <c r="E22" s="615">
        <v>205</v>
      </c>
      <c r="F22" s="615" t="s">
        <v>908</v>
      </c>
      <c r="G22" s="181" t="s">
        <v>908</v>
      </c>
      <c r="H22" s="181" t="s">
        <v>849</v>
      </c>
      <c r="I22" s="615" t="s">
        <v>918</v>
      </c>
      <c r="J22" s="616">
        <v>85.82</v>
      </c>
      <c r="K22" s="616">
        <v>108.36464711227785</v>
      </c>
      <c r="L22" s="616">
        <v>178.34464711227787</v>
      </c>
      <c r="M22" s="182">
        <v>26.56</v>
      </c>
      <c r="N22" s="184">
        <v>46.116770452021555</v>
      </c>
    </row>
    <row r="23" spans="1:14">
      <c r="A23" s="179">
        <v>22</v>
      </c>
      <c r="B23" s="180">
        <v>5</v>
      </c>
      <c r="C23" s="180" t="s">
        <v>906</v>
      </c>
      <c r="D23" s="181">
        <v>2</v>
      </c>
      <c r="E23" s="615"/>
      <c r="F23" s="615"/>
      <c r="G23" s="181" t="s">
        <v>910</v>
      </c>
      <c r="H23" s="181" t="s">
        <v>849</v>
      </c>
      <c r="I23" s="615"/>
      <c r="J23" s="616"/>
      <c r="K23" s="616"/>
      <c r="L23" s="616"/>
      <c r="M23" s="182">
        <v>21.9</v>
      </c>
      <c r="N23" s="184">
        <v>38.025499732653316</v>
      </c>
    </row>
    <row r="24" spans="1:14">
      <c r="A24" s="179">
        <v>23</v>
      </c>
      <c r="B24" s="180">
        <v>5</v>
      </c>
      <c r="C24" s="180" t="s">
        <v>906</v>
      </c>
      <c r="D24" s="181">
        <v>2</v>
      </c>
      <c r="E24" s="615"/>
      <c r="F24" s="615"/>
      <c r="G24" s="181" t="s">
        <v>911</v>
      </c>
      <c r="H24" s="181" t="s">
        <v>849</v>
      </c>
      <c r="I24" s="615"/>
      <c r="J24" s="616"/>
      <c r="K24" s="616"/>
      <c r="L24" s="616"/>
      <c r="M24" s="182">
        <v>21.9</v>
      </c>
      <c r="N24" s="184">
        <v>38.025499732653316</v>
      </c>
    </row>
    <row r="25" spans="1:14">
      <c r="A25" s="179">
        <v>24</v>
      </c>
      <c r="B25" s="180">
        <v>5</v>
      </c>
      <c r="C25" s="180" t="s">
        <v>906</v>
      </c>
      <c r="D25" s="181">
        <v>2</v>
      </c>
      <c r="E25" s="615"/>
      <c r="F25" s="615"/>
      <c r="G25" s="181" t="s">
        <v>912</v>
      </c>
      <c r="H25" s="181" t="s">
        <v>849</v>
      </c>
      <c r="I25" s="615"/>
      <c r="J25" s="616"/>
      <c r="K25" s="616"/>
      <c r="L25" s="616"/>
      <c r="M25" s="182">
        <v>26.56</v>
      </c>
      <c r="N25" s="184">
        <v>46.116770452021555</v>
      </c>
    </row>
    <row r="26" spans="1:14">
      <c r="A26" s="179">
        <v>25</v>
      </c>
      <c r="B26" s="180">
        <v>5</v>
      </c>
      <c r="C26" s="180" t="s">
        <v>906</v>
      </c>
      <c r="D26" s="181">
        <v>2</v>
      </c>
      <c r="E26" s="615">
        <v>206</v>
      </c>
      <c r="F26" s="615" t="s">
        <v>912</v>
      </c>
      <c r="G26" s="181" t="s">
        <v>908</v>
      </c>
      <c r="H26" s="181" t="s">
        <v>916</v>
      </c>
      <c r="I26" s="615" t="s">
        <v>918</v>
      </c>
      <c r="J26" s="616">
        <v>80.790000000000006</v>
      </c>
      <c r="K26" s="616">
        <v>102.01328175484653</v>
      </c>
      <c r="L26" s="616">
        <v>169.10328175484653</v>
      </c>
      <c r="M26" s="182">
        <v>23.72</v>
      </c>
      <c r="N26" s="184">
        <v>41.185609756097563</v>
      </c>
    </row>
    <row r="27" spans="1:14">
      <c r="A27" s="179">
        <v>26</v>
      </c>
      <c r="B27" s="180">
        <v>5</v>
      </c>
      <c r="C27" s="180" t="s">
        <v>906</v>
      </c>
      <c r="D27" s="181">
        <v>2</v>
      </c>
      <c r="E27" s="615"/>
      <c r="F27" s="615"/>
      <c r="G27" s="181" t="s">
        <v>910</v>
      </c>
      <c r="H27" s="181" t="s">
        <v>916</v>
      </c>
      <c r="I27" s="615"/>
      <c r="J27" s="616"/>
      <c r="K27" s="616"/>
      <c r="L27" s="616"/>
      <c r="M27" s="182">
        <v>25.32</v>
      </c>
      <c r="N27" s="184">
        <v>43.96372845802658</v>
      </c>
    </row>
    <row r="28" spans="1:14">
      <c r="A28" s="179">
        <v>27</v>
      </c>
      <c r="B28" s="180">
        <v>5</v>
      </c>
      <c r="C28" s="180" t="s">
        <v>906</v>
      </c>
      <c r="D28" s="181">
        <v>2</v>
      </c>
      <c r="E28" s="615"/>
      <c r="F28" s="615"/>
      <c r="G28" s="181" t="s">
        <v>911</v>
      </c>
      <c r="H28" s="181" t="s">
        <v>916</v>
      </c>
      <c r="I28" s="615"/>
      <c r="J28" s="616"/>
      <c r="K28" s="616"/>
      <c r="L28" s="616"/>
      <c r="M28" s="182">
        <v>25.32</v>
      </c>
      <c r="N28" s="184">
        <v>43.96372845802658</v>
      </c>
    </row>
    <row r="29" spans="1:14">
      <c r="A29" s="179">
        <v>28</v>
      </c>
      <c r="B29" s="180">
        <v>5</v>
      </c>
      <c r="C29" s="180" t="s">
        <v>906</v>
      </c>
      <c r="D29" s="181">
        <v>2</v>
      </c>
      <c r="E29" s="615"/>
      <c r="F29" s="615"/>
      <c r="G29" s="181" t="s">
        <v>912</v>
      </c>
      <c r="H29" s="181" t="s">
        <v>916</v>
      </c>
      <c r="I29" s="615"/>
      <c r="J29" s="616"/>
      <c r="K29" s="616"/>
      <c r="L29" s="616"/>
      <c r="M29" s="182">
        <v>23.72</v>
      </c>
      <c r="N29" s="184">
        <v>41.185609756097563</v>
      </c>
    </row>
    <row r="30" spans="1:14">
      <c r="A30" s="179">
        <v>29</v>
      </c>
      <c r="B30" s="180">
        <v>5</v>
      </c>
      <c r="C30" s="180" t="s">
        <v>906</v>
      </c>
      <c r="D30" s="181">
        <v>2</v>
      </c>
      <c r="E30" s="615">
        <v>207</v>
      </c>
      <c r="F30" s="615" t="s">
        <v>910</v>
      </c>
      <c r="G30" s="181" t="s">
        <v>908</v>
      </c>
      <c r="H30" s="181" t="s">
        <v>849</v>
      </c>
      <c r="I30" s="615" t="s">
        <v>909</v>
      </c>
      <c r="J30" s="616">
        <v>114.59</v>
      </c>
      <c r="K30" s="616">
        <v>144.69243664176091</v>
      </c>
      <c r="L30" s="616">
        <v>247.34243664176091</v>
      </c>
      <c r="M30" s="182">
        <v>27</v>
      </c>
      <c r="N30" s="184">
        <v>46.880753095052036</v>
      </c>
    </row>
    <row r="31" spans="1:14">
      <c r="A31" s="179">
        <v>30</v>
      </c>
      <c r="B31" s="180">
        <v>5</v>
      </c>
      <c r="C31" s="180" t="s">
        <v>906</v>
      </c>
      <c r="D31" s="181">
        <v>2</v>
      </c>
      <c r="E31" s="615"/>
      <c r="F31" s="615"/>
      <c r="G31" s="181" t="s">
        <v>910</v>
      </c>
      <c r="H31" s="181" t="s">
        <v>849</v>
      </c>
      <c r="I31" s="615"/>
      <c r="J31" s="616"/>
      <c r="K31" s="616"/>
      <c r="L31" s="616"/>
      <c r="M31" s="182">
        <v>21.98</v>
      </c>
      <c r="N31" s="184">
        <v>38.164405667749769</v>
      </c>
    </row>
    <row r="32" spans="1:14">
      <c r="A32" s="179">
        <v>31</v>
      </c>
      <c r="B32" s="180">
        <v>5</v>
      </c>
      <c r="C32" s="180" t="s">
        <v>906</v>
      </c>
      <c r="D32" s="181">
        <v>2</v>
      </c>
      <c r="E32" s="615"/>
      <c r="F32" s="615"/>
      <c r="G32" s="181" t="s">
        <v>911</v>
      </c>
      <c r="H32" s="181" t="s">
        <v>849</v>
      </c>
      <c r="I32" s="615"/>
      <c r="J32" s="616"/>
      <c r="K32" s="616"/>
      <c r="L32" s="616"/>
      <c r="M32" s="182">
        <v>24.08</v>
      </c>
      <c r="N32" s="184">
        <v>41.810686464031591</v>
      </c>
    </row>
    <row r="33" spans="1:14">
      <c r="A33" s="179">
        <v>32</v>
      </c>
      <c r="B33" s="180">
        <v>5</v>
      </c>
      <c r="C33" s="180" t="s">
        <v>906</v>
      </c>
      <c r="D33" s="181">
        <v>2</v>
      </c>
      <c r="E33" s="615"/>
      <c r="F33" s="615"/>
      <c r="G33" s="181" t="s">
        <v>912</v>
      </c>
      <c r="H33" s="181" t="s">
        <v>849</v>
      </c>
      <c r="I33" s="615"/>
      <c r="J33" s="616"/>
      <c r="K33" s="616"/>
      <c r="L33" s="616"/>
      <c r="M33" s="182">
        <v>24.08</v>
      </c>
      <c r="N33" s="184">
        <v>41.810686464031591</v>
      </c>
    </row>
    <row r="34" spans="1:14">
      <c r="A34" s="179">
        <v>33</v>
      </c>
      <c r="B34" s="180">
        <v>5</v>
      </c>
      <c r="C34" s="180" t="s">
        <v>906</v>
      </c>
      <c r="D34" s="181">
        <v>2</v>
      </c>
      <c r="E34" s="615"/>
      <c r="F34" s="615"/>
      <c r="G34" s="181" t="s">
        <v>913</v>
      </c>
      <c r="H34" s="181" t="s">
        <v>849</v>
      </c>
      <c r="I34" s="615"/>
      <c r="J34" s="616"/>
      <c r="K34" s="616"/>
      <c r="L34" s="616"/>
      <c r="M34" s="182">
        <v>21.98</v>
      </c>
      <c r="N34" s="184">
        <v>38.164405667749769</v>
      </c>
    </row>
    <row r="35" spans="1:14">
      <c r="A35" s="179">
        <v>34</v>
      </c>
      <c r="B35" s="180">
        <v>5</v>
      </c>
      <c r="C35" s="180" t="s">
        <v>906</v>
      </c>
      <c r="D35" s="181">
        <v>2</v>
      </c>
      <c r="E35" s="615"/>
      <c r="F35" s="615"/>
      <c r="G35" s="181" t="s">
        <v>914</v>
      </c>
      <c r="H35" s="181" t="s">
        <v>849</v>
      </c>
      <c r="I35" s="615"/>
      <c r="J35" s="616"/>
      <c r="K35" s="616"/>
      <c r="L35" s="616"/>
      <c r="M35" s="182">
        <v>27</v>
      </c>
      <c r="N35" s="184">
        <v>46.880753095052036</v>
      </c>
    </row>
    <row r="36" spans="1:14">
      <c r="A36" s="179">
        <v>35</v>
      </c>
      <c r="B36" s="180">
        <v>5</v>
      </c>
      <c r="C36" s="180" t="s">
        <v>906</v>
      </c>
      <c r="D36" s="181">
        <v>2</v>
      </c>
      <c r="E36" s="615">
        <v>208</v>
      </c>
      <c r="F36" s="615" t="s">
        <v>911</v>
      </c>
      <c r="G36" s="181" t="s">
        <v>908</v>
      </c>
      <c r="H36" s="181" t="s">
        <v>916</v>
      </c>
      <c r="I36" s="615" t="s">
        <v>909</v>
      </c>
      <c r="J36" s="616">
        <v>114.96599999999999</v>
      </c>
      <c r="K36" s="616">
        <v>145.1596344911147</v>
      </c>
      <c r="L36" s="616">
        <v>249.57963449111469</v>
      </c>
      <c r="M36" s="182">
        <v>25.62</v>
      </c>
      <c r="N36" s="184">
        <v>44.48462571463827</v>
      </c>
    </row>
    <row r="37" spans="1:14">
      <c r="A37" s="179">
        <v>36</v>
      </c>
      <c r="B37" s="180">
        <v>5</v>
      </c>
      <c r="C37" s="180" t="s">
        <v>906</v>
      </c>
      <c r="D37" s="181">
        <v>2</v>
      </c>
      <c r="E37" s="615"/>
      <c r="F37" s="615"/>
      <c r="G37" s="181" t="s">
        <v>910</v>
      </c>
      <c r="H37" s="181" t="s">
        <v>916</v>
      </c>
      <c r="I37" s="615"/>
      <c r="J37" s="616"/>
      <c r="K37" s="616"/>
      <c r="L37" s="616"/>
      <c r="M37" s="182">
        <v>23.49</v>
      </c>
      <c r="N37" s="184">
        <v>40.786255192695265</v>
      </c>
    </row>
    <row r="38" spans="1:14">
      <c r="A38" s="179">
        <v>37</v>
      </c>
      <c r="B38" s="180">
        <v>5</v>
      </c>
      <c r="C38" s="180" t="s">
        <v>906</v>
      </c>
      <c r="D38" s="181">
        <v>2</v>
      </c>
      <c r="E38" s="615"/>
      <c r="F38" s="615"/>
      <c r="G38" s="181" t="s">
        <v>911</v>
      </c>
      <c r="H38" s="181" t="s">
        <v>916</v>
      </c>
      <c r="I38" s="615"/>
      <c r="J38" s="616"/>
      <c r="K38" s="616"/>
      <c r="L38" s="616"/>
      <c r="M38" s="182">
        <v>23.46</v>
      </c>
      <c r="N38" s="184">
        <v>40.734165467034103</v>
      </c>
    </row>
    <row r="39" spans="1:14">
      <c r="A39" s="179">
        <v>38</v>
      </c>
      <c r="B39" s="180">
        <v>5</v>
      </c>
      <c r="C39" s="180" t="s">
        <v>906</v>
      </c>
      <c r="D39" s="181">
        <v>2</v>
      </c>
      <c r="E39" s="615"/>
      <c r="F39" s="615"/>
      <c r="G39" s="181" t="s">
        <v>912</v>
      </c>
      <c r="H39" s="181" t="s">
        <v>916</v>
      </c>
      <c r="I39" s="615"/>
      <c r="J39" s="616"/>
      <c r="K39" s="616"/>
      <c r="L39" s="616"/>
      <c r="M39" s="182">
        <v>23.46</v>
      </c>
      <c r="N39" s="184">
        <v>40.734165467034103</v>
      </c>
    </row>
    <row r="40" spans="1:14">
      <c r="A40" s="179">
        <v>39</v>
      </c>
      <c r="B40" s="180">
        <v>5</v>
      </c>
      <c r="C40" s="180" t="s">
        <v>906</v>
      </c>
      <c r="D40" s="181">
        <v>2</v>
      </c>
      <c r="E40" s="615"/>
      <c r="F40" s="615"/>
      <c r="G40" s="181" t="s">
        <v>913</v>
      </c>
      <c r="H40" s="181" t="s">
        <v>916</v>
      </c>
      <c r="I40" s="615"/>
      <c r="J40" s="616"/>
      <c r="K40" s="616"/>
      <c r="L40" s="616"/>
      <c r="M40" s="182">
        <v>23.49</v>
      </c>
      <c r="N40" s="184">
        <v>40.786255192695265</v>
      </c>
    </row>
    <row r="41" spans="1:14" ht="18" thickBot="1">
      <c r="A41" s="179">
        <v>40</v>
      </c>
      <c r="B41" s="180">
        <v>5</v>
      </c>
      <c r="C41" s="180" t="s">
        <v>906</v>
      </c>
      <c r="D41" s="181">
        <v>2</v>
      </c>
      <c r="E41" s="615"/>
      <c r="F41" s="615"/>
      <c r="G41" s="181" t="s">
        <v>914</v>
      </c>
      <c r="H41" s="181" t="s">
        <v>916</v>
      </c>
      <c r="I41" s="615"/>
      <c r="J41" s="616"/>
      <c r="K41" s="616"/>
      <c r="L41" s="616"/>
      <c r="M41" s="186">
        <v>25.62</v>
      </c>
      <c r="N41" s="187">
        <v>44.48462571463827</v>
      </c>
    </row>
    <row r="42" spans="1:14">
      <c r="A42" s="179">
        <v>41</v>
      </c>
      <c r="B42" s="180">
        <v>5</v>
      </c>
      <c r="C42" s="180" t="s">
        <v>906</v>
      </c>
      <c r="D42" s="181">
        <v>3</v>
      </c>
      <c r="E42" s="615">
        <v>301</v>
      </c>
      <c r="F42" s="615" t="s">
        <v>907</v>
      </c>
      <c r="G42" s="181" t="s">
        <v>908</v>
      </c>
      <c r="H42" s="181" t="s">
        <v>849</v>
      </c>
      <c r="I42" s="615" t="s">
        <v>909</v>
      </c>
      <c r="J42" s="616">
        <v>114.59</v>
      </c>
      <c r="K42" s="616">
        <v>144.715576787157</v>
      </c>
      <c r="L42" s="616">
        <v>247.36557678715701</v>
      </c>
      <c r="M42" s="182">
        <v>24.08</v>
      </c>
      <c r="N42" s="183">
        <v>41.810686464031591</v>
      </c>
    </row>
    <row r="43" spans="1:14">
      <c r="A43" s="179">
        <v>42</v>
      </c>
      <c r="B43" s="180">
        <v>5</v>
      </c>
      <c r="C43" s="180" t="s">
        <v>906</v>
      </c>
      <c r="D43" s="181">
        <v>3</v>
      </c>
      <c r="E43" s="615"/>
      <c r="F43" s="615"/>
      <c r="G43" s="181" t="s">
        <v>910</v>
      </c>
      <c r="H43" s="181" t="s">
        <v>849</v>
      </c>
      <c r="I43" s="615"/>
      <c r="J43" s="616"/>
      <c r="K43" s="616"/>
      <c r="L43" s="616"/>
      <c r="M43" s="182">
        <v>21.98</v>
      </c>
      <c r="N43" s="184">
        <v>38.164405667749769</v>
      </c>
    </row>
    <row r="44" spans="1:14">
      <c r="A44" s="179">
        <v>43</v>
      </c>
      <c r="B44" s="180">
        <v>5</v>
      </c>
      <c r="C44" s="180" t="s">
        <v>906</v>
      </c>
      <c r="D44" s="181">
        <v>3</v>
      </c>
      <c r="E44" s="615"/>
      <c r="F44" s="615"/>
      <c r="G44" s="181" t="s">
        <v>911</v>
      </c>
      <c r="H44" s="181" t="s">
        <v>849</v>
      </c>
      <c r="I44" s="615"/>
      <c r="J44" s="616"/>
      <c r="K44" s="616"/>
      <c r="L44" s="616"/>
      <c r="M44" s="182">
        <v>27</v>
      </c>
      <c r="N44" s="184">
        <v>46.880753095052036</v>
      </c>
    </row>
    <row r="45" spans="1:14">
      <c r="A45" s="179">
        <v>44</v>
      </c>
      <c r="B45" s="180">
        <v>5</v>
      </c>
      <c r="C45" s="180" t="s">
        <v>906</v>
      </c>
      <c r="D45" s="181">
        <v>3</v>
      </c>
      <c r="E45" s="615"/>
      <c r="F45" s="615"/>
      <c r="G45" s="181" t="s">
        <v>912</v>
      </c>
      <c r="H45" s="181" t="s">
        <v>849</v>
      </c>
      <c r="I45" s="615"/>
      <c r="J45" s="616"/>
      <c r="K45" s="616"/>
      <c r="L45" s="616"/>
      <c r="M45" s="182">
        <v>27</v>
      </c>
      <c r="N45" s="184">
        <v>46.880753095052036</v>
      </c>
    </row>
    <row r="46" spans="1:14">
      <c r="A46" s="179">
        <v>45</v>
      </c>
      <c r="B46" s="180">
        <v>5</v>
      </c>
      <c r="C46" s="180" t="s">
        <v>906</v>
      </c>
      <c r="D46" s="181">
        <v>3</v>
      </c>
      <c r="E46" s="615"/>
      <c r="F46" s="615"/>
      <c r="G46" s="181" t="s">
        <v>913</v>
      </c>
      <c r="H46" s="181" t="s">
        <v>849</v>
      </c>
      <c r="I46" s="615"/>
      <c r="J46" s="616"/>
      <c r="K46" s="616"/>
      <c r="L46" s="616"/>
      <c r="M46" s="182">
        <v>21.98</v>
      </c>
      <c r="N46" s="184">
        <v>38.164405667749769</v>
      </c>
    </row>
    <row r="47" spans="1:14">
      <c r="A47" s="179">
        <v>46</v>
      </c>
      <c r="B47" s="180">
        <v>5</v>
      </c>
      <c r="C47" s="180" t="s">
        <v>906</v>
      </c>
      <c r="D47" s="181">
        <v>3</v>
      </c>
      <c r="E47" s="615"/>
      <c r="F47" s="615"/>
      <c r="G47" s="181" t="s">
        <v>914</v>
      </c>
      <c r="H47" s="181" t="s">
        <v>849</v>
      </c>
      <c r="I47" s="615"/>
      <c r="J47" s="616"/>
      <c r="K47" s="616"/>
      <c r="L47" s="616"/>
      <c r="M47" s="182">
        <v>24.08</v>
      </c>
      <c r="N47" s="184">
        <v>41.810686464031591</v>
      </c>
    </row>
    <row r="48" spans="1:14">
      <c r="A48" s="179">
        <v>47</v>
      </c>
      <c r="B48" s="180">
        <v>5</v>
      </c>
      <c r="C48" s="180" t="s">
        <v>906</v>
      </c>
      <c r="D48" s="181">
        <v>3</v>
      </c>
      <c r="E48" s="615">
        <v>302</v>
      </c>
      <c r="F48" s="615" t="s">
        <v>915</v>
      </c>
      <c r="G48" s="181" t="s">
        <v>908</v>
      </c>
      <c r="H48" s="181" t="s">
        <v>916</v>
      </c>
      <c r="I48" s="615" t="s">
        <v>909</v>
      </c>
      <c r="J48" s="616">
        <v>114.96</v>
      </c>
      <c r="K48" s="616">
        <v>145.182849353796</v>
      </c>
      <c r="L48" s="616">
        <v>249.60284935379599</v>
      </c>
      <c r="M48" s="182">
        <v>23.46</v>
      </c>
      <c r="N48" s="184">
        <v>40.734165467034103</v>
      </c>
    </row>
    <row r="49" spans="1:14">
      <c r="A49" s="179">
        <v>48</v>
      </c>
      <c r="B49" s="180">
        <v>5</v>
      </c>
      <c r="C49" s="180" t="s">
        <v>906</v>
      </c>
      <c r="D49" s="181">
        <v>3</v>
      </c>
      <c r="E49" s="615"/>
      <c r="F49" s="615"/>
      <c r="G49" s="181" t="s">
        <v>910</v>
      </c>
      <c r="H49" s="181" t="s">
        <v>916</v>
      </c>
      <c r="I49" s="615"/>
      <c r="J49" s="616"/>
      <c r="K49" s="616"/>
      <c r="L49" s="616"/>
      <c r="M49" s="182">
        <v>23.49</v>
      </c>
      <c r="N49" s="184">
        <v>40.786255192695265</v>
      </c>
    </row>
    <row r="50" spans="1:14">
      <c r="A50" s="179">
        <v>49</v>
      </c>
      <c r="B50" s="180">
        <v>5</v>
      </c>
      <c r="C50" s="180" t="s">
        <v>906</v>
      </c>
      <c r="D50" s="181">
        <v>3</v>
      </c>
      <c r="E50" s="615"/>
      <c r="F50" s="615"/>
      <c r="G50" s="181" t="s">
        <v>911</v>
      </c>
      <c r="H50" s="181" t="s">
        <v>916</v>
      </c>
      <c r="I50" s="615"/>
      <c r="J50" s="616"/>
      <c r="K50" s="616"/>
      <c r="L50" s="616"/>
      <c r="M50" s="182">
        <v>25.62</v>
      </c>
      <c r="N50" s="184">
        <v>44.48462571463827</v>
      </c>
    </row>
    <row r="51" spans="1:14">
      <c r="A51" s="179">
        <v>50</v>
      </c>
      <c r="B51" s="180">
        <v>5</v>
      </c>
      <c r="C51" s="180" t="s">
        <v>906</v>
      </c>
      <c r="D51" s="181">
        <v>3</v>
      </c>
      <c r="E51" s="615"/>
      <c r="F51" s="615"/>
      <c r="G51" s="181" t="s">
        <v>912</v>
      </c>
      <c r="H51" s="181" t="s">
        <v>916</v>
      </c>
      <c r="I51" s="615"/>
      <c r="J51" s="616"/>
      <c r="K51" s="616"/>
      <c r="L51" s="616"/>
      <c r="M51" s="182">
        <v>25.62</v>
      </c>
      <c r="N51" s="184">
        <v>44.48462571463827</v>
      </c>
    </row>
    <row r="52" spans="1:14">
      <c r="A52" s="179">
        <v>51</v>
      </c>
      <c r="B52" s="180">
        <v>5</v>
      </c>
      <c r="C52" s="180" t="s">
        <v>906</v>
      </c>
      <c r="D52" s="181">
        <v>3</v>
      </c>
      <c r="E52" s="615"/>
      <c r="F52" s="615"/>
      <c r="G52" s="181" t="s">
        <v>913</v>
      </c>
      <c r="H52" s="181" t="s">
        <v>916</v>
      </c>
      <c r="I52" s="615"/>
      <c r="J52" s="616"/>
      <c r="K52" s="616"/>
      <c r="L52" s="616"/>
      <c r="M52" s="182">
        <v>23.49</v>
      </c>
      <c r="N52" s="184">
        <v>40.786255192695265</v>
      </c>
    </row>
    <row r="53" spans="1:14">
      <c r="A53" s="179">
        <v>52</v>
      </c>
      <c r="B53" s="180">
        <v>5</v>
      </c>
      <c r="C53" s="180" t="s">
        <v>906</v>
      </c>
      <c r="D53" s="181">
        <v>3</v>
      </c>
      <c r="E53" s="615"/>
      <c r="F53" s="615"/>
      <c r="G53" s="181" t="s">
        <v>914</v>
      </c>
      <c r="H53" s="181" t="s">
        <v>916</v>
      </c>
      <c r="I53" s="615"/>
      <c r="J53" s="616"/>
      <c r="K53" s="616"/>
      <c r="L53" s="616"/>
      <c r="M53" s="182">
        <v>23.46</v>
      </c>
      <c r="N53" s="184">
        <v>40.734165467034103</v>
      </c>
    </row>
    <row r="54" spans="1:14">
      <c r="A54" s="179">
        <v>53</v>
      </c>
      <c r="B54" s="180">
        <v>5</v>
      </c>
      <c r="C54" s="180" t="s">
        <v>906</v>
      </c>
      <c r="D54" s="181">
        <v>3</v>
      </c>
      <c r="E54" s="615">
        <v>303</v>
      </c>
      <c r="F54" s="615" t="s">
        <v>917</v>
      </c>
      <c r="G54" s="181" t="s">
        <v>908</v>
      </c>
      <c r="H54" s="181" t="s">
        <v>849</v>
      </c>
      <c r="I54" s="615" t="s">
        <v>918</v>
      </c>
      <c r="J54" s="616">
        <v>85.82</v>
      </c>
      <c r="K54" s="616">
        <v>108.36383881230115</v>
      </c>
      <c r="L54" s="616">
        <v>178.34383881230116</v>
      </c>
      <c r="M54" s="182">
        <v>21.9</v>
      </c>
      <c r="N54" s="185">
        <v>38.025499732653316</v>
      </c>
    </row>
    <row r="55" spans="1:14">
      <c r="A55" s="179">
        <v>54</v>
      </c>
      <c r="B55" s="180">
        <v>5</v>
      </c>
      <c r="C55" s="180" t="s">
        <v>906</v>
      </c>
      <c r="D55" s="181">
        <v>3</v>
      </c>
      <c r="E55" s="615"/>
      <c r="F55" s="615"/>
      <c r="G55" s="181" t="s">
        <v>910</v>
      </c>
      <c r="H55" s="181" t="s">
        <v>849</v>
      </c>
      <c r="I55" s="615"/>
      <c r="J55" s="616"/>
      <c r="K55" s="616"/>
      <c r="L55" s="616"/>
      <c r="M55" s="182">
        <v>26.56</v>
      </c>
      <c r="N55" s="185">
        <v>46.116770452021555</v>
      </c>
    </row>
    <row r="56" spans="1:14">
      <c r="A56" s="179">
        <v>55</v>
      </c>
      <c r="B56" s="180">
        <v>5</v>
      </c>
      <c r="C56" s="180" t="s">
        <v>906</v>
      </c>
      <c r="D56" s="181">
        <v>3</v>
      </c>
      <c r="E56" s="615"/>
      <c r="F56" s="615"/>
      <c r="G56" s="181" t="s">
        <v>911</v>
      </c>
      <c r="H56" s="181" t="s">
        <v>849</v>
      </c>
      <c r="I56" s="615"/>
      <c r="J56" s="616"/>
      <c r="K56" s="616"/>
      <c r="L56" s="616"/>
      <c r="M56" s="182">
        <v>26.56</v>
      </c>
      <c r="N56" s="184">
        <v>46.116770452021555</v>
      </c>
    </row>
    <row r="57" spans="1:14">
      <c r="A57" s="179">
        <v>56</v>
      </c>
      <c r="B57" s="180">
        <v>5</v>
      </c>
      <c r="C57" s="180" t="s">
        <v>906</v>
      </c>
      <c r="D57" s="181">
        <v>3</v>
      </c>
      <c r="E57" s="615"/>
      <c r="F57" s="615"/>
      <c r="G57" s="181" t="s">
        <v>912</v>
      </c>
      <c r="H57" s="181" t="s">
        <v>849</v>
      </c>
      <c r="I57" s="615"/>
      <c r="J57" s="616"/>
      <c r="K57" s="616"/>
      <c r="L57" s="616"/>
      <c r="M57" s="182">
        <v>21.9</v>
      </c>
      <c r="N57" s="184">
        <v>38.025499732653316</v>
      </c>
    </row>
    <row r="58" spans="1:14">
      <c r="A58" s="179">
        <v>57</v>
      </c>
      <c r="B58" s="180">
        <v>5</v>
      </c>
      <c r="C58" s="180" t="s">
        <v>906</v>
      </c>
      <c r="D58" s="181">
        <v>3</v>
      </c>
      <c r="E58" s="615">
        <v>304</v>
      </c>
      <c r="F58" s="615" t="s">
        <v>919</v>
      </c>
      <c r="G58" s="181" t="s">
        <v>908</v>
      </c>
      <c r="H58" s="181" t="s">
        <v>916</v>
      </c>
      <c r="I58" s="615" t="s">
        <v>918</v>
      </c>
      <c r="J58" s="616">
        <v>80.790000000000006</v>
      </c>
      <c r="K58" s="616">
        <v>102.01252083017725</v>
      </c>
      <c r="L58" s="616">
        <v>169.10252083017724</v>
      </c>
      <c r="M58" s="182">
        <v>25.32</v>
      </c>
      <c r="N58" s="184">
        <v>43.96372845802658</v>
      </c>
    </row>
    <row r="59" spans="1:14">
      <c r="A59" s="179">
        <v>58</v>
      </c>
      <c r="B59" s="180">
        <v>5</v>
      </c>
      <c r="C59" s="180" t="s">
        <v>906</v>
      </c>
      <c r="D59" s="181">
        <v>3</v>
      </c>
      <c r="E59" s="615"/>
      <c r="F59" s="615"/>
      <c r="G59" s="181" t="s">
        <v>910</v>
      </c>
      <c r="H59" s="181" t="s">
        <v>916</v>
      </c>
      <c r="I59" s="615"/>
      <c r="J59" s="616"/>
      <c r="K59" s="616"/>
      <c r="L59" s="616"/>
      <c r="M59" s="182">
        <v>23.72</v>
      </c>
      <c r="N59" s="184">
        <v>41.185609756097563</v>
      </c>
    </row>
    <row r="60" spans="1:14">
      <c r="A60" s="179">
        <v>59</v>
      </c>
      <c r="B60" s="180">
        <v>5</v>
      </c>
      <c r="C60" s="180" t="s">
        <v>906</v>
      </c>
      <c r="D60" s="181">
        <v>3</v>
      </c>
      <c r="E60" s="615"/>
      <c r="F60" s="615"/>
      <c r="G60" s="181" t="s">
        <v>911</v>
      </c>
      <c r="H60" s="181" t="s">
        <v>916</v>
      </c>
      <c r="I60" s="615"/>
      <c r="J60" s="616"/>
      <c r="K60" s="616"/>
      <c r="L60" s="616"/>
      <c r="M60" s="182">
        <v>23.72</v>
      </c>
      <c r="N60" s="184">
        <v>41.185609756097563</v>
      </c>
    </row>
    <row r="61" spans="1:14">
      <c r="A61" s="179">
        <v>60</v>
      </c>
      <c r="B61" s="180">
        <v>5</v>
      </c>
      <c r="C61" s="180" t="s">
        <v>906</v>
      </c>
      <c r="D61" s="181">
        <v>3</v>
      </c>
      <c r="E61" s="615"/>
      <c r="F61" s="615"/>
      <c r="G61" s="181" t="s">
        <v>912</v>
      </c>
      <c r="H61" s="181" t="s">
        <v>916</v>
      </c>
      <c r="I61" s="615"/>
      <c r="J61" s="616"/>
      <c r="K61" s="616"/>
      <c r="L61" s="616"/>
      <c r="M61" s="182">
        <v>25.32</v>
      </c>
      <c r="N61" s="184">
        <v>43.96372845802658</v>
      </c>
    </row>
    <row r="62" spans="1:14">
      <c r="A62" s="179">
        <v>61</v>
      </c>
      <c r="B62" s="180">
        <v>5</v>
      </c>
      <c r="C62" s="180" t="s">
        <v>906</v>
      </c>
      <c r="D62" s="181">
        <v>3</v>
      </c>
      <c r="E62" s="615">
        <v>305</v>
      </c>
      <c r="F62" s="615" t="s">
        <v>908</v>
      </c>
      <c r="G62" s="181" t="s">
        <v>908</v>
      </c>
      <c r="H62" s="181" t="s">
        <v>849</v>
      </c>
      <c r="I62" s="615" t="s">
        <v>918</v>
      </c>
      <c r="J62" s="616">
        <v>85.82</v>
      </c>
      <c r="K62" s="616">
        <v>108.36464711227785</v>
      </c>
      <c r="L62" s="616">
        <v>178.34464711227787</v>
      </c>
      <c r="M62" s="182">
        <v>26.56</v>
      </c>
      <c r="N62" s="184">
        <v>46.116770452021555</v>
      </c>
    </row>
    <row r="63" spans="1:14">
      <c r="A63" s="179">
        <v>62</v>
      </c>
      <c r="B63" s="180">
        <v>5</v>
      </c>
      <c r="C63" s="180" t="s">
        <v>906</v>
      </c>
      <c r="D63" s="181">
        <v>3</v>
      </c>
      <c r="E63" s="615"/>
      <c r="F63" s="615"/>
      <c r="G63" s="181" t="s">
        <v>910</v>
      </c>
      <c r="H63" s="181" t="s">
        <v>849</v>
      </c>
      <c r="I63" s="615"/>
      <c r="J63" s="616"/>
      <c r="K63" s="616"/>
      <c r="L63" s="616"/>
      <c r="M63" s="182">
        <v>21.9</v>
      </c>
      <c r="N63" s="184">
        <v>38.025499732653316</v>
      </c>
    </row>
    <row r="64" spans="1:14">
      <c r="A64" s="179">
        <v>63</v>
      </c>
      <c r="B64" s="180">
        <v>5</v>
      </c>
      <c r="C64" s="180" t="s">
        <v>906</v>
      </c>
      <c r="D64" s="181">
        <v>3</v>
      </c>
      <c r="E64" s="615"/>
      <c r="F64" s="615"/>
      <c r="G64" s="181" t="s">
        <v>911</v>
      </c>
      <c r="H64" s="181" t="s">
        <v>849</v>
      </c>
      <c r="I64" s="615"/>
      <c r="J64" s="616"/>
      <c r="K64" s="616"/>
      <c r="L64" s="616"/>
      <c r="M64" s="182">
        <v>21.9</v>
      </c>
      <c r="N64" s="184">
        <v>38.025499732653316</v>
      </c>
    </row>
    <row r="65" spans="1:14">
      <c r="A65" s="179">
        <v>64</v>
      </c>
      <c r="B65" s="180">
        <v>5</v>
      </c>
      <c r="C65" s="180" t="s">
        <v>906</v>
      </c>
      <c r="D65" s="181">
        <v>3</v>
      </c>
      <c r="E65" s="615"/>
      <c r="F65" s="615"/>
      <c r="G65" s="181" t="s">
        <v>912</v>
      </c>
      <c r="H65" s="181" t="s">
        <v>849</v>
      </c>
      <c r="I65" s="615"/>
      <c r="J65" s="616"/>
      <c r="K65" s="616"/>
      <c r="L65" s="616"/>
      <c r="M65" s="182">
        <v>26.56</v>
      </c>
      <c r="N65" s="184">
        <v>46.116770452021555</v>
      </c>
    </row>
    <row r="66" spans="1:14">
      <c r="A66" s="179">
        <v>65</v>
      </c>
      <c r="B66" s="180">
        <v>5</v>
      </c>
      <c r="C66" s="180" t="s">
        <v>906</v>
      </c>
      <c r="D66" s="181">
        <v>3</v>
      </c>
      <c r="E66" s="615">
        <v>306</v>
      </c>
      <c r="F66" s="615" t="s">
        <v>912</v>
      </c>
      <c r="G66" s="181" t="s">
        <v>908</v>
      </c>
      <c r="H66" s="181" t="s">
        <v>916</v>
      </c>
      <c r="I66" s="615" t="s">
        <v>918</v>
      </c>
      <c r="J66" s="616">
        <v>80.790000000000006</v>
      </c>
      <c r="K66" s="616">
        <v>102.01328175484653</v>
      </c>
      <c r="L66" s="616">
        <v>169.10328175484653</v>
      </c>
      <c r="M66" s="182">
        <v>23.72</v>
      </c>
      <c r="N66" s="184">
        <v>41.185609756097563</v>
      </c>
    </row>
    <row r="67" spans="1:14">
      <c r="A67" s="179">
        <v>66</v>
      </c>
      <c r="B67" s="180">
        <v>5</v>
      </c>
      <c r="C67" s="180" t="s">
        <v>906</v>
      </c>
      <c r="D67" s="181">
        <v>3</v>
      </c>
      <c r="E67" s="615"/>
      <c r="F67" s="615"/>
      <c r="G67" s="181" t="s">
        <v>910</v>
      </c>
      <c r="H67" s="181" t="s">
        <v>916</v>
      </c>
      <c r="I67" s="615"/>
      <c r="J67" s="616"/>
      <c r="K67" s="616"/>
      <c r="L67" s="616"/>
      <c r="M67" s="182">
        <v>25.32</v>
      </c>
      <c r="N67" s="184">
        <v>43.96372845802658</v>
      </c>
    </row>
    <row r="68" spans="1:14">
      <c r="A68" s="179">
        <v>67</v>
      </c>
      <c r="B68" s="180">
        <v>5</v>
      </c>
      <c r="C68" s="180" t="s">
        <v>906</v>
      </c>
      <c r="D68" s="181">
        <v>3</v>
      </c>
      <c r="E68" s="615"/>
      <c r="F68" s="615"/>
      <c r="G68" s="181" t="s">
        <v>911</v>
      </c>
      <c r="H68" s="181" t="s">
        <v>916</v>
      </c>
      <c r="I68" s="615"/>
      <c r="J68" s="616"/>
      <c r="K68" s="616"/>
      <c r="L68" s="616"/>
      <c r="M68" s="182">
        <v>25.32</v>
      </c>
      <c r="N68" s="184">
        <v>43.96372845802658</v>
      </c>
    </row>
    <row r="69" spans="1:14">
      <c r="A69" s="179">
        <v>68</v>
      </c>
      <c r="B69" s="180">
        <v>5</v>
      </c>
      <c r="C69" s="180" t="s">
        <v>906</v>
      </c>
      <c r="D69" s="181">
        <v>3</v>
      </c>
      <c r="E69" s="615"/>
      <c r="F69" s="615"/>
      <c r="G69" s="181" t="s">
        <v>912</v>
      </c>
      <c r="H69" s="181" t="s">
        <v>916</v>
      </c>
      <c r="I69" s="615"/>
      <c r="J69" s="616"/>
      <c r="K69" s="616"/>
      <c r="L69" s="616"/>
      <c r="M69" s="182">
        <v>23.72</v>
      </c>
      <c r="N69" s="184">
        <v>41.185609756097563</v>
      </c>
    </row>
    <row r="70" spans="1:14">
      <c r="A70" s="179">
        <v>69</v>
      </c>
      <c r="B70" s="180">
        <v>5</v>
      </c>
      <c r="C70" s="180" t="s">
        <v>906</v>
      </c>
      <c r="D70" s="181">
        <v>3</v>
      </c>
      <c r="E70" s="615">
        <v>307</v>
      </c>
      <c r="F70" s="615" t="s">
        <v>910</v>
      </c>
      <c r="G70" s="181" t="s">
        <v>908</v>
      </c>
      <c r="H70" s="181" t="s">
        <v>849</v>
      </c>
      <c r="I70" s="615" t="s">
        <v>909</v>
      </c>
      <c r="J70" s="616">
        <v>114.59</v>
      </c>
      <c r="K70" s="616">
        <v>144.69243664176091</v>
      </c>
      <c r="L70" s="616">
        <v>247.34243664176091</v>
      </c>
      <c r="M70" s="182">
        <v>27</v>
      </c>
      <c r="N70" s="184">
        <v>46.880753095052036</v>
      </c>
    </row>
    <row r="71" spans="1:14">
      <c r="A71" s="179">
        <v>70</v>
      </c>
      <c r="B71" s="180">
        <v>5</v>
      </c>
      <c r="C71" s="180" t="s">
        <v>906</v>
      </c>
      <c r="D71" s="181">
        <v>3</v>
      </c>
      <c r="E71" s="615"/>
      <c r="F71" s="615"/>
      <c r="G71" s="181" t="s">
        <v>910</v>
      </c>
      <c r="H71" s="181" t="s">
        <v>849</v>
      </c>
      <c r="I71" s="615"/>
      <c r="J71" s="616"/>
      <c r="K71" s="616"/>
      <c r="L71" s="616"/>
      <c r="M71" s="182">
        <v>21.98</v>
      </c>
      <c r="N71" s="184">
        <v>38.164405667749769</v>
      </c>
    </row>
    <row r="72" spans="1:14">
      <c r="A72" s="179">
        <v>71</v>
      </c>
      <c r="B72" s="180">
        <v>5</v>
      </c>
      <c r="C72" s="180" t="s">
        <v>906</v>
      </c>
      <c r="D72" s="181">
        <v>3</v>
      </c>
      <c r="E72" s="615"/>
      <c r="F72" s="615"/>
      <c r="G72" s="181" t="s">
        <v>911</v>
      </c>
      <c r="H72" s="181" t="s">
        <v>849</v>
      </c>
      <c r="I72" s="615"/>
      <c r="J72" s="616"/>
      <c r="K72" s="616"/>
      <c r="L72" s="616"/>
      <c r="M72" s="182">
        <v>24.08</v>
      </c>
      <c r="N72" s="184">
        <v>41.810686464031591</v>
      </c>
    </row>
    <row r="73" spans="1:14">
      <c r="A73" s="179">
        <v>72</v>
      </c>
      <c r="B73" s="180">
        <v>5</v>
      </c>
      <c r="C73" s="180" t="s">
        <v>906</v>
      </c>
      <c r="D73" s="181">
        <v>3</v>
      </c>
      <c r="E73" s="615"/>
      <c r="F73" s="615"/>
      <c r="G73" s="181" t="s">
        <v>912</v>
      </c>
      <c r="H73" s="181" t="s">
        <v>849</v>
      </c>
      <c r="I73" s="615"/>
      <c r="J73" s="616"/>
      <c r="K73" s="616"/>
      <c r="L73" s="616"/>
      <c r="M73" s="182">
        <v>24.08</v>
      </c>
      <c r="N73" s="184">
        <v>41.810686464031591</v>
      </c>
    </row>
    <row r="74" spans="1:14">
      <c r="A74" s="179">
        <v>73</v>
      </c>
      <c r="B74" s="180">
        <v>5</v>
      </c>
      <c r="C74" s="180" t="s">
        <v>906</v>
      </c>
      <c r="D74" s="181">
        <v>3</v>
      </c>
      <c r="E74" s="615"/>
      <c r="F74" s="615"/>
      <c r="G74" s="181" t="s">
        <v>913</v>
      </c>
      <c r="H74" s="181" t="s">
        <v>849</v>
      </c>
      <c r="I74" s="615"/>
      <c r="J74" s="616"/>
      <c r="K74" s="616"/>
      <c r="L74" s="616"/>
      <c r="M74" s="182">
        <v>21.98</v>
      </c>
      <c r="N74" s="184">
        <v>38.164405667749769</v>
      </c>
    </row>
    <row r="75" spans="1:14">
      <c r="A75" s="179">
        <v>74</v>
      </c>
      <c r="B75" s="180">
        <v>5</v>
      </c>
      <c r="C75" s="180" t="s">
        <v>906</v>
      </c>
      <c r="D75" s="181">
        <v>3</v>
      </c>
      <c r="E75" s="615"/>
      <c r="F75" s="615"/>
      <c r="G75" s="181" t="s">
        <v>914</v>
      </c>
      <c r="H75" s="181" t="s">
        <v>849</v>
      </c>
      <c r="I75" s="615"/>
      <c r="J75" s="616"/>
      <c r="K75" s="616"/>
      <c r="L75" s="616"/>
      <c r="M75" s="182">
        <v>27</v>
      </c>
      <c r="N75" s="184">
        <v>46.880753095052036</v>
      </c>
    </row>
    <row r="76" spans="1:14">
      <c r="A76" s="179">
        <v>75</v>
      </c>
      <c r="B76" s="180">
        <v>5</v>
      </c>
      <c r="C76" s="180" t="s">
        <v>906</v>
      </c>
      <c r="D76" s="181">
        <v>3</v>
      </c>
      <c r="E76" s="615">
        <v>308</v>
      </c>
      <c r="F76" s="615" t="s">
        <v>911</v>
      </c>
      <c r="G76" s="181" t="s">
        <v>908</v>
      </c>
      <c r="H76" s="181" t="s">
        <v>916</v>
      </c>
      <c r="I76" s="615" t="s">
        <v>909</v>
      </c>
      <c r="J76" s="616">
        <v>114.96599999999999</v>
      </c>
      <c r="K76" s="616">
        <v>145.1596344911147</v>
      </c>
      <c r="L76" s="616">
        <v>249.57963449111469</v>
      </c>
      <c r="M76" s="182">
        <v>25.62</v>
      </c>
      <c r="N76" s="184">
        <v>44.48462571463827</v>
      </c>
    </row>
    <row r="77" spans="1:14">
      <c r="A77" s="179">
        <v>76</v>
      </c>
      <c r="B77" s="180">
        <v>5</v>
      </c>
      <c r="C77" s="180" t="s">
        <v>906</v>
      </c>
      <c r="D77" s="181">
        <v>3</v>
      </c>
      <c r="E77" s="615"/>
      <c r="F77" s="615"/>
      <c r="G77" s="181" t="s">
        <v>910</v>
      </c>
      <c r="H77" s="181" t="s">
        <v>916</v>
      </c>
      <c r="I77" s="615"/>
      <c r="J77" s="616"/>
      <c r="K77" s="616"/>
      <c r="L77" s="616"/>
      <c r="M77" s="182">
        <v>23.49</v>
      </c>
      <c r="N77" s="184">
        <v>40.786255192695265</v>
      </c>
    </row>
    <row r="78" spans="1:14">
      <c r="A78" s="179">
        <v>77</v>
      </c>
      <c r="B78" s="180">
        <v>5</v>
      </c>
      <c r="C78" s="180" t="s">
        <v>906</v>
      </c>
      <c r="D78" s="181">
        <v>3</v>
      </c>
      <c r="E78" s="615"/>
      <c r="F78" s="615"/>
      <c r="G78" s="181" t="s">
        <v>911</v>
      </c>
      <c r="H78" s="181" t="s">
        <v>916</v>
      </c>
      <c r="I78" s="615"/>
      <c r="J78" s="616"/>
      <c r="K78" s="616"/>
      <c r="L78" s="616"/>
      <c r="M78" s="182">
        <v>23.46</v>
      </c>
      <c r="N78" s="184">
        <v>40.734165467034103</v>
      </c>
    </row>
    <row r="79" spans="1:14">
      <c r="A79" s="179">
        <v>78</v>
      </c>
      <c r="B79" s="180">
        <v>5</v>
      </c>
      <c r="C79" s="180" t="s">
        <v>906</v>
      </c>
      <c r="D79" s="181">
        <v>3</v>
      </c>
      <c r="E79" s="615"/>
      <c r="F79" s="615"/>
      <c r="G79" s="181" t="s">
        <v>912</v>
      </c>
      <c r="H79" s="181" t="s">
        <v>916</v>
      </c>
      <c r="I79" s="615"/>
      <c r="J79" s="616"/>
      <c r="K79" s="616"/>
      <c r="L79" s="616"/>
      <c r="M79" s="182">
        <v>23.46</v>
      </c>
      <c r="N79" s="184">
        <v>40.734165467034103</v>
      </c>
    </row>
    <row r="80" spans="1:14">
      <c r="A80" s="179">
        <v>79</v>
      </c>
      <c r="B80" s="180">
        <v>5</v>
      </c>
      <c r="C80" s="180" t="s">
        <v>906</v>
      </c>
      <c r="D80" s="181">
        <v>3</v>
      </c>
      <c r="E80" s="615"/>
      <c r="F80" s="615"/>
      <c r="G80" s="181" t="s">
        <v>913</v>
      </c>
      <c r="H80" s="181" t="s">
        <v>916</v>
      </c>
      <c r="I80" s="615"/>
      <c r="J80" s="616"/>
      <c r="K80" s="616"/>
      <c r="L80" s="616"/>
      <c r="M80" s="182">
        <v>23.49</v>
      </c>
      <c r="N80" s="184">
        <v>40.786255192695265</v>
      </c>
    </row>
    <row r="81" spans="1:14" ht="18" thickBot="1">
      <c r="A81" s="179">
        <v>80</v>
      </c>
      <c r="B81" s="180">
        <v>5</v>
      </c>
      <c r="C81" s="180" t="s">
        <v>906</v>
      </c>
      <c r="D81" s="181">
        <v>3</v>
      </c>
      <c r="E81" s="615"/>
      <c r="F81" s="615"/>
      <c r="G81" s="181" t="s">
        <v>914</v>
      </c>
      <c r="H81" s="181" t="s">
        <v>916</v>
      </c>
      <c r="I81" s="615"/>
      <c r="J81" s="616"/>
      <c r="K81" s="616"/>
      <c r="L81" s="616"/>
      <c r="M81" s="186">
        <v>25.62</v>
      </c>
      <c r="N81" s="187">
        <v>44.48462571463827</v>
      </c>
    </row>
    <row r="82" spans="1:14">
      <c r="A82" s="179">
        <v>81</v>
      </c>
      <c r="B82" s="180">
        <v>5</v>
      </c>
      <c r="C82" s="180" t="s">
        <v>906</v>
      </c>
      <c r="D82" s="181">
        <v>4</v>
      </c>
      <c r="E82" s="615">
        <v>401</v>
      </c>
      <c r="F82" s="615" t="s">
        <v>907</v>
      </c>
      <c r="G82" s="181" t="s">
        <v>908</v>
      </c>
      <c r="H82" s="181" t="s">
        <v>849</v>
      </c>
      <c r="I82" s="615" t="s">
        <v>909</v>
      </c>
      <c r="J82" s="616">
        <v>114.59</v>
      </c>
      <c r="K82" s="616">
        <v>144.715576787157</v>
      </c>
      <c r="L82" s="616">
        <v>247.36557678715701</v>
      </c>
      <c r="M82" s="182">
        <v>24.08</v>
      </c>
      <c r="N82" s="183">
        <v>41.810686464031591</v>
      </c>
    </row>
    <row r="83" spans="1:14">
      <c r="A83" s="179">
        <v>82</v>
      </c>
      <c r="B83" s="180">
        <v>5</v>
      </c>
      <c r="C83" s="180" t="s">
        <v>906</v>
      </c>
      <c r="D83" s="181">
        <v>4</v>
      </c>
      <c r="E83" s="615"/>
      <c r="F83" s="615"/>
      <c r="G83" s="181" t="s">
        <v>910</v>
      </c>
      <c r="H83" s="181" t="s">
        <v>849</v>
      </c>
      <c r="I83" s="615"/>
      <c r="J83" s="616"/>
      <c r="K83" s="616"/>
      <c r="L83" s="616"/>
      <c r="M83" s="182">
        <v>21.98</v>
      </c>
      <c r="N83" s="184">
        <v>38.164405667749769</v>
      </c>
    </row>
    <row r="84" spans="1:14">
      <c r="A84" s="179">
        <v>83</v>
      </c>
      <c r="B84" s="180">
        <v>5</v>
      </c>
      <c r="C84" s="180" t="s">
        <v>906</v>
      </c>
      <c r="D84" s="181">
        <v>4</v>
      </c>
      <c r="E84" s="615"/>
      <c r="F84" s="615"/>
      <c r="G84" s="181" t="s">
        <v>911</v>
      </c>
      <c r="H84" s="181" t="s">
        <v>849</v>
      </c>
      <c r="I84" s="615"/>
      <c r="J84" s="616"/>
      <c r="K84" s="616"/>
      <c r="L84" s="616"/>
      <c r="M84" s="182">
        <v>27</v>
      </c>
      <c r="N84" s="184">
        <v>46.880753095052036</v>
      </c>
    </row>
    <row r="85" spans="1:14">
      <c r="A85" s="179">
        <v>84</v>
      </c>
      <c r="B85" s="180">
        <v>5</v>
      </c>
      <c r="C85" s="180" t="s">
        <v>906</v>
      </c>
      <c r="D85" s="181">
        <v>4</v>
      </c>
      <c r="E85" s="615"/>
      <c r="F85" s="615"/>
      <c r="G85" s="181" t="s">
        <v>912</v>
      </c>
      <c r="H85" s="181" t="s">
        <v>849</v>
      </c>
      <c r="I85" s="615"/>
      <c r="J85" s="616"/>
      <c r="K85" s="616"/>
      <c r="L85" s="616"/>
      <c r="M85" s="182">
        <v>27</v>
      </c>
      <c r="N85" s="184">
        <v>46.880753095052036</v>
      </c>
    </row>
    <row r="86" spans="1:14">
      <c r="A86" s="179">
        <v>85</v>
      </c>
      <c r="B86" s="180">
        <v>5</v>
      </c>
      <c r="C86" s="180" t="s">
        <v>906</v>
      </c>
      <c r="D86" s="181">
        <v>4</v>
      </c>
      <c r="E86" s="615"/>
      <c r="F86" s="615"/>
      <c r="G86" s="181" t="s">
        <v>913</v>
      </c>
      <c r="H86" s="181" t="s">
        <v>849</v>
      </c>
      <c r="I86" s="615"/>
      <c r="J86" s="616"/>
      <c r="K86" s="616"/>
      <c r="L86" s="616"/>
      <c r="M86" s="182">
        <v>21.98</v>
      </c>
      <c r="N86" s="184">
        <v>38.164405667749769</v>
      </c>
    </row>
    <row r="87" spans="1:14">
      <c r="A87" s="179">
        <v>86</v>
      </c>
      <c r="B87" s="180">
        <v>5</v>
      </c>
      <c r="C87" s="180" t="s">
        <v>906</v>
      </c>
      <c r="D87" s="181">
        <v>4</v>
      </c>
      <c r="E87" s="615"/>
      <c r="F87" s="615"/>
      <c r="G87" s="181" t="s">
        <v>914</v>
      </c>
      <c r="H87" s="181" t="s">
        <v>849</v>
      </c>
      <c r="I87" s="615"/>
      <c r="J87" s="616"/>
      <c r="K87" s="616"/>
      <c r="L87" s="616"/>
      <c r="M87" s="182">
        <v>24.08</v>
      </c>
      <c r="N87" s="184">
        <v>41.810686464031591</v>
      </c>
    </row>
    <row r="88" spans="1:14">
      <c r="A88" s="179">
        <v>87</v>
      </c>
      <c r="B88" s="180">
        <v>5</v>
      </c>
      <c r="C88" s="180" t="s">
        <v>906</v>
      </c>
      <c r="D88" s="181">
        <v>4</v>
      </c>
      <c r="E88" s="615">
        <v>402</v>
      </c>
      <c r="F88" s="615" t="s">
        <v>915</v>
      </c>
      <c r="G88" s="181" t="s">
        <v>908</v>
      </c>
      <c r="H88" s="181" t="s">
        <v>916</v>
      </c>
      <c r="I88" s="615" t="s">
        <v>909</v>
      </c>
      <c r="J88" s="616">
        <v>114.96</v>
      </c>
      <c r="K88" s="616">
        <v>145.182849353796</v>
      </c>
      <c r="L88" s="616">
        <v>249.60284935379599</v>
      </c>
      <c r="M88" s="182">
        <v>23.46</v>
      </c>
      <c r="N88" s="184">
        <v>40.734165467034103</v>
      </c>
    </row>
    <row r="89" spans="1:14">
      <c r="A89" s="179">
        <v>88</v>
      </c>
      <c r="B89" s="180">
        <v>5</v>
      </c>
      <c r="C89" s="180" t="s">
        <v>906</v>
      </c>
      <c r="D89" s="181">
        <v>4</v>
      </c>
      <c r="E89" s="615"/>
      <c r="F89" s="615"/>
      <c r="G89" s="181" t="s">
        <v>910</v>
      </c>
      <c r="H89" s="181" t="s">
        <v>916</v>
      </c>
      <c r="I89" s="615"/>
      <c r="J89" s="616"/>
      <c r="K89" s="616"/>
      <c r="L89" s="616"/>
      <c r="M89" s="182">
        <v>23.49</v>
      </c>
      <c r="N89" s="184">
        <v>40.786255192695265</v>
      </c>
    </row>
    <row r="90" spans="1:14">
      <c r="A90" s="179">
        <v>89</v>
      </c>
      <c r="B90" s="180">
        <v>5</v>
      </c>
      <c r="C90" s="180" t="s">
        <v>906</v>
      </c>
      <c r="D90" s="181">
        <v>4</v>
      </c>
      <c r="E90" s="615"/>
      <c r="F90" s="615"/>
      <c r="G90" s="181" t="s">
        <v>911</v>
      </c>
      <c r="H90" s="181" t="s">
        <v>916</v>
      </c>
      <c r="I90" s="615"/>
      <c r="J90" s="616"/>
      <c r="K90" s="616"/>
      <c r="L90" s="616"/>
      <c r="M90" s="182">
        <v>25.62</v>
      </c>
      <c r="N90" s="184">
        <v>44.48462571463827</v>
      </c>
    </row>
    <row r="91" spans="1:14">
      <c r="A91" s="179">
        <v>90</v>
      </c>
      <c r="B91" s="180">
        <v>5</v>
      </c>
      <c r="C91" s="180" t="s">
        <v>906</v>
      </c>
      <c r="D91" s="181">
        <v>4</v>
      </c>
      <c r="E91" s="615"/>
      <c r="F91" s="615"/>
      <c r="G91" s="181" t="s">
        <v>912</v>
      </c>
      <c r="H91" s="181" t="s">
        <v>916</v>
      </c>
      <c r="I91" s="615"/>
      <c r="J91" s="616"/>
      <c r="K91" s="616"/>
      <c r="L91" s="616"/>
      <c r="M91" s="182">
        <v>25.62</v>
      </c>
      <c r="N91" s="184">
        <v>44.48462571463827</v>
      </c>
    </row>
    <row r="92" spans="1:14">
      <c r="A92" s="179">
        <v>91</v>
      </c>
      <c r="B92" s="180">
        <v>5</v>
      </c>
      <c r="C92" s="180" t="s">
        <v>906</v>
      </c>
      <c r="D92" s="181">
        <v>4</v>
      </c>
      <c r="E92" s="615"/>
      <c r="F92" s="615"/>
      <c r="G92" s="181" t="s">
        <v>913</v>
      </c>
      <c r="H92" s="181" t="s">
        <v>916</v>
      </c>
      <c r="I92" s="615"/>
      <c r="J92" s="616"/>
      <c r="K92" s="616"/>
      <c r="L92" s="616"/>
      <c r="M92" s="182">
        <v>23.49</v>
      </c>
      <c r="N92" s="184">
        <v>40.786255192695265</v>
      </c>
    </row>
    <row r="93" spans="1:14">
      <c r="A93" s="179">
        <v>92</v>
      </c>
      <c r="B93" s="180">
        <v>5</v>
      </c>
      <c r="C93" s="180" t="s">
        <v>906</v>
      </c>
      <c r="D93" s="181">
        <v>4</v>
      </c>
      <c r="E93" s="615"/>
      <c r="F93" s="615"/>
      <c r="G93" s="181" t="s">
        <v>914</v>
      </c>
      <c r="H93" s="181" t="s">
        <v>916</v>
      </c>
      <c r="I93" s="615"/>
      <c r="J93" s="616"/>
      <c r="K93" s="616"/>
      <c r="L93" s="616"/>
      <c r="M93" s="182">
        <v>23.46</v>
      </c>
      <c r="N93" s="184">
        <v>40.734165467034103</v>
      </c>
    </row>
    <row r="94" spans="1:14">
      <c r="A94" s="179">
        <v>93</v>
      </c>
      <c r="B94" s="180">
        <v>5</v>
      </c>
      <c r="C94" s="180" t="s">
        <v>906</v>
      </c>
      <c r="D94" s="181">
        <v>4</v>
      </c>
      <c r="E94" s="615">
        <v>403</v>
      </c>
      <c r="F94" s="615" t="s">
        <v>917</v>
      </c>
      <c r="G94" s="181" t="s">
        <v>908</v>
      </c>
      <c r="H94" s="181" t="s">
        <v>849</v>
      </c>
      <c r="I94" s="615" t="s">
        <v>918</v>
      </c>
      <c r="J94" s="616">
        <v>85.82</v>
      </c>
      <c r="K94" s="616">
        <v>108.36383881230115</v>
      </c>
      <c r="L94" s="616">
        <v>178.34383881230116</v>
      </c>
      <c r="M94" s="182">
        <v>21.9</v>
      </c>
      <c r="N94" s="185">
        <v>38.025499732653316</v>
      </c>
    </row>
    <row r="95" spans="1:14">
      <c r="A95" s="179">
        <v>94</v>
      </c>
      <c r="B95" s="180">
        <v>5</v>
      </c>
      <c r="C95" s="180" t="s">
        <v>906</v>
      </c>
      <c r="D95" s="181">
        <v>4</v>
      </c>
      <c r="E95" s="615"/>
      <c r="F95" s="615"/>
      <c r="G95" s="181" t="s">
        <v>910</v>
      </c>
      <c r="H95" s="181" t="s">
        <v>849</v>
      </c>
      <c r="I95" s="615"/>
      <c r="J95" s="616"/>
      <c r="K95" s="616"/>
      <c r="L95" s="616"/>
      <c r="M95" s="182">
        <v>26.56</v>
      </c>
      <c r="N95" s="185">
        <v>46.116770452021555</v>
      </c>
    </row>
    <row r="96" spans="1:14">
      <c r="A96" s="179">
        <v>95</v>
      </c>
      <c r="B96" s="180">
        <v>5</v>
      </c>
      <c r="C96" s="180" t="s">
        <v>906</v>
      </c>
      <c r="D96" s="181">
        <v>4</v>
      </c>
      <c r="E96" s="615"/>
      <c r="F96" s="615"/>
      <c r="G96" s="181" t="s">
        <v>911</v>
      </c>
      <c r="H96" s="181" t="s">
        <v>849</v>
      </c>
      <c r="I96" s="615"/>
      <c r="J96" s="616"/>
      <c r="K96" s="616"/>
      <c r="L96" s="616"/>
      <c r="M96" s="182">
        <v>26.56</v>
      </c>
      <c r="N96" s="184">
        <v>46.116770452021555</v>
      </c>
    </row>
    <row r="97" spans="1:14">
      <c r="A97" s="179">
        <v>96</v>
      </c>
      <c r="B97" s="180">
        <v>5</v>
      </c>
      <c r="C97" s="180" t="s">
        <v>906</v>
      </c>
      <c r="D97" s="181">
        <v>4</v>
      </c>
      <c r="E97" s="615"/>
      <c r="F97" s="615"/>
      <c r="G97" s="181" t="s">
        <v>912</v>
      </c>
      <c r="H97" s="181" t="s">
        <v>849</v>
      </c>
      <c r="I97" s="615"/>
      <c r="J97" s="616"/>
      <c r="K97" s="616"/>
      <c r="L97" s="616"/>
      <c r="M97" s="182">
        <v>21.9</v>
      </c>
      <c r="N97" s="184">
        <v>38.025499732653316</v>
      </c>
    </row>
    <row r="98" spans="1:14">
      <c r="A98" s="179">
        <v>97</v>
      </c>
      <c r="B98" s="180">
        <v>5</v>
      </c>
      <c r="C98" s="180" t="s">
        <v>906</v>
      </c>
      <c r="D98" s="181">
        <v>4</v>
      </c>
      <c r="E98" s="615">
        <v>404</v>
      </c>
      <c r="F98" s="615" t="s">
        <v>919</v>
      </c>
      <c r="G98" s="181" t="s">
        <v>908</v>
      </c>
      <c r="H98" s="181" t="s">
        <v>916</v>
      </c>
      <c r="I98" s="615" t="s">
        <v>918</v>
      </c>
      <c r="J98" s="616">
        <v>80.790000000000006</v>
      </c>
      <c r="K98" s="616">
        <v>102.01252083017725</v>
      </c>
      <c r="L98" s="616">
        <v>169.10252083017724</v>
      </c>
      <c r="M98" s="182">
        <v>25.32</v>
      </c>
      <c r="N98" s="184">
        <v>43.96372845802658</v>
      </c>
    </row>
    <row r="99" spans="1:14">
      <c r="A99" s="179">
        <v>98</v>
      </c>
      <c r="B99" s="180">
        <v>5</v>
      </c>
      <c r="C99" s="180" t="s">
        <v>906</v>
      </c>
      <c r="D99" s="181">
        <v>4</v>
      </c>
      <c r="E99" s="615"/>
      <c r="F99" s="615"/>
      <c r="G99" s="181" t="s">
        <v>910</v>
      </c>
      <c r="H99" s="181" t="s">
        <v>916</v>
      </c>
      <c r="I99" s="615"/>
      <c r="J99" s="616"/>
      <c r="K99" s="616"/>
      <c r="L99" s="616"/>
      <c r="M99" s="182">
        <v>23.72</v>
      </c>
      <c r="N99" s="184">
        <v>41.185609756097563</v>
      </c>
    </row>
    <row r="100" spans="1:14">
      <c r="A100" s="179">
        <v>99</v>
      </c>
      <c r="B100" s="180">
        <v>5</v>
      </c>
      <c r="C100" s="180" t="s">
        <v>906</v>
      </c>
      <c r="D100" s="181">
        <v>4</v>
      </c>
      <c r="E100" s="615"/>
      <c r="F100" s="615"/>
      <c r="G100" s="181" t="s">
        <v>911</v>
      </c>
      <c r="H100" s="181" t="s">
        <v>916</v>
      </c>
      <c r="I100" s="615"/>
      <c r="J100" s="616"/>
      <c r="K100" s="616"/>
      <c r="L100" s="616"/>
      <c r="M100" s="182">
        <v>23.72</v>
      </c>
      <c r="N100" s="184">
        <v>41.185609756097563</v>
      </c>
    </row>
    <row r="101" spans="1:14">
      <c r="A101" s="179">
        <v>100</v>
      </c>
      <c r="B101" s="180">
        <v>5</v>
      </c>
      <c r="C101" s="180" t="s">
        <v>906</v>
      </c>
      <c r="D101" s="181">
        <v>4</v>
      </c>
      <c r="E101" s="615"/>
      <c r="F101" s="615"/>
      <c r="G101" s="181" t="s">
        <v>912</v>
      </c>
      <c r="H101" s="181" t="s">
        <v>916</v>
      </c>
      <c r="I101" s="615"/>
      <c r="J101" s="616"/>
      <c r="K101" s="616"/>
      <c r="L101" s="616"/>
      <c r="M101" s="182">
        <v>25.32</v>
      </c>
      <c r="N101" s="184">
        <v>43.96372845802658</v>
      </c>
    </row>
    <row r="102" spans="1:14">
      <c r="A102" s="179">
        <v>101</v>
      </c>
      <c r="B102" s="180">
        <v>5</v>
      </c>
      <c r="C102" s="180" t="s">
        <v>906</v>
      </c>
      <c r="D102" s="181">
        <v>4</v>
      </c>
      <c r="E102" s="615">
        <v>405</v>
      </c>
      <c r="F102" s="615" t="s">
        <v>908</v>
      </c>
      <c r="G102" s="181" t="s">
        <v>908</v>
      </c>
      <c r="H102" s="181" t="s">
        <v>849</v>
      </c>
      <c r="I102" s="615" t="s">
        <v>918</v>
      </c>
      <c r="J102" s="616">
        <v>85.82</v>
      </c>
      <c r="K102" s="616">
        <v>108.36464711227785</v>
      </c>
      <c r="L102" s="616">
        <v>178.34464711227787</v>
      </c>
      <c r="M102" s="182">
        <v>26.56</v>
      </c>
      <c r="N102" s="184">
        <v>46.116770452021555</v>
      </c>
    </row>
    <row r="103" spans="1:14">
      <c r="A103" s="179">
        <v>102</v>
      </c>
      <c r="B103" s="180">
        <v>5</v>
      </c>
      <c r="C103" s="180" t="s">
        <v>906</v>
      </c>
      <c r="D103" s="181">
        <v>4</v>
      </c>
      <c r="E103" s="615"/>
      <c r="F103" s="615"/>
      <c r="G103" s="181" t="s">
        <v>910</v>
      </c>
      <c r="H103" s="181" t="s">
        <v>849</v>
      </c>
      <c r="I103" s="615"/>
      <c r="J103" s="616"/>
      <c r="K103" s="616"/>
      <c r="L103" s="616"/>
      <c r="M103" s="182">
        <v>21.9</v>
      </c>
      <c r="N103" s="184">
        <v>38.025499732653316</v>
      </c>
    </row>
    <row r="104" spans="1:14">
      <c r="A104" s="179">
        <v>103</v>
      </c>
      <c r="B104" s="180">
        <v>5</v>
      </c>
      <c r="C104" s="180" t="s">
        <v>906</v>
      </c>
      <c r="D104" s="181">
        <v>4</v>
      </c>
      <c r="E104" s="615"/>
      <c r="F104" s="615"/>
      <c r="G104" s="181" t="s">
        <v>911</v>
      </c>
      <c r="H104" s="181" t="s">
        <v>849</v>
      </c>
      <c r="I104" s="615"/>
      <c r="J104" s="616"/>
      <c r="K104" s="616"/>
      <c r="L104" s="616"/>
      <c r="M104" s="182">
        <v>21.9</v>
      </c>
      <c r="N104" s="184">
        <v>38.025499732653316</v>
      </c>
    </row>
    <row r="105" spans="1:14">
      <c r="A105" s="179">
        <v>104</v>
      </c>
      <c r="B105" s="180">
        <v>5</v>
      </c>
      <c r="C105" s="180" t="s">
        <v>906</v>
      </c>
      <c r="D105" s="181">
        <v>4</v>
      </c>
      <c r="E105" s="615"/>
      <c r="F105" s="615"/>
      <c r="G105" s="181" t="s">
        <v>912</v>
      </c>
      <c r="H105" s="181" t="s">
        <v>849</v>
      </c>
      <c r="I105" s="615"/>
      <c r="J105" s="616"/>
      <c r="K105" s="616"/>
      <c r="L105" s="616"/>
      <c r="M105" s="182">
        <v>26.56</v>
      </c>
      <c r="N105" s="184">
        <v>46.116770452021555</v>
      </c>
    </row>
    <row r="106" spans="1:14">
      <c r="A106" s="179">
        <v>105</v>
      </c>
      <c r="B106" s="180">
        <v>5</v>
      </c>
      <c r="C106" s="180" t="s">
        <v>906</v>
      </c>
      <c r="D106" s="181">
        <v>4</v>
      </c>
      <c r="E106" s="615">
        <v>406</v>
      </c>
      <c r="F106" s="615" t="s">
        <v>912</v>
      </c>
      <c r="G106" s="181" t="s">
        <v>908</v>
      </c>
      <c r="H106" s="181" t="s">
        <v>916</v>
      </c>
      <c r="I106" s="615" t="s">
        <v>918</v>
      </c>
      <c r="J106" s="616">
        <v>80.790000000000006</v>
      </c>
      <c r="K106" s="616">
        <v>102.01328175484653</v>
      </c>
      <c r="L106" s="616">
        <v>169.10328175484653</v>
      </c>
      <c r="M106" s="182">
        <v>23.72</v>
      </c>
      <c r="N106" s="184">
        <v>41.185609756097563</v>
      </c>
    </row>
    <row r="107" spans="1:14">
      <c r="A107" s="179">
        <v>106</v>
      </c>
      <c r="B107" s="180">
        <v>5</v>
      </c>
      <c r="C107" s="180" t="s">
        <v>906</v>
      </c>
      <c r="D107" s="181">
        <v>4</v>
      </c>
      <c r="E107" s="615"/>
      <c r="F107" s="615"/>
      <c r="G107" s="181" t="s">
        <v>910</v>
      </c>
      <c r="H107" s="181" t="s">
        <v>916</v>
      </c>
      <c r="I107" s="615"/>
      <c r="J107" s="616"/>
      <c r="K107" s="616"/>
      <c r="L107" s="616"/>
      <c r="M107" s="182">
        <v>25.32</v>
      </c>
      <c r="N107" s="184">
        <v>43.96372845802658</v>
      </c>
    </row>
    <row r="108" spans="1:14">
      <c r="A108" s="179">
        <v>107</v>
      </c>
      <c r="B108" s="180">
        <v>5</v>
      </c>
      <c r="C108" s="180" t="s">
        <v>906</v>
      </c>
      <c r="D108" s="181">
        <v>4</v>
      </c>
      <c r="E108" s="615"/>
      <c r="F108" s="615"/>
      <c r="G108" s="181" t="s">
        <v>911</v>
      </c>
      <c r="H108" s="181" t="s">
        <v>916</v>
      </c>
      <c r="I108" s="615"/>
      <c r="J108" s="616"/>
      <c r="K108" s="616"/>
      <c r="L108" s="616"/>
      <c r="M108" s="182">
        <v>25.32</v>
      </c>
      <c r="N108" s="184">
        <v>43.96372845802658</v>
      </c>
    </row>
    <row r="109" spans="1:14">
      <c r="A109" s="179">
        <v>108</v>
      </c>
      <c r="B109" s="180">
        <v>5</v>
      </c>
      <c r="C109" s="180" t="s">
        <v>906</v>
      </c>
      <c r="D109" s="181">
        <v>4</v>
      </c>
      <c r="E109" s="615"/>
      <c r="F109" s="615"/>
      <c r="G109" s="181" t="s">
        <v>912</v>
      </c>
      <c r="H109" s="181" t="s">
        <v>916</v>
      </c>
      <c r="I109" s="615"/>
      <c r="J109" s="616"/>
      <c r="K109" s="616"/>
      <c r="L109" s="616"/>
      <c r="M109" s="182">
        <v>23.72</v>
      </c>
      <c r="N109" s="184">
        <v>41.185609756097563</v>
      </c>
    </row>
    <row r="110" spans="1:14">
      <c r="A110" s="179">
        <v>109</v>
      </c>
      <c r="B110" s="180">
        <v>5</v>
      </c>
      <c r="C110" s="180" t="s">
        <v>906</v>
      </c>
      <c r="D110" s="181">
        <v>4</v>
      </c>
      <c r="E110" s="615">
        <v>407</v>
      </c>
      <c r="F110" s="615" t="s">
        <v>910</v>
      </c>
      <c r="G110" s="181" t="s">
        <v>908</v>
      </c>
      <c r="H110" s="181" t="s">
        <v>849</v>
      </c>
      <c r="I110" s="615" t="s">
        <v>909</v>
      </c>
      <c r="J110" s="616">
        <v>114.59</v>
      </c>
      <c r="K110" s="616">
        <v>144.69243664176091</v>
      </c>
      <c r="L110" s="616">
        <v>247.34243664176091</v>
      </c>
      <c r="M110" s="182">
        <v>27</v>
      </c>
      <c r="N110" s="184">
        <v>46.880753095052036</v>
      </c>
    </row>
    <row r="111" spans="1:14">
      <c r="A111" s="179">
        <v>110</v>
      </c>
      <c r="B111" s="180">
        <v>5</v>
      </c>
      <c r="C111" s="180" t="s">
        <v>906</v>
      </c>
      <c r="D111" s="181">
        <v>4</v>
      </c>
      <c r="E111" s="615"/>
      <c r="F111" s="615"/>
      <c r="G111" s="181" t="s">
        <v>910</v>
      </c>
      <c r="H111" s="181" t="s">
        <v>849</v>
      </c>
      <c r="I111" s="615"/>
      <c r="J111" s="616"/>
      <c r="K111" s="616"/>
      <c r="L111" s="616"/>
      <c r="M111" s="182">
        <v>21.98</v>
      </c>
      <c r="N111" s="184">
        <v>38.164405667749769</v>
      </c>
    </row>
    <row r="112" spans="1:14">
      <c r="A112" s="179">
        <v>111</v>
      </c>
      <c r="B112" s="180">
        <v>5</v>
      </c>
      <c r="C112" s="180" t="s">
        <v>906</v>
      </c>
      <c r="D112" s="181">
        <v>4</v>
      </c>
      <c r="E112" s="615"/>
      <c r="F112" s="615"/>
      <c r="G112" s="181" t="s">
        <v>911</v>
      </c>
      <c r="H112" s="181" t="s">
        <v>849</v>
      </c>
      <c r="I112" s="615"/>
      <c r="J112" s="616"/>
      <c r="K112" s="616"/>
      <c r="L112" s="616"/>
      <c r="M112" s="182">
        <v>24.08</v>
      </c>
      <c r="N112" s="184">
        <v>41.810686464031591</v>
      </c>
    </row>
    <row r="113" spans="1:14">
      <c r="A113" s="179">
        <v>112</v>
      </c>
      <c r="B113" s="180">
        <v>5</v>
      </c>
      <c r="C113" s="180" t="s">
        <v>906</v>
      </c>
      <c r="D113" s="181">
        <v>4</v>
      </c>
      <c r="E113" s="615"/>
      <c r="F113" s="615"/>
      <c r="G113" s="181" t="s">
        <v>912</v>
      </c>
      <c r="H113" s="181" t="s">
        <v>849</v>
      </c>
      <c r="I113" s="615"/>
      <c r="J113" s="616"/>
      <c r="K113" s="616"/>
      <c r="L113" s="616"/>
      <c r="M113" s="182">
        <v>24.08</v>
      </c>
      <c r="N113" s="184">
        <v>41.810686464031591</v>
      </c>
    </row>
    <row r="114" spans="1:14">
      <c r="A114" s="179">
        <v>113</v>
      </c>
      <c r="B114" s="180">
        <v>5</v>
      </c>
      <c r="C114" s="180" t="s">
        <v>906</v>
      </c>
      <c r="D114" s="181">
        <v>4</v>
      </c>
      <c r="E114" s="615"/>
      <c r="F114" s="615"/>
      <c r="G114" s="181" t="s">
        <v>913</v>
      </c>
      <c r="H114" s="181" t="s">
        <v>849</v>
      </c>
      <c r="I114" s="615"/>
      <c r="J114" s="616"/>
      <c r="K114" s="616"/>
      <c r="L114" s="616"/>
      <c r="M114" s="182">
        <v>21.98</v>
      </c>
      <c r="N114" s="184">
        <v>38.164405667749769</v>
      </c>
    </row>
    <row r="115" spans="1:14">
      <c r="A115" s="179">
        <v>114</v>
      </c>
      <c r="B115" s="180">
        <v>5</v>
      </c>
      <c r="C115" s="180" t="s">
        <v>906</v>
      </c>
      <c r="D115" s="181">
        <v>4</v>
      </c>
      <c r="E115" s="615"/>
      <c r="F115" s="615"/>
      <c r="G115" s="181" t="s">
        <v>914</v>
      </c>
      <c r="H115" s="181" t="s">
        <v>849</v>
      </c>
      <c r="I115" s="615"/>
      <c r="J115" s="616"/>
      <c r="K115" s="616"/>
      <c r="L115" s="616"/>
      <c r="M115" s="182">
        <v>27</v>
      </c>
      <c r="N115" s="184">
        <v>46.880753095052036</v>
      </c>
    </row>
    <row r="116" spans="1:14">
      <c r="A116" s="179">
        <v>115</v>
      </c>
      <c r="B116" s="180">
        <v>5</v>
      </c>
      <c r="C116" s="180" t="s">
        <v>906</v>
      </c>
      <c r="D116" s="181">
        <v>4</v>
      </c>
      <c r="E116" s="615">
        <v>408</v>
      </c>
      <c r="F116" s="615" t="s">
        <v>911</v>
      </c>
      <c r="G116" s="181" t="s">
        <v>908</v>
      </c>
      <c r="H116" s="181" t="s">
        <v>916</v>
      </c>
      <c r="I116" s="615" t="s">
        <v>909</v>
      </c>
      <c r="J116" s="616">
        <v>114.96599999999999</v>
      </c>
      <c r="K116" s="616">
        <v>145.1596344911147</v>
      </c>
      <c r="L116" s="616">
        <v>249.57963449111469</v>
      </c>
      <c r="M116" s="182">
        <v>25.62</v>
      </c>
      <c r="N116" s="184">
        <v>44.48462571463827</v>
      </c>
    </row>
    <row r="117" spans="1:14">
      <c r="A117" s="179">
        <v>116</v>
      </c>
      <c r="B117" s="180">
        <v>5</v>
      </c>
      <c r="C117" s="180" t="s">
        <v>906</v>
      </c>
      <c r="D117" s="181">
        <v>4</v>
      </c>
      <c r="E117" s="615"/>
      <c r="F117" s="615"/>
      <c r="G117" s="181" t="s">
        <v>910</v>
      </c>
      <c r="H117" s="181" t="s">
        <v>916</v>
      </c>
      <c r="I117" s="615"/>
      <c r="J117" s="616"/>
      <c r="K117" s="616"/>
      <c r="L117" s="616"/>
      <c r="M117" s="182">
        <v>23.49</v>
      </c>
      <c r="N117" s="184">
        <v>40.786255192695265</v>
      </c>
    </row>
    <row r="118" spans="1:14">
      <c r="A118" s="179">
        <v>117</v>
      </c>
      <c r="B118" s="180">
        <v>5</v>
      </c>
      <c r="C118" s="180" t="s">
        <v>906</v>
      </c>
      <c r="D118" s="181">
        <v>4</v>
      </c>
      <c r="E118" s="615"/>
      <c r="F118" s="615"/>
      <c r="G118" s="181" t="s">
        <v>911</v>
      </c>
      <c r="H118" s="181" t="s">
        <v>916</v>
      </c>
      <c r="I118" s="615"/>
      <c r="J118" s="616"/>
      <c r="K118" s="616"/>
      <c r="L118" s="616"/>
      <c r="M118" s="182">
        <v>23.46</v>
      </c>
      <c r="N118" s="184">
        <v>40.734165467034103</v>
      </c>
    </row>
    <row r="119" spans="1:14">
      <c r="A119" s="179">
        <v>118</v>
      </c>
      <c r="B119" s="180">
        <v>5</v>
      </c>
      <c r="C119" s="180" t="s">
        <v>906</v>
      </c>
      <c r="D119" s="181">
        <v>4</v>
      </c>
      <c r="E119" s="615"/>
      <c r="F119" s="615"/>
      <c r="G119" s="181" t="s">
        <v>912</v>
      </c>
      <c r="H119" s="181" t="s">
        <v>916</v>
      </c>
      <c r="I119" s="615"/>
      <c r="J119" s="616"/>
      <c r="K119" s="616"/>
      <c r="L119" s="616"/>
      <c r="M119" s="182">
        <v>23.46</v>
      </c>
      <c r="N119" s="184">
        <v>40.734165467034103</v>
      </c>
    </row>
    <row r="120" spans="1:14">
      <c r="A120" s="179">
        <v>119</v>
      </c>
      <c r="B120" s="180">
        <v>5</v>
      </c>
      <c r="C120" s="180" t="s">
        <v>906</v>
      </c>
      <c r="D120" s="181">
        <v>4</v>
      </c>
      <c r="E120" s="615"/>
      <c r="F120" s="615"/>
      <c r="G120" s="181" t="s">
        <v>913</v>
      </c>
      <c r="H120" s="181" t="s">
        <v>916</v>
      </c>
      <c r="I120" s="615"/>
      <c r="J120" s="616"/>
      <c r="K120" s="616"/>
      <c r="L120" s="616"/>
      <c r="M120" s="182">
        <v>23.49</v>
      </c>
      <c r="N120" s="184">
        <v>40.786255192695265</v>
      </c>
    </row>
    <row r="121" spans="1:14" ht="18" thickBot="1">
      <c r="A121" s="179">
        <v>120</v>
      </c>
      <c r="B121" s="180">
        <v>5</v>
      </c>
      <c r="C121" s="180" t="s">
        <v>906</v>
      </c>
      <c r="D121" s="181">
        <v>4</v>
      </c>
      <c r="E121" s="615"/>
      <c r="F121" s="615"/>
      <c r="G121" s="181" t="s">
        <v>914</v>
      </c>
      <c r="H121" s="181" t="s">
        <v>916</v>
      </c>
      <c r="I121" s="615"/>
      <c r="J121" s="616"/>
      <c r="K121" s="616"/>
      <c r="L121" s="616"/>
      <c r="M121" s="186">
        <v>25.62</v>
      </c>
      <c r="N121" s="187">
        <v>44.48462571463827</v>
      </c>
    </row>
    <row r="122" spans="1:14">
      <c r="A122" s="179">
        <v>121</v>
      </c>
      <c r="B122" s="180">
        <v>5</v>
      </c>
      <c r="C122" s="180" t="s">
        <v>906</v>
      </c>
      <c r="D122" s="181">
        <v>5</v>
      </c>
      <c r="E122" s="615">
        <v>501</v>
      </c>
      <c r="F122" s="615" t="s">
        <v>907</v>
      </c>
      <c r="G122" s="181" t="s">
        <v>908</v>
      </c>
      <c r="H122" s="181" t="s">
        <v>849</v>
      </c>
      <c r="I122" s="615" t="s">
        <v>909</v>
      </c>
      <c r="J122" s="616">
        <v>114.59</v>
      </c>
      <c r="K122" s="616">
        <v>144.715576787157</v>
      </c>
      <c r="L122" s="616">
        <v>247.36557678715701</v>
      </c>
      <c r="M122" s="182">
        <v>24.08</v>
      </c>
      <c r="N122" s="183">
        <v>41.810686464031591</v>
      </c>
    </row>
    <row r="123" spans="1:14">
      <c r="A123" s="179">
        <v>122</v>
      </c>
      <c r="B123" s="180">
        <v>5</v>
      </c>
      <c r="C123" s="180" t="s">
        <v>906</v>
      </c>
      <c r="D123" s="181">
        <v>5</v>
      </c>
      <c r="E123" s="615"/>
      <c r="F123" s="615"/>
      <c r="G123" s="181" t="s">
        <v>910</v>
      </c>
      <c r="H123" s="181" t="s">
        <v>849</v>
      </c>
      <c r="I123" s="615"/>
      <c r="J123" s="616"/>
      <c r="K123" s="616"/>
      <c r="L123" s="616"/>
      <c r="M123" s="182">
        <v>21.98</v>
      </c>
      <c r="N123" s="184">
        <v>38.164405667749769</v>
      </c>
    </row>
    <row r="124" spans="1:14">
      <c r="A124" s="179">
        <v>123</v>
      </c>
      <c r="B124" s="180">
        <v>5</v>
      </c>
      <c r="C124" s="180" t="s">
        <v>906</v>
      </c>
      <c r="D124" s="181">
        <v>5</v>
      </c>
      <c r="E124" s="615"/>
      <c r="F124" s="615"/>
      <c r="G124" s="181" t="s">
        <v>911</v>
      </c>
      <c r="H124" s="181" t="s">
        <v>849</v>
      </c>
      <c r="I124" s="615"/>
      <c r="J124" s="616"/>
      <c r="K124" s="616"/>
      <c r="L124" s="616"/>
      <c r="M124" s="182">
        <v>27</v>
      </c>
      <c r="N124" s="184">
        <v>46.880753095052036</v>
      </c>
    </row>
    <row r="125" spans="1:14">
      <c r="A125" s="179">
        <v>124</v>
      </c>
      <c r="B125" s="180">
        <v>5</v>
      </c>
      <c r="C125" s="180" t="s">
        <v>906</v>
      </c>
      <c r="D125" s="181">
        <v>5</v>
      </c>
      <c r="E125" s="615"/>
      <c r="F125" s="615"/>
      <c r="G125" s="181" t="s">
        <v>912</v>
      </c>
      <c r="H125" s="181" t="s">
        <v>849</v>
      </c>
      <c r="I125" s="615"/>
      <c r="J125" s="616"/>
      <c r="K125" s="616"/>
      <c r="L125" s="616"/>
      <c r="M125" s="182">
        <v>27</v>
      </c>
      <c r="N125" s="184">
        <v>46.880753095052036</v>
      </c>
    </row>
    <row r="126" spans="1:14">
      <c r="A126" s="179">
        <v>125</v>
      </c>
      <c r="B126" s="180">
        <v>5</v>
      </c>
      <c r="C126" s="180" t="s">
        <v>906</v>
      </c>
      <c r="D126" s="181">
        <v>5</v>
      </c>
      <c r="E126" s="615"/>
      <c r="F126" s="615"/>
      <c r="G126" s="181" t="s">
        <v>913</v>
      </c>
      <c r="H126" s="181" t="s">
        <v>849</v>
      </c>
      <c r="I126" s="615"/>
      <c r="J126" s="616"/>
      <c r="K126" s="616"/>
      <c r="L126" s="616"/>
      <c r="M126" s="182">
        <v>21.98</v>
      </c>
      <c r="N126" s="184">
        <v>38.164405667749769</v>
      </c>
    </row>
    <row r="127" spans="1:14">
      <c r="A127" s="179">
        <v>126</v>
      </c>
      <c r="B127" s="180">
        <v>5</v>
      </c>
      <c r="C127" s="180" t="s">
        <v>906</v>
      </c>
      <c r="D127" s="181">
        <v>5</v>
      </c>
      <c r="E127" s="615"/>
      <c r="F127" s="615"/>
      <c r="G127" s="181" t="s">
        <v>914</v>
      </c>
      <c r="H127" s="181" t="s">
        <v>849</v>
      </c>
      <c r="I127" s="615"/>
      <c r="J127" s="616"/>
      <c r="K127" s="616"/>
      <c r="L127" s="616"/>
      <c r="M127" s="182">
        <v>24.08</v>
      </c>
      <c r="N127" s="184">
        <v>41.810686464031591</v>
      </c>
    </row>
    <row r="128" spans="1:14">
      <c r="A128" s="179">
        <v>127</v>
      </c>
      <c r="B128" s="180">
        <v>5</v>
      </c>
      <c r="C128" s="180" t="s">
        <v>906</v>
      </c>
      <c r="D128" s="181">
        <v>5</v>
      </c>
      <c r="E128" s="615">
        <v>502</v>
      </c>
      <c r="F128" s="615" t="s">
        <v>915</v>
      </c>
      <c r="G128" s="181" t="s">
        <v>908</v>
      </c>
      <c r="H128" s="181" t="s">
        <v>916</v>
      </c>
      <c r="I128" s="615" t="s">
        <v>909</v>
      </c>
      <c r="J128" s="616">
        <v>114.96</v>
      </c>
      <c r="K128" s="616">
        <v>145.182849353796</v>
      </c>
      <c r="L128" s="616">
        <v>249.60284935379599</v>
      </c>
      <c r="M128" s="182">
        <v>23.46</v>
      </c>
      <c r="N128" s="184">
        <v>40.734165467034103</v>
      </c>
    </row>
    <row r="129" spans="1:14">
      <c r="A129" s="179">
        <v>128</v>
      </c>
      <c r="B129" s="180">
        <v>5</v>
      </c>
      <c r="C129" s="180" t="s">
        <v>906</v>
      </c>
      <c r="D129" s="181">
        <v>5</v>
      </c>
      <c r="E129" s="615"/>
      <c r="F129" s="615"/>
      <c r="G129" s="181" t="s">
        <v>910</v>
      </c>
      <c r="H129" s="181" t="s">
        <v>916</v>
      </c>
      <c r="I129" s="615"/>
      <c r="J129" s="616"/>
      <c r="K129" s="616"/>
      <c r="L129" s="616"/>
      <c r="M129" s="182">
        <v>23.49</v>
      </c>
      <c r="N129" s="184">
        <v>40.786255192695265</v>
      </c>
    </row>
    <row r="130" spans="1:14">
      <c r="A130" s="179">
        <v>129</v>
      </c>
      <c r="B130" s="180">
        <v>5</v>
      </c>
      <c r="C130" s="180" t="s">
        <v>906</v>
      </c>
      <c r="D130" s="181">
        <v>5</v>
      </c>
      <c r="E130" s="615"/>
      <c r="F130" s="615"/>
      <c r="G130" s="181" t="s">
        <v>911</v>
      </c>
      <c r="H130" s="181" t="s">
        <v>916</v>
      </c>
      <c r="I130" s="615"/>
      <c r="J130" s="616"/>
      <c r="K130" s="616"/>
      <c r="L130" s="616"/>
      <c r="M130" s="182">
        <v>25.62</v>
      </c>
      <c r="N130" s="184">
        <v>44.48462571463827</v>
      </c>
    </row>
    <row r="131" spans="1:14">
      <c r="A131" s="179">
        <v>130</v>
      </c>
      <c r="B131" s="180">
        <v>5</v>
      </c>
      <c r="C131" s="180" t="s">
        <v>906</v>
      </c>
      <c r="D131" s="181">
        <v>5</v>
      </c>
      <c r="E131" s="615"/>
      <c r="F131" s="615"/>
      <c r="G131" s="181" t="s">
        <v>912</v>
      </c>
      <c r="H131" s="181" t="s">
        <v>916</v>
      </c>
      <c r="I131" s="615"/>
      <c r="J131" s="616"/>
      <c r="K131" s="616"/>
      <c r="L131" s="616"/>
      <c r="M131" s="182">
        <v>25.62</v>
      </c>
      <c r="N131" s="184">
        <v>44.48462571463827</v>
      </c>
    </row>
    <row r="132" spans="1:14">
      <c r="A132" s="179">
        <v>131</v>
      </c>
      <c r="B132" s="180">
        <v>5</v>
      </c>
      <c r="C132" s="180" t="s">
        <v>906</v>
      </c>
      <c r="D132" s="181">
        <v>5</v>
      </c>
      <c r="E132" s="615"/>
      <c r="F132" s="615"/>
      <c r="G132" s="181" t="s">
        <v>913</v>
      </c>
      <c r="H132" s="181" t="s">
        <v>916</v>
      </c>
      <c r="I132" s="615"/>
      <c r="J132" s="616"/>
      <c r="K132" s="616"/>
      <c r="L132" s="616"/>
      <c r="M132" s="182">
        <v>23.49</v>
      </c>
      <c r="N132" s="184">
        <v>40.786255192695265</v>
      </c>
    </row>
    <row r="133" spans="1:14">
      <c r="A133" s="179">
        <v>132</v>
      </c>
      <c r="B133" s="180">
        <v>5</v>
      </c>
      <c r="C133" s="180" t="s">
        <v>906</v>
      </c>
      <c r="D133" s="181">
        <v>5</v>
      </c>
      <c r="E133" s="615"/>
      <c r="F133" s="615"/>
      <c r="G133" s="181" t="s">
        <v>914</v>
      </c>
      <c r="H133" s="181" t="s">
        <v>916</v>
      </c>
      <c r="I133" s="615"/>
      <c r="J133" s="616"/>
      <c r="K133" s="616"/>
      <c r="L133" s="616"/>
      <c r="M133" s="182">
        <v>23.46</v>
      </c>
      <c r="N133" s="184">
        <v>40.734165467034103</v>
      </c>
    </row>
    <row r="134" spans="1:14">
      <c r="A134" s="179">
        <v>133</v>
      </c>
      <c r="B134" s="180">
        <v>5</v>
      </c>
      <c r="C134" s="180" t="s">
        <v>906</v>
      </c>
      <c r="D134" s="181">
        <v>5</v>
      </c>
      <c r="E134" s="615">
        <v>503</v>
      </c>
      <c r="F134" s="615" t="s">
        <v>917</v>
      </c>
      <c r="G134" s="181" t="s">
        <v>908</v>
      </c>
      <c r="H134" s="181" t="s">
        <v>849</v>
      </c>
      <c r="I134" s="615" t="s">
        <v>918</v>
      </c>
      <c r="J134" s="616">
        <v>85.82</v>
      </c>
      <c r="K134" s="616">
        <v>108.36383881230115</v>
      </c>
      <c r="L134" s="616">
        <v>178.34383881230116</v>
      </c>
      <c r="M134" s="182">
        <v>21.9</v>
      </c>
      <c r="N134" s="185">
        <v>38.025499732653316</v>
      </c>
    </row>
    <row r="135" spans="1:14">
      <c r="A135" s="179">
        <v>134</v>
      </c>
      <c r="B135" s="180">
        <v>5</v>
      </c>
      <c r="C135" s="180" t="s">
        <v>906</v>
      </c>
      <c r="D135" s="181">
        <v>5</v>
      </c>
      <c r="E135" s="615"/>
      <c r="F135" s="615"/>
      <c r="G135" s="181" t="s">
        <v>910</v>
      </c>
      <c r="H135" s="181" t="s">
        <v>849</v>
      </c>
      <c r="I135" s="615"/>
      <c r="J135" s="616"/>
      <c r="K135" s="616"/>
      <c r="L135" s="616"/>
      <c r="M135" s="182">
        <v>26.56</v>
      </c>
      <c r="N135" s="185">
        <v>46.116770452021555</v>
      </c>
    </row>
    <row r="136" spans="1:14">
      <c r="A136" s="179">
        <v>135</v>
      </c>
      <c r="B136" s="180">
        <v>5</v>
      </c>
      <c r="C136" s="180" t="s">
        <v>906</v>
      </c>
      <c r="D136" s="181">
        <v>5</v>
      </c>
      <c r="E136" s="615"/>
      <c r="F136" s="615"/>
      <c r="G136" s="181" t="s">
        <v>911</v>
      </c>
      <c r="H136" s="181" t="s">
        <v>849</v>
      </c>
      <c r="I136" s="615"/>
      <c r="J136" s="616"/>
      <c r="K136" s="616"/>
      <c r="L136" s="616"/>
      <c r="M136" s="182">
        <v>26.56</v>
      </c>
      <c r="N136" s="184">
        <v>46.116770452021555</v>
      </c>
    </row>
    <row r="137" spans="1:14">
      <c r="A137" s="179">
        <v>136</v>
      </c>
      <c r="B137" s="180">
        <v>5</v>
      </c>
      <c r="C137" s="180" t="s">
        <v>906</v>
      </c>
      <c r="D137" s="181">
        <v>5</v>
      </c>
      <c r="E137" s="615"/>
      <c r="F137" s="615"/>
      <c r="G137" s="181" t="s">
        <v>912</v>
      </c>
      <c r="H137" s="181" t="s">
        <v>849</v>
      </c>
      <c r="I137" s="615"/>
      <c r="J137" s="616"/>
      <c r="K137" s="616"/>
      <c r="L137" s="616"/>
      <c r="M137" s="182">
        <v>21.9</v>
      </c>
      <c r="N137" s="184">
        <v>38.025499732653316</v>
      </c>
    </row>
    <row r="138" spans="1:14">
      <c r="A138" s="179">
        <v>137</v>
      </c>
      <c r="B138" s="180">
        <v>5</v>
      </c>
      <c r="C138" s="180" t="s">
        <v>906</v>
      </c>
      <c r="D138" s="181">
        <v>5</v>
      </c>
      <c r="E138" s="615">
        <v>504</v>
      </c>
      <c r="F138" s="615" t="s">
        <v>919</v>
      </c>
      <c r="G138" s="181" t="s">
        <v>908</v>
      </c>
      <c r="H138" s="181" t="s">
        <v>916</v>
      </c>
      <c r="I138" s="615" t="s">
        <v>918</v>
      </c>
      <c r="J138" s="616">
        <v>80.790000000000006</v>
      </c>
      <c r="K138" s="616">
        <v>102.01252083017725</v>
      </c>
      <c r="L138" s="616">
        <v>169.10252083017724</v>
      </c>
      <c r="M138" s="182">
        <v>25.32</v>
      </c>
      <c r="N138" s="184">
        <v>43.96372845802658</v>
      </c>
    </row>
    <row r="139" spans="1:14">
      <c r="A139" s="179">
        <v>138</v>
      </c>
      <c r="B139" s="180">
        <v>5</v>
      </c>
      <c r="C139" s="180" t="s">
        <v>906</v>
      </c>
      <c r="D139" s="181">
        <v>5</v>
      </c>
      <c r="E139" s="615"/>
      <c r="F139" s="615"/>
      <c r="G139" s="181" t="s">
        <v>910</v>
      </c>
      <c r="H139" s="181" t="s">
        <v>916</v>
      </c>
      <c r="I139" s="615"/>
      <c r="J139" s="616"/>
      <c r="K139" s="616"/>
      <c r="L139" s="616"/>
      <c r="M139" s="182">
        <v>23.72</v>
      </c>
      <c r="N139" s="184">
        <v>41.185609756097563</v>
      </c>
    </row>
    <row r="140" spans="1:14">
      <c r="A140" s="179">
        <v>139</v>
      </c>
      <c r="B140" s="180">
        <v>5</v>
      </c>
      <c r="C140" s="180" t="s">
        <v>906</v>
      </c>
      <c r="D140" s="181">
        <v>5</v>
      </c>
      <c r="E140" s="615"/>
      <c r="F140" s="615"/>
      <c r="G140" s="181" t="s">
        <v>911</v>
      </c>
      <c r="H140" s="181" t="s">
        <v>916</v>
      </c>
      <c r="I140" s="615"/>
      <c r="J140" s="616"/>
      <c r="K140" s="616"/>
      <c r="L140" s="616"/>
      <c r="M140" s="182">
        <v>23.72</v>
      </c>
      <c r="N140" s="184">
        <v>41.185609756097563</v>
      </c>
    </row>
    <row r="141" spans="1:14">
      <c r="A141" s="179">
        <v>140</v>
      </c>
      <c r="B141" s="180">
        <v>5</v>
      </c>
      <c r="C141" s="180" t="s">
        <v>906</v>
      </c>
      <c r="D141" s="181">
        <v>5</v>
      </c>
      <c r="E141" s="615"/>
      <c r="F141" s="615"/>
      <c r="G141" s="181" t="s">
        <v>912</v>
      </c>
      <c r="H141" s="181" t="s">
        <v>916</v>
      </c>
      <c r="I141" s="615"/>
      <c r="J141" s="616"/>
      <c r="K141" s="616"/>
      <c r="L141" s="616"/>
      <c r="M141" s="182">
        <v>25.32</v>
      </c>
      <c r="N141" s="184">
        <v>43.96372845802658</v>
      </c>
    </row>
    <row r="142" spans="1:14">
      <c r="A142" s="179">
        <v>141</v>
      </c>
      <c r="B142" s="180">
        <v>5</v>
      </c>
      <c r="C142" s="180" t="s">
        <v>906</v>
      </c>
      <c r="D142" s="181">
        <v>5</v>
      </c>
      <c r="E142" s="615">
        <v>505</v>
      </c>
      <c r="F142" s="615" t="s">
        <v>908</v>
      </c>
      <c r="G142" s="181" t="s">
        <v>908</v>
      </c>
      <c r="H142" s="181" t="s">
        <v>849</v>
      </c>
      <c r="I142" s="615" t="s">
        <v>918</v>
      </c>
      <c r="J142" s="616">
        <v>85.82</v>
      </c>
      <c r="K142" s="616">
        <v>108.36464711227785</v>
      </c>
      <c r="L142" s="616">
        <v>178.34464711227787</v>
      </c>
      <c r="M142" s="182">
        <v>26.56</v>
      </c>
      <c r="N142" s="184">
        <v>46.116770452021555</v>
      </c>
    </row>
    <row r="143" spans="1:14">
      <c r="A143" s="179">
        <v>142</v>
      </c>
      <c r="B143" s="180">
        <v>5</v>
      </c>
      <c r="C143" s="180" t="s">
        <v>906</v>
      </c>
      <c r="D143" s="181">
        <v>5</v>
      </c>
      <c r="E143" s="615"/>
      <c r="F143" s="615"/>
      <c r="G143" s="181" t="s">
        <v>910</v>
      </c>
      <c r="H143" s="181" t="s">
        <v>849</v>
      </c>
      <c r="I143" s="615"/>
      <c r="J143" s="616"/>
      <c r="K143" s="616"/>
      <c r="L143" s="616"/>
      <c r="M143" s="182">
        <v>21.9</v>
      </c>
      <c r="N143" s="184">
        <v>38.025499732653316</v>
      </c>
    </row>
    <row r="144" spans="1:14">
      <c r="A144" s="179">
        <v>143</v>
      </c>
      <c r="B144" s="180">
        <v>5</v>
      </c>
      <c r="C144" s="180" t="s">
        <v>906</v>
      </c>
      <c r="D144" s="181">
        <v>5</v>
      </c>
      <c r="E144" s="615"/>
      <c r="F144" s="615"/>
      <c r="G144" s="181" t="s">
        <v>911</v>
      </c>
      <c r="H144" s="181" t="s">
        <v>849</v>
      </c>
      <c r="I144" s="615"/>
      <c r="J144" s="616"/>
      <c r="K144" s="616"/>
      <c r="L144" s="616"/>
      <c r="M144" s="182">
        <v>21.9</v>
      </c>
      <c r="N144" s="184">
        <v>38.025499732653316</v>
      </c>
    </row>
    <row r="145" spans="1:14">
      <c r="A145" s="179">
        <v>144</v>
      </c>
      <c r="B145" s="180">
        <v>5</v>
      </c>
      <c r="C145" s="180" t="s">
        <v>906</v>
      </c>
      <c r="D145" s="181">
        <v>5</v>
      </c>
      <c r="E145" s="615"/>
      <c r="F145" s="615"/>
      <c r="G145" s="181" t="s">
        <v>912</v>
      </c>
      <c r="H145" s="181" t="s">
        <v>849</v>
      </c>
      <c r="I145" s="615"/>
      <c r="J145" s="616"/>
      <c r="K145" s="616"/>
      <c r="L145" s="616"/>
      <c r="M145" s="182">
        <v>26.56</v>
      </c>
      <c r="N145" s="184">
        <v>46.116770452021555</v>
      </c>
    </row>
    <row r="146" spans="1:14">
      <c r="A146" s="179">
        <v>145</v>
      </c>
      <c r="B146" s="180">
        <v>5</v>
      </c>
      <c r="C146" s="180" t="s">
        <v>906</v>
      </c>
      <c r="D146" s="181">
        <v>5</v>
      </c>
      <c r="E146" s="615">
        <v>506</v>
      </c>
      <c r="F146" s="615" t="s">
        <v>912</v>
      </c>
      <c r="G146" s="181" t="s">
        <v>908</v>
      </c>
      <c r="H146" s="181" t="s">
        <v>916</v>
      </c>
      <c r="I146" s="615" t="s">
        <v>918</v>
      </c>
      <c r="J146" s="616">
        <v>80.790000000000006</v>
      </c>
      <c r="K146" s="616">
        <v>102.01328175484653</v>
      </c>
      <c r="L146" s="616">
        <v>169.10328175484653</v>
      </c>
      <c r="M146" s="182">
        <v>23.72</v>
      </c>
      <c r="N146" s="184">
        <v>41.185609756097563</v>
      </c>
    </row>
    <row r="147" spans="1:14">
      <c r="A147" s="179">
        <v>146</v>
      </c>
      <c r="B147" s="180">
        <v>5</v>
      </c>
      <c r="C147" s="180" t="s">
        <v>906</v>
      </c>
      <c r="D147" s="181">
        <v>5</v>
      </c>
      <c r="E147" s="615"/>
      <c r="F147" s="615"/>
      <c r="G147" s="181" t="s">
        <v>910</v>
      </c>
      <c r="H147" s="181" t="s">
        <v>916</v>
      </c>
      <c r="I147" s="615"/>
      <c r="J147" s="616"/>
      <c r="K147" s="616"/>
      <c r="L147" s="616"/>
      <c r="M147" s="182">
        <v>25.32</v>
      </c>
      <c r="N147" s="184">
        <v>43.96372845802658</v>
      </c>
    </row>
    <row r="148" spans="1:14">
      <c r="A148" s="179">
        <v>147</v>
      </c>
      <c r="B148" s="180">
        <v>5</v>
      </c>
      <c r="C148" s="180" t="s">
        <v>906</v>
      </c>
      <c r="D148" s="181">
        <v>5</v>
      </c>
      <c r="E148" s="615"/>
      <c r="F148" s="615"/>
      <c r="G148" s="181" t="s">
        <v>911</v>
      </c>
      <c r="H148" s="181" t="s">
        <v>916</v>
      </c>
      <c r="I148" s="615"/>
      <c r="J148" s="616"/>
      <c r="K148" s="616"/>
      <c r="L148" s="616"/>
      <c r="M148" s="182">
        <v>25.32</v>
      </c>
      <c r="N148" s="184">
        <v>43.96372845802658</v>
      </c>
    </row>
    <row r="149" spans="1:14">
      <c r="A149" s="179">
        <v>148</v>
      </c>
      <c r="B149" s="180">
        <v>5</v>
      </c>
      <c r="C149" s="180" t="s">
        <v>906</v>
      </c>
      <c r="D149" s="181">
        <v>5</v>
      </c>
      <c r="E149" s="615"/>
      <c r="F149" s="615"/>
      <c r="G149" s="181" t="s">
        <v>912</v>
      </c>
      <c r="H149" s="181" t="s">
        <v>916</v>
      </c>
      <c r="I149" s="615"/>
      <c r="J149" s="616"/>
      <c r="K149" s="616"/>
      <c r="L149" s="616"/>
      <c r="M149" s="182">
        <v>23.72</v>
      </c>
      <c r="N149" s="184">
        <v>41.185609756097563</v>
      </c>
    </row>
    <row r="150" spans="1:14">
      <c r="A150" s="179">
        <v>149</v>
      </c>
      <c r="B150" s="180">
        <v>5</v>
      </c>
      <c r="C150" s="180" t="s">
        <v>906</v>
      </c>
      <c r="D150" s="181">
        <v>5</v>
      </c>
      <c r="E150" s="615">
        <v>507</v>
      </c>
      <c r="F150" s="615" t="s">
        <v>910</v>
      </c>
      <c r="G150" s="181" t="s">
        <v>908</v>
      </c>
      <c r="H150" s="181" t="s">
        <v>849</v>
      </c>
      <c r="I150" s="615" t="s">
        <v>909</v>
      </c>
      <c r="J150" s="616">
        <v>114.59</v>
      </c>
      <c r="K150" s="616">
        <v>144.69243664176091</v>
      </c>
      <c r="L150" s="616">
        <v>247.34243664176091</v>
      </c>
      <c r="M150" s="182">
        <v>27</v>
      </c>
      <c r="N150" s="184">
        <v>46.880753095052036</v>
      </c>
    </row>
    <row r="151" spans="1:14">
      <c r="A151" s="179">
        <v>150</v>
      </c>
      <c r="B151" s="180">
        <v>5</v>
      </c>
      <c r="C151" s="180" t="s">
        <v>906</v>
      </c>
      <c r="D151" s="181">
        <v>5</v>
      </c>
      <c r="E151" s="615"/>
      <c r="F151" s="615"/>
      <c r="G151" s="181" t="s">
        <v>910</v>
      </c>
      <c r="H151" s="181" t="s">
        <v>849</v>
      </c>
      <c r="I151" s="615"/>
      <c r="J151" s="616"/>
      <c r="K151" s="616"/>
      <c r="L151" s="616"/>
      <c r="M151" s="182">
        <v>21.98</v>
      </c>
      <c r="N151" s="184">
        <v>38.164405667749769</v>
      </c>
    </row>
    <row r="152" spans="1:14">
      <c r="A152" s="179">
        <v>151</v>
      </c>
      <c r="B152" s="180">
        <v>5</v>
      </c>
      <c r="C152" s="180" t="s">
        <v>906</v>
      </c>
      <c r="D152" s="181">
        <v>5</v>
      </c>
      <c r="E152" s="615"/>
      <c r="F152" s="615"/>
      <c r="G152" s="181" t="s">
        <v>911</v>
      </c>
      <c r="H152" s="181" t="s">
        <v>849</v>
      </c>
      <c r="I152" s="615"/>
      <c r="J152" s="616"/>
      <c r="K152" s="616"/>
      <c r="L152" s="616"/>
      <c r="M152" s="182">
        <v>24.08</v>
      </c>
      <c r="N152" s="184">
        <v>41.810686464031591</v>
      </c>
    </row>
    <row r="153" spans="1:14">
      <c r="A153" s="179">
        <v>152</v>
      </c>
      <c r="B153" s="180">
        <v>5</v>
      </c>
      <c r="C153" s="180" t="s">
        <v>906</v>
      </c>
      <c r="D153" s="181">
        <v>5</v>
      </c>
      <c r="E153" s="615"/>
      <c r="F153" s="615"/>
      <c r="G153" s="181" t="s">
        <v>912</v>
      </c>
      <c r="H153" s="181" t="s">
        <v>849</v>
      </c>
      <c r="I153" s="615"/>
      <c r="J153" s="616"/>
      <c r="K153" s="616"/>
      <c r="L153" s="616"/>
      <c r="M153" s="182">
        <v>24.08</v>
      </c>
      <c r="N153" s="184">
        <v>41.810686464031591</v>
      </c>
    </row>
    <row r="154" spans="1:14">
      <c r="A154" s="179">
        <v>153</v>
      </c>
      <c r="B154" s="180">
        <v>5</v>
      </c>
      <c r="C154" s="180" t="s">
        <v>906</v>
      </c>
      <c r="D154" s="181">
        <v>5</v>
      </c>
      <c r="E154" s="615"/>
      <c r="F154" s="615"/>
      <c r="G154" s="181" t="s">
        <v>913</v>
      </c>
      <c r="H154" s="181" t="s">
        <v>849</v>
      </c>
      <c r="I154" s="615"/>
      <c r="J154" s="616"/>
      <c r="K154" s="616"/>
      <c r="L154" s="616"/>
      <c r="M154" s="182">
        <v>21.98</v>
      </c>
      <c r="N154" s="184">
        <v>38.164405667749769</v>
      </c>
    </row>
    <row r="155" spans="1:14">
      <c r="A155" s="179">
        <v>154</v>
      </c>
      <c r="B155" s="180">
        <v>5</v>
      </c>
      <c r="C155" s="180" t="s">
        <v>906</v>
      </c>
      <c r="D155" s="181">
        <v>5</v>
      </c>
      <c r="E155" s="615"/>
      <c r="F155" s="615"/>
      <c r="G155" s="181" t="s">
        <v>914</v>
      </c>
      <c r="H155" s="181" t="s">
        <v>849</v>
      </c>
      <c r="I155" s="615"/>
      <c r="J155" s="616"/>
      <c r="K155" s="616"/>
      <c r="L155" s="616"/>
      <c r="M155" s="182">
        <v>27</v>
      </c>
      <c r="N155" s="184">
        <v>46.880753095052036</v>
      </c>
    </row>
    <row r="156" spans="1:14">
      <c r="A156" s="179">
        <v>155</v>
      </c>
      <c r="B156" s="180">
        <v>5</v>
      </c>
      <c r="C156" s="180" t="s">
        <v>906</v>
      </c>
      <c r="D156" s="181">
        <v>5</v>
      </c>
      <c r="E156" s="615">
        <v>508</v>
      </c>
      <c r="F156" s="615" t="s">
        <v>911</v>
      </c>
      <c r="G156" s="181" t="s">
        <v>908</v>
      </c>
      <c r="H156" s="181" t="s">
        <v>916</v>
      </c>
      <c r="I156" s="615" t="s">
        <v>909</v>
      </c>
      <c r="J156" s="616">
        <v>114.96599999999999</v>
      </c>
      <c r="K156" s="616">
        <v>145.1596344911147</v>
      </c>
      <c r="L156" s="616">
        <v>249.57963449111469</v>
      </c>
      <c r="M156" s="182">
        <v>25.62</v>
      </c>
      <c r="N156" s="184">
        <v>44.48462571463827</v>
      </c>
    </row>
    <row r="157" spans="1:14">
      <c r="A157" s="179">
        <v>156</v>
      </c>
      <c r="B157" s="180">
        <v>5</v>
      </c>
      <c r="C157" s="180" t="s">
        <v>906</v>
      </c>
      <c r="D157" s="181">
        <v>5</v>
      </c>
      <c r="E157" s="615"/>
      <c r="F157" s="615"/>
      <c r="G157" s="181" t="s">
        <v>910</v>
      </c>
      <c r="H157" s="181" t="s">
        <v>916</v>
      </c>
      <c r="I157" s="615"/>
      <c r="J157" s="616"/>
      <c r="K157" s="616"/>
      <c r="L157" s="616"/>
      <c r="M157" s="182">
        <v>23.49</v>
      </c>
      <c r="N157" s="184">
        <v>40.786255192695265</v>
      </c>
    </row>
    <row r="158" spans="1:14">
      <c r="A158" s="179">
        <v>157</v>
      </c>
      <c r="B158" s="180">
        <v>5</v>
      </c>
      <c r="C158" s="180" t="s">
        <v>906</v>
      </c>
      <c r="D158" s="181">
        <v>5</v>
      </c>
      <c r="E158" s="615"/>
      <c r="F158" s="615"/>
      <c r="G158" s="181" t="s">
        <v>911</v>
      </c>
      <c r="H158" s="181" t="s">
        <v>916</v>
      </c>
      <c r="I158" s="615"/>
      <c r="J158" s="616"/>
      <c r="K158" s="616"/>
      <c r="L158" s="616"/>
      <c r="M158" s="182">
        <v>23.46</v>
      </c>
      <c r="N158" s="184">
        <v>40.734165467034103</v>
      </c>
    </row>
    <row r="159" spans="1:14">
      <c r="A159" s="179">
        <v>158</v>
      </c>
      <c r="B159" s="180">
        <v>5</v>
      </c>
      <c r="C159" s="180" t="s">
        <v>906</v>
      </c>
      <c r="D159" s="181">
        <v>5</v>
      </c>
      <c r="E159" s="615"/>
      <c r="F159" s="615"/>
      <c r="G159" s="181" t="s">
        <v>912</v>
      </c>
      <c r="H159" s="181" t="s">
        <v>916</v>
      </c>
      <c r="I159" s="615"/>
      <c r="J159" s="616"/>
      <c r="K159" s="616"/>
      <c r="L159" s="616"/>
      <c r="M159" s="182">
        <v>23.46</v>
      </c>
      <c r="N159" s="184">
        <v>40.734165467034103</v>
      </c>
    </row>
    <row r="160" spans="1:14">
      <c r="A160" s="179">
        <v>159</v>
      </c>
      <c r="B160" s="180">
        <v>5</v>
      </c>
      <c r="C160" s="180" t="s">
        <v>906</v>
      </c>
      <c r="D160" s="181">
        <v>5</v>
      </c>
      <c r="E160" s="615"/>
      <c r="F160" s="615"/>
      <c r="G160" s="181" t="s">
        <v>913</v>
      </c>
      <c r="H160" s="181" t="s">
        <v>916</v>
      </c>
      <c r="I160" s="615"/>
      <c r="J160" s="616"/>
      <c r="K160" s="616"/>
      <c r="L160" s="616"/>
      <c r="M160" s="182">
        <v>23.49</v>
      </c>
      <c r="N160" s="184">
        <v>40.786255192695265</v>
      </c>
    </row>
    <row r="161" spans="1:14" ht="18" thickBot="1">
      <c r="A161" s="179">
        <v>160</v>
      </c>
      <c r="B161" s="180">
        <v>5</v>
      </c>
      <c r="C161" s="180" t="s">
        <v>906</v>
      </c>
      <c r="D161" s="181">
        <v>5</v>
      </c>
      <c r="E161" s="615"/>
      <c r="F161" s="615"/>
      <c r="G161" s="181" t="s">
        <v>914</v>
      </c>
      <c r="H161" s="181" t="s">
        <v>916</v>
      </c>
      <c r="I161" s="615"/>
      <c r="J161" s="616"/>
      <c r="K161" s="616"/>
      <c r="L161" s="616"/>
      <c r="M161" s="186">
        <v>25.62</v>
      </c>
      <c r="N161" s="187">
        <v>44.48462571463827</v>
      </c>
    </row>
    <row r="162" spans="1:14">
      <c r="A162" s="179">
        <v>161</v>
      </c>
      <c r="B162" s="180">
        <v>5</v>
      </c>
      <c r="C162" s="180" t="s">
        <v>906</v>
      </c>
      <c r="D162" s="181">
        <v>6</v>
      </c>
      <c r="E162" s="615">
        <v>601</v>
      </c>
      <c r="F162" s="615" t="s">
        <v>907</v>
      </c>
      <c r="G162" s="181" t="s">
        <v>908</v>
      </c>
      <c r="H162" s="181" t="s">
        <v>849</v>
      </c>
      <c r="I162" s="615" t="s">
        <v>909</v>
      </c>
      <c r="J162" s="616">
        <v>114.59</v>
      </c>
      <c r="K162" s="616">
        <v>144.715576787157</v>
      </c>
      <c r="L162" s="616">
        <v>247.36557678715701</v>
      </c>
      <c r="M162" s="182">
        <v>24.08</v>
      </c>
      <c r="N162" s="183">
        <v>41.810686464031591</v>
      </c>
    </row>
    <row r="163" spans="1:14">
      <c r="A163" s="179">
        <v>162</v>
      </c>
      <c r="B163" s="180">
        <v>5</v>
      </c>
      <c r="C163" s="180" t="s">
        <v>906</v>
      </c>
      <c r="D163" s="181">
        <v>6</v>
      </c>
      <c r="E163" s="615"/>
      <c r="F163" s="615"/>
      <c r="G163" s="181" t="s">
        <v>910</v>
      </c>
      <c r="H163" s="181" t="s">
        <v>849</v>
      </c>
      <c r="I163" s="615"/>
      <c r="J163" s="616"/>
      <c r="K163" s="616"/>
      <c r="L163" s="616"/>
      <c r="M163" s="182">
        <v>21.98</v>
      </c>
      <c r="N163" s="184">
        <v>38.164405667749769</v>
      </c>
    </row>
    <row r="164" spans="1:14">
      <c r="A164" s="179">
        <v>163</v>
      </c>
      <c r="B164" s="180">
        <v>5</v>
      </c>
      <c r="C164" s="180" t="s">
        <v>906</v>
      </c>
      <c r="D164" s="181">
        <v>6</v>
      </c>
      <c r="E164" s="615"/>
      <c r="F164" s="615"/>
      <c r="G164" s="181" t="s">
        <v>911</v>
      </c>
      <c r="H164" s="181" t="s">
        <v>849</v>
      </c>
      <c r="I164" s="615"/>
      <c r="J164" s="616"/>
      <c r="K164" s="616"/>
      <c r="L164" s="616"/>
      <c r="M164" s="182">
        <v>27</v>
      </c>
      <c r="N164" s="184">
        <v>46.880753095052036</v>
      </c>
    </row>
    <row r="165" spans="1:14">
      <c r="A165" s="179">
        <v>164</v>
      </c>
      <c r="B165" s="180">
        <v>5</v>
      </c>
      <c r="C165" s="180" t="s">
        <v>906</v>
      </c>
      <c r="D165" s="181">
        <v>6</v>
      </c>
      <c r="E165" s="615"/>
      <c r="F165" s="615"/>
      <c r="G165" s="181" t="s">
        <v>912</v>
      </c>
      <c r="H165" s="181" t="s">
        <v>849</v>
      </c>
      <c r="I165" s="615"/>
      <c r="J165" s="616"/>
      <c r="K165" s="616"/>
      <c r="L165" s="616"/>
      <c r="M165" s="182">
        <v>27</v>
      </c>
      <c r="N165" s="184">
        <v>46.880753095052036</v>
      </c>
    </row>
    <row r="166" spans="1:14">
      <c r="A166" s="179">
        <v>165</v>
      </c>
      <c r="B166" s="180">
        <v>5</v>
      </c>
      <c r="C166" s="180" t="s">
        <v>906</v>
      </c>
      <c r="D166" s="181">
        <v>6</v>
      </c>
      <c r="E166" s="615"/>
      <c r="F166" s="615"/>
      <c r="G166" s="181" t="s">
        <v>913</v>
      </c>
      <c r="H166" s="181" t="s">
        <v>849</v>
      </c>
      <c r="I166" s="615"/>
      <c r="J166" s="616"/>
      <c r="K166" s="616"/>
      <c r="L166" s="616"/>
      <c r="M166" s="182">
        <v>21.98</v>
      </c>
      <c r="N166" s="184">
        <v>38.164405667749769</v>
      </c>
    </row>
    <row r="167" spans="1:14">
      <c r="A167" s="179">
        <v>166</v>
      </c>
      <c r="B167" s="180">
        <v>5</v>
      </c>
      <c r="C167" s="180" t="s">
        <v>906</v>
      </c>
      <c r="D167" s="181">
        <v>6</v>
      </c>
      <c r="E167" s="615"/>
      <c r="F167" s="615"/>
      <c r="G167" s="181" t="s">
        <v>914</v>
      </c>
      <c r="H167" s="181" t="s">
        <v>849</v>
      </c>
      <c r="I167" s="615"/>
      <c r="J167" s="616"/>
      <c r="K167" s="616"/>
      <c r="L167" s="616"/>
      <c r="M167" s="182">
        <v>24.08</v>
      </c>
      <c r="N167" s="184">
        <v>41.810686464031591</v>
      </c>
    </row>
    <row r="168" spans="1:14">
      <c r="A168" s="179">
        <v>167</v>
      </c>
      <c r="B168" s="180">
        <v>5</v>
      </c>
      <c r="C168" s="180" t="s">
        <v>906</v>
      </c>
      <c r="D168" s="181">
        <v>6</v>
      </c>
      <c r="E168" s="615">
        <v>602</v>
      </c>
      <c r="F168" s="615" t="s">
        <v>915</v>
      </c>
      <c r="G168" s="181" t="s">
        <v>908</v>
      </c>
      <c r="H168" s="181" t="s">
        <v>916</v>
      </c>
      <c r="I168" s="615" t="s">
        <v>909</v>
      </c>
      <c r="J168" s="616">
        <v>114.96</v>
      </c>
      <c r="K168" s="616">
        <v>145.182849353796</v>
      </c>
      <c r="L168" s="616">
        <v>249.60284935379599</v>
      </c>
      <c r="M168" s="182">
        <v>23.46</v>
      </c>
      <c r="N168" s="184">
        <v>40.734165467034103</v>
      </c>
    </row>
    <row r="169" spans="1:14">
      <c r="A169" s="179">
        <v>168</v>
      </c>
      <c r="B169" s="180">
        <v>5</v>
      </c>
      <c r="C169" s="180" t="s">
        <v>906</v>
      </c>
      <c r="D169" s="181">
        <v>6</v>
      </c>
      <c r="E169" s="615"/>
      <c r="F169" s="615"/>
      <c r="G169" s="181" t="s">
        <v>910</v>
      </c>
      <c r="H169" s="181" t="s">
        <v>916</v>
      </c>
      <c r="I169" s="615"/>
      <c r="J169" s="616"/>
      <c r="K169" s="616"/>
      <c r="L169" s="616"/>
      <c r="M169" s="182">
        <v>23.49</v>
      </c>
      <c r="N169" s="184">
        <v>40.786255192695265</v>
      </c>
    </row>
    <row r="170" spans="1:14">
      <c r="A170" s="179">
        <v>169</v>
      </c>
      <c r="B170" s="180">
        <v>5</v>
      </c>
      <c r="C170" s="180" t="s">
        <v>906</v>
      </c>
      <c r="D170" s="181">
        <v>6</v>
      </c>
      <c r="E170" s="615"/>
      <c r="F170" s="615"/>
      <c r="G170" s="181" t="s">
        <v>911</v>
      </c>
      <c r="H170" s="181" t="s">
        <v>916</v>
      </c>
      <c r="I170" s="615"/>
      <c r="J170" s="616"/>
      <c r="K170" s="616"/>
      <c r="L170" s="616"/>
      <c r="M170" s="182">
        <v>25.62</v>
      </c>
      <c r="N170" s="184">
        <v>44.48462571463827</v>
      </c>
    </row>
    <row r="171" spans="1:14">
      <c r="A171" s="179">
        <v>170</v>
      </c>
      <c r="B171" s="180">
        <v>5</v>
      </c>
      <c r="C171" s="180" t="s">
        <v>906</v>
      </c>
      <c r="D171" s="181">
        <v>6</v>
      </c>
      <c r="E171" s="615"/>
      <c r="F171" s="615"/>
      <c r="G171" s="181" t="s">
        <v>912</v>
      </c>
      <c r="H171" s="181" t="s">
        <v>916</v>
      </c>
      <c r="I171" s="615"/>
      <c r="J171" s="616"/>
      <c r="K171" s="616"/>
      <c r="L171" s="616"/>
      <c r="M171" s="182">
        <v>25.62</v>
      </c>
      <c r="N171" s="184">
        <v>44.48462571463827</v>
      </c>
    </row>
    <row r="172" spans="1:14">
      <c r="A172" s="179">
        <v>171</v>
      </c>
      <c r="B172" s="180">
        <v>5</v>
      </c>
      <c r="C172" s="180" t="s">
        <v>906</v>
      </c>
      <c r="D172" s="181">
        <v>6</v>
      </c>
      <c r="E172" s="615"/>
      <c r="F172" s="615"/>
      <c r="G172" s="181" t="s">
        <v>913</v>
      </c>
      <c r="H172" s="181" t="s">
        <v>916</v>
      </c>
      <c r="I172" s="615"/>
      <c r="J172" s="616"/>
      <c r="K172" s="616"/>
      <c r="L172" s="616"/>
      <c r="M172" s="182">
        <v>23.49</v>
      </c>
      <c r="N172" s="184">
        <v>40.786255192695265</v>
      </c>
    </row>
    <row r="173" spans="1:14">
      <c r="A173" s="179">
        <v>172</v>
      </c>
      <c r="B173" s="180">
        <v>5</v>
      </c>
      <c r="C173" s="180" t="s">
        <v>906</v>
      </c>
      <c r="D173" s="181">
        <v>6</v>
      </c>
      <c r="E173" s="615"/>
      <c r="F173" s="615"/>
      <c r="G173" s="181" t="s">
        <v>914</v>
      </c>
      <c r="H173" s="181" t="s">
        <v>916</v>
      </c>
      <c r="I173" s="615"/>
      <c r="J173" s="616"/>
      <c r="K173" s="616"/>
      <c r="L173" s="616"/>
      <c r="M173" s="182">
        <v>23.46</v>
      </c>
      <c r="N173" s="184">
        <v>40.734165467034103</v>
      </c>
    </row>
    <row r="174" spans="1:14">
      <c r="A174" s="179">
        <v>173</v>
      </c>
      <c r="B174" s="180">
        <v>5</v>
      </c>
      <c r="C174" s="180" t="s">
        <v>906</v>
      </c>
      <c r="D174" s="181">
        <v>6</v>
      </c>
      <c r="E174" s="615">
        <v>603</v>
      </c>
      <c r="F174" s="615" t="s">
        <v>917</v>
      </c>
      <c r="G174" s="181" t="s">
        <v>908</v>
      </c>
      <c r="H174" s="181" t="s">
        <v>849</v>
      </c>
      <c r="I174" s="615" t="s">
        <v>918</v>
      </c>
      <c r="J174" s="616">
        <v>85.82</v>
      </c>
      <c r="K174" s="616">
        <v>108.36383881230115</v>
      </c>
      <c r="L174" s="616">
        <v>178.34383881230116</v>
      </c>
      <c r="M174" s="182">
        <v>21.9</v>
      </c>
      <c r="N174" s="185">
        <v>38.025499732653316</v>
      </c>
    </row>
    <row r="175" spans="1:14">
      <c r="A175" s="179">
        <v>174</v>
      </c>
      <c r="B175" s="180">
        <v>5</v>
      </c>
      <c r="C175" s="180" t="s">
        <v>906</v>
      </c>
      <c r="D175" s="181">
        <v>6</v>
      </c>
      <c r="E175" s="615"/>
      <c r="F175" s="615"/>
      <c r="G175" s="181" t="s">
        <v>910</v>
      </c>
      <c r="H175" s="181" t="s">
        <v>849</v>
      </c>
      <c r="I175" s="615"/>
      <c r="J175" s="616"/>
      <c r="K175" s="616"/>
      <c r="L175" s="616"/>
      <c r="M175" s="182">
        <v>26.56</v>
      </c>
      <c r="N175" s="185">
        <v>46.116770452021555</v>
      </c>
    </row>
    <row r="176" spans="1:14">
      <c r="A176" s="179">
        <v>175</v>
      </c>
      <c r="B176" s="180">
        <v>5</v>
      </c>
      <c r="C176" s="180" t="s">
        <v>906</v>
      </c>
      <c r="D176" s="181">
        <v>6</v>
      </c>
      <c r="E176" s="615"/>
      <c r="F176" s="615"/>
      <c r="G176" s="181" t="s">
        <v>911</v>
      </c>
      <c r="H176" s="181" t="s">
        <v>849</v>
      </c>
      <c r="I176" s="615"/>
      <c r="J176" s="616"/>
      <c r="K176" s="616"/>
      <c r="L176" s="616"/>
      <c r="M176" s="182">
        <v>26.56</v>
      </c>
      <c r="N176" s="184">
        <v>46.116770452021555</v>
      </c>
    </row>
    <row r="177" spans="1:14">
      <c r="A177" s="179">
        <v>176</v>
      </c>
      <c r="B177" s="180">
        <v>5</v>
      </c>
      <c r="C177" s="180" t="s">
        <v>906</v>
      </c>
      <c r="D177" s="181">
        <v>6</v>
      </c>
      <c r="E177" s="615"/>
      <c r="F177" s="615"/>
      <c r="G177" s="181" t="s">
        <v>912</v>
      </c>
      <c r="H177" s="181" t="s">
        <v>849</v>
      </c>
      <c r="I177" s="615"/>
      <c r="J177" s="616"/>
      <c r="K177" s="616"/>
      <c r="L177" s="616"/>
      <c r="M177" s="182">
        <v>21.9</v>
      </c>
      <c r="N177" s="184">
        <v>38.025499732653316</v>
      </c>
    </row>
    <row r="178" spans="1:14">
      <c r="A178" s="179">
        <v>177</v>
      </c>
      <c r="B178" s="180">
        <v>5</v>
      </c>
      <c r="C178" s="180" t="s">
        <v>906</v>
      </c>
      <c r="D178" s="181">
        <v>6</v>
      </c>
      <c r="E178" s="615">
        <v>604</v>
      </c>
      <c r="F178" s="615" t="s">
        <v>919</v>
      </c>
      <c r="G178" s="181" t="s">
        <v>908</v>
      </c>
      <c r="H178" s="181" t="s">
        <v>916</v>
      </c>
      <c r="I178" s="615" t="s">
        <v>918</v>
      </c>
      <c r="J178" s="616">
        <v>80.790000000000006</v>
      </c>
      <c r="K178" s="616">
        <v>102.01252083017725</v>
      </c>
      <c r="L178" s="616">
        <v>169.10252083017724</v>
      </c>
      <c r="M178" s="182">
        <v>25.32</v>
      </c>
      <c r="N178" s="184">
        <v>43.96372845802658</v>
      </c>
    </row>
    <row r="179" spans="1:14">
      <c r="A179" s="179">
        <v>178</v>
      </c>
      <c r="B179" s="180">
        <v>5</v>
      </c>
      <c r="C179" s="180" t="s">
        <v>906</v>
      </c>
      <c r="D179" s="181">
        <v>6</v>
      </c>
      <c r="E179" s="615"/>
      <c r="F179" s="615"/>
      <c r="G179" s="181" t="s">
        <v>910</v>
      </c>
      <c r="H179" s="181" t="s">
        <v>916</v>
      </c>
      <c r="I179" s="615"/>
      <c r="J179" s="616"/>
      <c r="K179" s="616"/>
      <c r="L179" s="616"/>
      <c r="M179" s="182">
        <v>23.72</v>
      </c>
      <c r="N179" s="184">
        <v>41.185609756097563</v>
      </c>
    </row>
    <row r="180" spans="1:14">
      <c r="A180" s="179">
        <v>179</v>
      </c>
      <c r="B180" s="180">
        <v>5</v>
      </c>
      <c r="C180" s="180" t="s">
        <v>906</v>
      </c>
      <c r="D180" s="181">
        <v>6</v>
      </c>
      <c r="E180" s="615"/>
      <c r="F180" s="615"/>
      <c r="G180" s="181" t="s">
        <v>911</v>
      </c>
      <c r="H180" s="181" t="s">
        <v>916</v>
      </c>
      <c r="I180" s="615"/>
      <c r="J180" s="616"/>
      <c r="K180" s="616"/>
      <c r="L180" s="616"/>
      <c r="M180" s="182">
        <v>23.72</v>
      </c>
      <c r="N180" s="184">
        <v>41.185609756097563</v>
      </c>
    </row>
    <row r="181" spans="1:14">
      <c r="A181" s="179">
        <v>180</v>
      </c>
      <c r="B181" s="180">
        <v>5</v>
      </c>
      <c r="C181" s="180" t="s">
        <v>906</v>
      </c>
      <c r="D181" s="181">
        <v>6</v>
      </c>
      <c r="E181" s="615"/>
      <c r="F181" s="615"/>
      <c r="G181" s="181" t="s">
        <v>912</v>
      </c>
      <c r="H181" s="181" t="s">
        <v>916</v>
      </c>
      <c r="I181" s="615"/>
      <c r="J181" s="616"/>
      <c r="K181" s="616"/>
      <c r="L181" s="616"/>
      <c r="M181" s="182">
        <v>25.32</v>
      </c>
      <c r="N181" s="184">
        <v>43.96372845802658</v>
      </c>
    </row>
    <row r="182" spans="1:14">
      <c r="A182" s="179">
        <v>181</v>
      </c>
      <c r="B182" s="180">
        <v>5</v>
      </c>
      <c r="C182" s="180" t="s">
        <v>906</v>
      </c>
      <c r="D182" s="181">
        <v>6</v>
      </c>
      <c r="E182" s="615">
        <v>605</v>
      </c>
      <c r="F182" s="615" t="s">
        <v>908</v>
      </c>
      <c r="G182" s="181" t="s">
        <v>908</v>
      </c>
      <c r="H182" s="181" t="s">
        <v>849</v>
      </c>
      <c r="I182" s="615" t="s">
        <v>918</v>
      </c>
      <c r="J182" s="616">
        <v>85.82</v>
      </c>
      <c r="K182" s="616">
        <v>108.36464711227785</v>
      </c>
      <c r="L182" s="616">
        <v>178.34464711227787</v>
      </c>
      <c r="M182" s="182">
        <v>26.56</v>
      </c>
      <c r="N182" s="184">
        <v>46.116770452021555</v>
      </c>
    </row>
    <row r="183" spans="1:14">
      <c r="A183" s="179">
        <v>182</v>
      </c>
      <c r="B183" s="180">
        <v>5</v>
      </c>
      <c r="C183" s="180" t="s">
        <v>906</v>
      </c>
      <c r="D183" s="181">
        <v>6</v>
      </c>
      <c r="E183" s="615"/>
      <c r="F183" s="615"/>
      <c r="G183" s="181" t="s">
        <v>910</v>
      </c>
      <c r="H183" s="181" t="s">
        <v>849</v>
      </c>
      <c r="I183" s="615"/>
      <c r="J183" s="616"/>
      <c r="K183" s="616"/>
      <c r="L183" s="616"/>
      <c r="M183" s="182">
        <v>21.9</v>
      </c>
      <c r="N183" s="184">
        <v>38.025499732653316</v>
      </c>
    </row>
    <row r="184" spans="1:14">
      <c r="A184" s="179">
        <v>183</v>
      </c>
      <c r="B184" s="180">
        <v>5</v>
      </c>
      <c r="C184" s="180" t="s">
        <v>906</v>
      </c>
      <c r="D184" s="181">
        <v>6</v>
      </c>
      <c r="E184" s="615"/>
      <c r="F184" s="615"/>
      <c r="G184" s="181" t="s">
        <v>911</v>
      </c>
      <c r="H184" s="181" t="s">
        <v>849</v>
      </c>
      <c r="I184" s="615"/>
      <c r="J184" s="616"/>
      <c r="K184" s="616"/>
      <c r="L184" s="616"/>
      <c r="M184" s="182">
        <v>21.9</v>
      </c>
      <c r="N184" s="184">
        <v>38.025499732653316</v>
      </c>
    </row>
    <row r="185" spans="1:14">
      <c r="A185" s="179">
        <v>184</v>
      </c>
      <c r="B185" s="180">
        <v>5</v>
      </c>
      <c r="C185" s="180" t="s">
        <v>906</v>
      </c>
      <c r="D185" s="181">
        <v>6</v>
      </c>
      <c r="E185" s="615"/>
      <c r="F185" s="615"/>
      <c r="G185" s="181" t="s">
        <v>912</v>
      </c>
      <c r="H185" s="181" t="s">
        <v>849</v>
      </c>
      <c r="I185" s="615"/>
      <c r="J185" s="616"/>
      <c r="K185" s="616"/>
      <c r="L185" s="616"/>
      <c r="M185" s="182">
        <v>26.56</v>
      </c>
      <c r="N185" s="184">
        <v>46.116770452021555</v>
      </c>
    </row>
    <row r="186" spans="1:14">
      <c r="A186" s="179">
        <v>185</v>
      </c>
      <c r="B186" s="180">
        <v>5</v>
      </c>
      <c r="C186" s="180" t="s">
        <v>906</v>
      </c>
      <c r="D186" s="181">
        <v>6</v>
      </c>
      <c r="E186" s="615">
        <v>606</v>
      </c>
      <c r="F186" s="615" t="s">
        <v>912</v>
      </c>
      <c r="G186" s="181" t="s">
        <v>908</v>
      </c>
      <c r="H186" s="181" t="s">
        <v>916</v>
      </c>
      <c r="I186" s="615" t="s">
        <v>918</v>
      </c>
      <c r="J186" s="616">
        <v>80.790000000000006</v>
      </c>
      <c r="K186" s="616">
        <v>102.01328175484653</v>
      </c>
      <c r="L186" s="616">
        <v>169.10328175484653</v>
      </c>
      <c r="M186" s="182">
        <v>23.72</v>
      </c>
      <c r="N186" s="184">
        <v>41.185609756097563</v>
      </c>
    </row>
    <row r="187" spans="1:14">
      <c r="A187" s="179">
        <v>186</v>
      </c>
      <c r="B187" s="180">
        <v>5</v>
      </c>
      <c r="C187" s="180" t="s">
        <v>906</v>
      </c>
      <c r="D187" s="181">
        <v>6</v>
      </c>
      <c r="E187" s="615"/>
      <c r="F187" s="615"/>
      <c r="G187" s="181" t="s">
        <v>910</v>
      </c>
      <c r="H187" s="181" t="s">
        <v>916</v>
      </c>
      <c r="I187" s="615"/>
      <c r="J187" s="616"/>
      <c r="K187" s="616"/>
      <c r="L187" s="616"/>
      <c r="M187" s="182">
        <v>25.32</v>
      </c>
      <c r="N187" s="184">
        <v>43.96372845802658</v>
      </c>
    </row>
    <row r="188" spans="1:14">
      <c r="A188" s="179">
        <v>187</v>
      </c>
      <c r="B188" s="180">
        <v>5</v>
      </c>
      <c r="C188" s="180" t="s">
        <v>906</v>
      </c>
      <c r="D188" s="181">
        <v>6</v>
      </c>
      <c r="E188" s="615"/>
      <c r="F188" s="615"/>
      <c r="G188" s="181" t="s">
        <v>911</v>
      </c>
      <c r="H188" s="181" t="s">
        <v>916</v>
      </c>
      <c r="I188" s="615"/>
      <c r="J188" s="616"/>
      <c r="K188" s="616"/>
      <c r="L188" s="616"/>
      <c r="M188" s="182">
        <v>25.32</v>
      </c>
      <c r="N188" s="184">
        <v>43.96372845802658</v>
      </c>
    </row>
    <row r="189" spans="1:14">
      <c r="A189" s="179">
        <v>188</v>
      </c>
      <c r="B189" s="180">
        <v>5</v>
      </c>
      <c r="C189" s="180" t="s">
        <v>906</v>
      </c>
      <c r="D189" s="181">
        <v>6</v>
      </c>
      <c r="E189" s="615"/>
      <c r="F189" s="615"/>
      <c r="G189" s="181" t="s">
        <v>912</v>
      </c>
      <c r="H189" s="181" t="s">
        <v>916</v>
      </c>
      <c r="I189" s="615"/>
      <c r="J189" s="616"/>
      <c r="K189" s="616"/>
      <c r="L189" s="616"/>
      <c r="M189" s="182">
        <v>23.72</v>
      </c>
      <c r="N189" s="184">
        <v>41.185609756097563</v>
      </c>
    </row>
    <row r="190" spans="1:14">
      <c r="A190" s="179">
        <v>189</v>
      </c>
      <c r="B190" s="180">
        <v>5</v>
      </c>
      <c r="C190" s="180" t="s">
        <v>906</v>
      </c>
      <c r="D190" s="181">
        <v>6</v>
      </c>
      <c r="E190" s="615">
        <v>607</v>
      </c>
      <c r="F190" s="615" t="s">
        <v>910</v>
      </c>
      <c r="G190" s="181" t="s">
        <v>908</v>
      </c>
      <c r="H190" s="181" t="s">
        <v>849</v>
      </c>
      <c r="I190" s="615" t="s">
        <v>909</v>
      </c>
      <c r="J190" s="616">
        <v>114.59</v>
      </c>
      <c r="K190" s="616">
        <v>144.69243664176091</v>
      </c>
      <c r="L190" s="616">
        <v>247.34243664176091</v>
      </c>
      <c r="M190" s="182">
        <v>27</v>
      </c>
      <c r="N190" s="184">
        <v>46.880753095052036</v>
      </c>
    </row>
    <row r="191" spans="1:14">
      <c r="A191" s="179">
        <v>190</v>
      </c>
      <c r="B191" s="180">
        <v>5</v>
      </c>
      <c r="C191" s="180" t="s">
        <v>906</v>
      </c>
      <c r="D191" s="181">
        <v>6</v>
      </c>
      <c r="E191" s="615"/>
      <c r="F191" s="615"/>
      <c r="G191" s="181" t="s">
        <v>910</v>
      </c>
      <c r="H191" s="181" t="s">
        <v>849</v>
      </c>
      <c r="I191" s="615"/>
      <c r="J191" s="616"/>
      <c r="K191" s="616"/>
      <c r="L191" s="616"/>
      <c r="M191" s="182">
        <v>21.98</v>
      </c>
      <c r="N191" s="184">
        <v>38.164405667749769</v>
      </c>
    </row>
    <row r="192" spans="1:14">
      <c r="A192" s="179">
        <v>191</v>
      </c>
      <c r="B192" s="180">
        <v>5</v>
      </c>
      <c r="C192" s="180" t="s">
        <v>906</v>
      </c>
      <c r="D192" s="181">
        <v>6</v>
      </c>
      <c r="E192" s="615"/>
      <c r="F192" s="615"/>
      <c r="G192" s="181" t="s">
        <v>911</v>
      </c>
      <c r="H192" s="181" t="s">
        <v>849</v>
      </c>
      <c r="I192" s="615"/>
      <c r="J192" s="616"/>
      <c r="K192" s="616"/>
      <c r="L192" s="616"/>
      <c r="M192" s="182">
        <v>24.08</v>
      </c>
      <c r="N192" s="184">
        <v>41.810686464031591</v>
      </c>
    </row>
    <row r="193" spans="1:14">
      <c r="A193" s="179">
        <v>192</v>
      </c>
      <c r="B193" s="180">
        <v>5</v>
      </c>
      <c r="C193" s="180" t="s">
        <v>906</v>
      </c>
      <c r="D193" s="181">
        <v>6</v>
      </c>
      <c r="E193" s="615"/>
      <c r="F193" s="615"/>
      <c r="G193" s="181" t="s">
        <v>912</v>
      </c>
      <c r="H193" s="181" t="s">
        <v>849</v>
      </c>
      <c r="I193" s="615"/>
      <c r="J193" s="616"/>
      <c r="K193" s="616"/>
      <c r="L193" s="616"/>
      <c r="M193" s="182">
        <v>24.08</v>
      </c>
      <c r="N193" s="184">
        <v>41.810686464031591</v>
      </c>
    </row>
    <row r="194" spans="1:14">
      <c r="A194" s="179">
        <v>193</v>
      </c>
      <c r="B194" s="180">
        <v>5</v>
      </c>
      <c r="C194" s="180" t="s">
        <v>906</v>
      </c>
      <c r="D194" s="181">
        <v>6</v>
      </c>
      <c r="E194" s="615"/>
      <c r="F194" s="615"/>
      <c r="G194" s="181" t="s">
        <v>913</v>
      </c>
      <c r="H194" s="181" t="s">
        <v>849</v>
      </c>
      <c r="I194" s="615"/>
      <c r="J194" s="616"/>
      <c r="K194" s="616"/>
      <c r="L194" s="616"/>
      <c r="M194" s="182">
        <v>21.98</v>
      </c>
      <c r="N194" s="184">
        <v>38.164405667749769</v>
      </c>
    </row>
    <row r="195" spans="1:14">
      <c r="A195" s="179">
        <v>194</v>
      </c>
      <c r="B195" s="180">
        <v>5</v>
      </c>
      <c r="C195" s="180" t="s">
        <v>906</v>
      </c>
      <c r="D195" s="181">
        <v>6</v>
      </c>
      <c r="E195" s="615"/>
      <c r="F195" s="615"/>
      <c r="G195" s="181" t="s">
        <v>914</v>
      </c>
      <c r="H195" s="181" t="s">
        <v>849</v>
      </c>
      <c r="I195" s="615"/>
      <c r="J195" s="616"/>
      <c r="K195" s="616"/>
      <c r="L195" s="616"/>
      <c r="M195" s="182">
        <v>27</v>
      </c>
      <c r="N195" s="184">
        <v>46.880753095052036</v>
      </c>
    </row>
    <row r="196" spans="1:14">
      <c r="A196" s="179">
        <v>195</v>
      </c>
      <c r="B196" s="180">
        <v>5</v>
      </c>
      <c r="C196" s="180" t="s">
        <v>906</v>
      </c>
      <c r="D196" s="181">
        <v>6</v>
      </c>
      <c r="E196" s="615">
        <v>608</v>
      </c>
      <c r="F196" s="615" t="s">
        <v>911</v>
      </c>
      <c r="G196" s="181" t="s">
        <v>908</v>
      </c>
      <c r="H196" s="181" t="s">
        <v>916</v>
      </c>
      <c r="I196" s="615" t="s">
        <v>909</v>
      </c>
      <c r="J196" s="616">
        <v>114.96599999999999</v>
      </c>
      <c r="K196" s="616">
        <v>145.1596344911147</v>
      </c>
      <c r="L196" s="616">
        <v>249.57963449111469</v>
      </c>
      <c r="M196" s="182">
        <v>25.62</v>
      </c>
      <c r="N196" s="184">
        <v>44.48462571463827</v>
      </c>
    </row>
    <row r="197" spans="1:14">
      <c r="A197" s="179">
        <v>196</v>
      </c>
      <c r="B197" s="180">
        <v>5</v>
      </c>
      <c r="C197" s="180" t="s">
        <v>906</v>
      </c>
      <c r="D197" s="181">
        <v>6</v>
      </c>
      <c r="E197" s="615"/>
      <c r="F197" s="615"/>
      <c r="G197" s="181" t="s">
        <v>910</v>
      </c>
      <c r="H197" s="181" t="s">
        <v>916</v>
      </c>
      <c r="I197" s="615"/>
      <c r="J197" s="616"/>
      <c r="K197" s="616"/>
      <c r="L197" s="616"/>
      <c r="M197" s="182">
        <v>23.49</v>
      </c>
      <c r="N197" s="184">
        <v>40.786255192695265</v>
      </c>
    </row>
    <row r="198" spans="1:14">
      <c r="A198" s="179">
        <v>197</v>
      </c>
      <c r="B198" s="180">
        <v>5</v>
      </c>
      <c r="C198" s="180" t="s">
        <v>906</v>
      </c>
      <c r="D198" s="181">
        <v>6</v>
      </c>
      <c r="E198" s="615"/>
      <c r="F198" s="615"/>
      <c r="G198" s="181" t="s">
        <v>911</v>
      </c>
      <c r="H198" s="181" t="s">
        <v>916</v>
      </c>
      <c r="I198" s="615"/>
      <c r="J198" s="616"/>
      <c r="K198" s="616"/>
      <c r="L198" s="616"/>
      <c r="M198" s="182">
        <v>23.46</v>
      </c>
      <c r="N198" s="184">
        <v>40.734165467034103</v>
      </c>
    </row>
    <row r="199" spans="1:14">
      <c r="A199" s="179">
        <v>198</v>
      </c>
      <c r="B199" s="180">
        <v>5</v>
      </c>
      <c r="C199" s="180" t="s">
        <v>906</v>
      </c>
      <c r="D199" s="181">
        <v>6</v>
      </c>
      <c r="E199" s="615"/>
      <c r="F199" s="615"/>
      <c r="G199" s="181" t="s">
        <v>912</v>
      </c>
      <c r="H199" s="181" t="s">
        <v>916</v>
      </c>
      <c r="I199" s="615"/>
      <c r="J199" s="616"/>
      <c r="K199" s="616"/>
      <c r="L199" s="616"/>
      <c r="M199" s="182">
        <v>23.46</v>
      </c>
      <c r="N199" s="184">
        <v>40.734165467034103</v>
      </c>
    </row>
    <row r="200" spans="1:14">
      <c r="A200" s="179">
        <v>199</v>
      </c>
      <c r="B200" s="180">
        <v>5</v>
      </c>
      <c r="C200" s="180" t="s">
        <v>906</v>
      </c>
      <c r="D200" s="181">
        <v>6</v>
      </c>
      <c r="E200" s="615"/>
      <c r="F200" s="615"/>
      <c r="G200" s="181" t="s">
        <v>913</v>
      </c>
      <c r="H200" s="181" t="s">
        <v>916</v>
      </c>
      <c r="I200" s="615"/>
      <c r="J200" s="616"/>
      <c r="K200" s="616"/>
      <c r="L200" s="616"/>
      <c r="M200" s="182">
        <v>23.49</v>
      </c>
      <c r="N200" s="184">
        <v>40.786255192695265</v>
      </c>
    </row>
    <row r="201" spans="1:14" ht="18" thickBot="1">
      <c r="A201" s="179">
        <v>200</v>
      </c>
      <c r="B201" s="180">
        <v>5</v>
      </c>
      <c r="C201" s="180" t="s">
        <v>906</v>
      </c>
      <c r="D201" s="181">
        <v>6</v>
      </c>
      <c r="E201" s="615"/>
      <c r="F201" s="615"/>
      <c r="G201" s="181" t="s">
        <v>914</v>
      </c>
      <c r="H201" s="181" t="s">
        <v>916</v>
      </c>
      <c r="I201" s="615"/>
      <c r="J201" s="616"/>
      <c r="K201" s="616"/>
      <c r="L201" s="616"/>
      <c r="M201" s="186">
        <v>25.62</v>
      </c>
      <c r="N201" s="187">
        <v>44.48462571463827</v>
      </c>
    </row>
    <row r="202" spans="1:14">
      <c r="A202" s="179">
        <v>201</v>
      </c>
      <c r="B202" s="180">
        <v>5</v>
      </c>
      <c r="C202" s="180" t="s">
        <v>906</v>
      </c>
      <c r="D202" s="181">
        <v>7</v>
      </c>
      <c r="E202" s="615">
        <v>701</v>
      </c>
      <c r="F202" s="615" t="s">
        <v>907</v>
      </c>
      <c r="G202" s="181" t="s">
        <v>908</v>
      </c>
      <c r="H202" s="181" t="s">
        <v>849</v>
      </c>
      <c r="I202" s="615" t="s">
        <v>909</v>
      </c>
      <c r="J202" s="616">
        <v>114.59</v>
      </c>
      <c r="K202" s="616">
        <v>144.715576787157</v>
      </c>
      <c r="L202" s="616">
        <v>247.36557678715701</v>
      </c>
      <c r="M202" s="182">
        <v>24.08</v>
      </c>
      <c r="N202" s="183">
        <v>41.810686464031591</v>
      </c>
    </row>
    <row r="203" spans="1:14">
      <c r="A203" s="179">
        <v>202</v>
      </c>
      <c r="B203" s="180">
        <v>5</v>
      </c>
      <c r="C203" s="180" t="s">
        <v>906</v>
      </c>
      <c r="D203" s="181">
        <v>7</v>
      </c>
      <c r="E203" s="615"/>
      <c r="F203" s="615"/>
      <c r="G203" s="181" t="s">
        <v>910</v>
      </c>
      <c r="H203" s="181" t="s">
        <v>849</v>
      </c>
      <c r="I203" s="615"/>
      <c r="J203" s="616"/>
      <c r="K203" s="616"/>
      <c r="L203" s="616"/>
      <c r="M203" s="182">
        <v>21.98</v>
      </c>
      <c r="N203" s="184">
        <v>38.164405667749769</v>
      </c>
    </row>
    <row r="204" spans="1:14">
      <c r="A204" s="179">
        <v>203</v>
      </c>
      <c r="B204" s="180">
        <v>5</v>
      </c>
      <c r="C204" s="180" t="s">
        <v>906</v>
      </c>
      <c r="D204" s="181">
        <v>7</v>
      </c>
      <c r="E204" s="615"/>
      <c r="F204" s="615"/>
      <c r="G204" s="181" t="s">
        <v>911</v>
      </c>
      <c r="H204" s="181" t="s">
        <v>849</v>
      </c>
      <c r="I204" s="615"/>
      <c r="J204" s="616"/>
      <c r="K204" s="616"/>
      <c r="L204" s="616"/>
      <c r="M204" s="182">
        <v>27</v>
      </c>
      <c r="N204" s="184">
        <v>46.880753095052036</v>
      </c>
    </row>
    <row r="205" spans="1:14">
      <c r="A205" s="179">
        <v>204</v>
      </c>
      <c r="B205" s="180">
        <v>5</v>
      </c>
      <c r="C205" s="180" t="s">
        <v>906</v>
      </c>
      <c r="D205" s="181">
        <v>7</v>
      </c>
      <c r="E205" s="615"/>
      <c r="F205" s="615"/>
      <c r="G205" s="181" t="s">
        <v>912</v>
      </c>
      <c r="H205" s="181" t="s">
        <v>849</v>
      </c>
      <c r="I205" s="615"/>
      <c r="J205" s="616"/>
      <c r="K205" s="616"/>
      <c r="L205" s="616"/>
      <c r="M205" s="182">
        <v>27</v>
      </c>
      <c r="N205" s="184">
        <v>46.880753095052036</v>
      </c>
    </row>
    <row r="206" spans="1:14">
      <c r="A206" s="179">
        <v>205</v>
      </c>
      <c r="B206" s="180">
        <v>5</v>
      </c>
      <c r="C206" s="180" t="s">
        <v>906</v>
      </c>
      <c r="D206" s="181">
        <v>7</v>
      </c>
      <c r="E206" s="615"/>
      <c r="F206" s="615"/>
      <c r="G206" s="181" t="s">
        <v>913</v>
      </c>
      <c r="H206" s="181" t="s">
        <v>849</v>
      </c>
      <c r="I206" s="615"/>
      <c r="J206" s="616"/>
      <c r="K206" s="616"/>
      <c r="L206" s="616"/>
      <c r="M206" s="182">
        <v>21.98</v>
      </c>
      <c r="N206" s="184">
        <v>38.164405667749769</v>
      </c>
    </row>
    <row r="207" spans="1:14">
      <c r="A207" s="179">
        <v>206</v>
      </c>
      <c r="B207" s="180">
        <v>5</v>
      </c>
      <c r="C207" s="180" t="s">
        <v>906</v>
      </c>
      <c r="D207" s="181">
        <v>7</v>
      </c>
      <c r="E207" s="615"/>
      <c r="F207" s="615"/>
      <c r="G207" s="181" t="s">
        <v>914</v>
      </c>
      <c r="H207" s="181" t="s">
        <v>849</v>
      </c>
      <c r="I207" s="615"/>
      <c r="J207" s="616"/>
      <c r="K207" s="616"/>
      <c r="L207" s="616"/>
      <c r="M207" s="182">
        <v>24.08</v>
      </c>
      <c r="N207" s="184">
        <v>41.810686464031591</v>
      </c>
    </row>
    <row r="208" spans="1:14">
      <c r="A208" s="179">
        <v>207</v>
      </c>
      <c r="B208" s="180">
        <v>5</v>
      </c>
      <c r="C208" s="180" t="s">
        <v>906</v>
      </c>
      <c r="D208" s="181">
        <v>7</v>
      </c>
      <c r="E208" s="615">
        <v>702</v>
      </c>
      <c r="F208" s="615" t="s">
        <v>915</v>
      </c>
      <c r="G208" s="181" t="s">
        <v>908</v>
      </c>
      <c r="H208" s="181" t="s">
        <v>916</v>
      </c>
      <c r="I208" s="615" t="s">
        <v>909</v>
      </c>
      <c r="J208" s="616">
        <v>114.96</v>
      </c>
      <c r="K208" s="616">
        <v>145.182849353796</v>
      </c>
      <c r="L208" s="616">
        <v>249.60284935379599</v>
      </c>
      <c r="M208" s="182">
        <v>23.46</v>
      </c>
      <c r="N208" s="184">
        <v>40.734165467034103</v>
      </c>
    </row>
    <row r="209" spans="1:14">
      <c r="A209" s="179">
        <v>208</v>
      </c>
      <c r="B209" s="180">
        <v>5</v>
      </c>
      <c r="C209" s="180" t="s">
        <v>906</v>
      </c>
      <c r="D209" s="181">
        <v>7</v>
      </c>
      <c r="E209" s="615"/>
      <c r="F209" s="615"/>
      <c r="G209" s="181" t="s">
        <v>910</v>
      </c>
      <c r="H209" s="181" t="s">
        <v>916</v>
      </c>
      <c r="I209" s="615"/>
      <c r="J209" s="616"/>
      <c r="K209" s="616"/>
      <c r="L209" s="616"/>
      <c r="M209" s="182">
        <v>23.49</v>
      </c>
      <c r="N209" s="184">
        <v>40.786255192695265</v>
      </c>
    </row>
    <row r="210" spans="1:14">
      <c r="A210" s="179">
        <v>209</v>
      </c>
      <c r="B210" s="180">
        <v>5</v>
      </c>
      <c r="C210" s="180" t="s">
        <v>906</v>
      </c>
      <c r="D210" s="181">
        <v>7</v>
      </c>
      <c r="E210" s="615"/>
      <c r="F210" s="615"/>
      <c r="G210" s="181" t="s">
        <v>911</v>
      </c>
      <c r="H210" s="181" t="s">
        <v>916</v>
      </c>
      <c r="I210" s="615"/>
      <c r="J210" s="616"/>
      <c r="K210" s="616"/>
      <c r="L210" s="616"/>
      <c r="M210" s="182">
        <v>25.62</v>
      </c>
      <c r="N210" s="184">
        <v>44.48462571463827</v>
      </c>
    </row>
    <row r="211" spans="1:14">
      <c r="A211" s="179">
        <v>210</v>
      </c>
      <c r="B211" s="180">
        <v>5</v>
      </c>
      <c r="C211" s="180" t="s">
        <v>906</v>
      </c>
      <c r="D211" s="181">
        <v>7</v>
      </c>
      <c r="E211" s="615"/>
      <c r="F211" s="615"/>
      <c r="G211" s="181" t="s">
        <v>912</v>
      </c>
      <c r="H211" s="181" t="s">
        <v>916</v>
      </c>
      <c r="I211" s="615"/>
      <c r="J211" s="616"/>
      <c r="K211" s="616"/>
      <c r="L211" s="616"/>
      <c r="M211" s="182">
        <v>25.62</v>
      </c>
      <c r="N211" s="184">
        <v>44.48462571463827</v>
      </c>
    </row>
    <row r="212" spans="1:14">
      <c r="A212" s="179">
        <v>211</v>
      </c>
      <c r="B212" s="180">
        <v>5</v>
      </c>
      <c r="C212" s="180" t="s">
        <v>906</v>
      </c>
      <c r="D212" s="181">
        <v>7</v>
      </c>
      <c r="E212" s="615"/>
      <c r="F212" s="615"/>
      <c r="G212" s="181" t="s">
        <v>913</v>
      </c>
      <c r="H212" s="181" t="s">
        <v>916</v>
      </c>
      <c r="I212" s="615"/>
      <c r="J212" s="616"/>
      <c r="K212" s="616"/>
      <c r="L212" s="616"/>
      <c r="M212" s="182">
        <v>23.49</v>
      </c>
      <c r="N212" s="184">
        <v>40.786255192695265</v>
      </c>
    </row>
    <row r="213" spans="1:14">
      <c r="A213" s="179">
        <v>212</v>
      </c>
      <c r="B213" s="180">
        <v>5</v>
      </c>
      <c r="C213" s="180" t="s">
        <v>906</v>
      </c>
      <c r="D213" s="181">
        <v>7</v>
      </c>
      <c r="E213" s="615"/>
      <c r="F213" s="615"/>
      <c r="G213" s="181" t="s">
        <v>914</v>
      </c>
      <c r="H213" s="181" t="s">
        <v>916</v>
      </c>
      <c r="I213" s="615"/>
      <c r="J213" s="616"/>
      <c r="K213" s="616"/>
      <c r="L213" s="616"/>
      <c r="M213" s="182">
        <v>23.46</v>
      </c>
      <c r="N213" s="184">
        <v>40.734165467034103</v>
      </c>
    </row>
    <row r="214" spans="1:14">
      <c r="A214" s="179">
        <v>213</v>
      </c>
      <c r="B214" s="180">
        <v>5</v>
      </c>
      <c r="C214" s="180" t="s">
        <v>906</v>
      </c>
      <c r="D214" s="181">
        <v>7</v>
      </c>
      <c r="E214" s="615">
        <v>703</v>
      </c>
      <c r="F214" s="615" t="s">
        <v>917</v>
      </c>
      <c r="G214" s="181" t="s">
        <v>908</v>
      </c>
      <c r="H214" s="181" t="s">
        <v>849</v>
      </c>
      <c r="I214" s="615" t="s">
        <v>918</v>
      </c>
      <c r="J214" s="616">
        <v>85.82</v>
      </c>
      <c r="K214" s="616">
        <v>108.36383881230115</v>
      </c>
      <c r="L214" s="616">
        <v>178.34383881230116</v>
      </c>
      <c r="M214" s="182">
        <v>21.9</v>
      </c>
      <c r="N214" s="185">
        <v>38.025499732653316</v>
      </c>
    </row>
    <row r="215" spans="1:14">
      <c r="A215" s="179">
        <v>214</v>
      </c>
      <c r="B215" s="180">
        <v>5</v>
      </c>
      <c r="C215" s="180" t="s">
        <v>906</v>
      </c>
      <c r="D215" s="181">
        <v>7</v>
      </c>
      <c r="E215" s="615"/>
      <c r="F215" s="615"/>
      <c r="G215" s="181" t="s">
        <v>910</v>
      </c>
      <c r="H215" s="181" t="s">
        <v>849</v>
      </c>
      <c r="I215" s="615"/>
      <c r="J215" s="616"/>
      <c r="K215" s="616"/>
      <c r="L215" s="616"/>
      <c r="M215" s="182">
        <v>26.56</v>
      </c>
      <c r="N215" s="185">
        <v>46.116770452021555</v>
      </c>
    </row>
    <row r="216" spans="1:14">
      <c r="A216" s="179">
        <v>215</v>
      </c>
      <c r="B216" s="180">
        <v>5</v>
      </c>
      <c r="C216" s="180" t="s">
        <v>906</v>
      </c>
      <c r="D216" s="181">
        <v>7</v>
      </c>
      <c r="E216" s="615"/>
      <c r="F216" s="615"/>
      <c r="G216" s="181" t="s">
        <v>911</v>
      </c>
      <c r="H216" s="181" t="s">
        <v>849</v>
      </c>
      <c r="I216" s="615"/>
      <c r="J216" s="616"/>
      <c r="K216" s="616"/>
      <c r="L216" s="616"/>
      <c r="M216" s="182">
        <v>26.56</v>
      </c>
      <c r="N216" s="184">
        <v>46.116770452021555</v>
      </c>
    </row>
    <row r="217" spans="1:14">
      <c r="A217" s="179">
        <v>216</v>
      </c>
      <c r="B217" s="180">
        <v>5</v>
      </c>
      <c r="C217" s="180" t="s">
        <v>906</v>
      </c>
      <c r="D217" s="181">
        <v>7</v>
      </c>
      <c r="E217" s="615"/>
      <c r="F217" s="615"/>
      <c r="G217" s="181" t="s">
        <v>912</v>
      </c>
      <c r="H217" s="181" t="s">
        <v>849</v>
      </c>
      <c r="I217" s="615"/>
      <c r="J217" s="616"/>
      <c r="K217" s="616"/>
      <c r="L217" s="616"/>
      <c r="M217" s="182">
        <v>21.9</v>
      </c>
      <c r="N217" s="184">
        <v>38.025499732653316</v>
      </c>
    </row>
    <row r="218" spans="1:14">
      <c r="A218" s="179">
        <v>217</v>
      </c>
      <c r="B218" s="180">
        <v>5</v>
      </c>
      <c r="C218" s="180" t="s">
        <v>906</v>
      </c>
      <c r="D218" s="181">
        <v>7</v>
      </c>
      <c r="E218" s="615">
        <v>704</v>
      </c>
      <c r="F218" s="615" t="s">
        <v>919</v>
      </c>
      <c r="G218" s="181" t="s">
        <v>908</v>
      </c>
      <c r="H218" s="181" t="s">
        <v>916</v>
      </c>
      <c r="I218" s="615" t="s">
        <v>918</v>
      </c>
      <c r="J218" s="616">
        <v>80.790000000000006</v>
      </c>
      <c r="K218" s="616">
        <v>102.01252083017725</v>
      </c>
      <c r="L218" s="616">
        <v>169.10252083017724</v>
      </c>
      <c r="M218" s="182">
        <v>25.32</v>
      </c>
      <c r="N218" s="184">
        <v>43.96372845802658</v>
      </c>
    </row>
    <row r="219" spans="1:14">
      <c r="A219" s="179">
        <v>218</v>
      </c>
      <c r="B219" s="180">
        <v>5</v>
      </c>
      <c r="C219" s="180" t="s">
        <v>906</v>
      </c>
      <c r="D219" s="181">
        <v>7</v>
      </c>
      <c r="E219" s="615"/>
      <c r="F219" s="615"/>
      <c r="G219" s="181" t="s">
        <v>910</v>
      </c>
      <c r="H219" s="181" t="s">
        <v>916</v>
      </c>
      <c r="I219" s="615"/>
      <c r="J219" s="616"/>
      <c r="K219" s="616"/>
      <c r="L219" s="616"/>
      <c r="M219" s="182">
        <v>23.72</v>
      </c>
      <c r="N219" s="184">
        <v>41.185609756097563</v>
      </c>
    </row>
    <row r="220" spans="1:14">
      <c r="A220" s="179">
        <v>219</v>
      </c>
      <c r="B220" s="180">
        <v>5</v>
      </c>
      <c r="C220" s="180" t="s">
        <v>906</v>
      </c>
      <c r="D220" s="181">
        <v>7</v>
      </c>
      <c r="E220" s="615"/>
      <c r="F220" s="615"/>
      <c r="G220" s="181" t="s">
        <v>911</v>
      </c>
      <c r="H220" s="181" t="s">
        <v>916</v>
      </c>
      <c r="I220" s="615"/>
      <c r="J220" s="616"/>
      <c r="K220" s="616"/>
      <c r="L220" s="616"/>
      <c r="M220" s="182">
        <v>23.72</v>
      </c>
      <c r="N220" s="184">
        <v>41.185609756097563</v>
      </c>
    </row>
    <row r="221" spans="1:14">
      <c r="A221" s="179">
        <v>220</v>
      </c>
      <c r="B221" s="180">
        <v>5</v>
      </c>
      <c r="C221" s="180" t="s">
        <v>906</v>
      </c>
      <c r="D221" s="181">
        <v>7</v>
      </c>
      <c r="E221" s="615"/>
      <c r="F221" s="615"/>
      <c r="G221" s="181" t="s">
        <v>912</v>
      </c>
      <c r="H221" s="181" t="s">
        <v>916</v>
      </c>
      <c r="I221" s="615"/>
      <c r="J221" s="616"/>
      <c r="K221" s="616"/>
      <c r="L221" s="616"/>
      <c r="M221" s="182">
        <v>25.32</v>
      </c>
      <c r="N221" s="184">
        <v>43.96372845802658</v>
      </c>
    </row>
    <row r="222" spans="1:14">
      <c r="A222" s="179">
        <v>221</v>
      </c>
      <c r="B222" s="180">
        <v>5</v>
      </c>
      <c r="C222" s="180" t="s">
        <v>906</v>
      </c>
      <c r="D222" s="181">
        <v>7</v>
      </c>
      <c r="E222" s="615">
        <v>705</v>
      </c>
      <c r="F222" s="615" t="s">
        <v>908</v>
      </c>
      <c r="G222" s="181" t="s">
        <v>908</v>
      </c>
      <c r="H222" s="181" t="s">
        <v>849</v>
      </c>
      <c r="I222" s="615" t="s">
        <v>918</v>
      </c>
      <c r="J222" s="616">
        <v>85.82</v>
      </c>
      <c r="K222" s="616">
        <v>108.36464711227785</v>
      </c>
      <c r="L222" s="616">
        <v>178.34464711227787</v>
      </c>
      <c r="M222" s="182">
        <v>26.56</v>
      </c>
      <c r="N222" s="184">
        <v>46.116770452021555</v>
      </c>
    </row>
    <row r="223" spans="1:14">
      <c r="A223" s="179">
        <v>222</v>
      </c>
      <c r="B223" s="180">
        <v>5</v>
      </c>
      <c r="C223" s="180" t="s">
        <v>906</v>
      </c>
      <c r="D223" s="181">
        <v>7</v>
      </c>
      <c r="E223" s="615"/>
      <c r="F223" s="615"/>
      <c r="G223" s="181" t="s">
        <v>910</v>
      </c>
      <c r="H223" s="181" t="s">
        <v>849</v>
      </c>
      <c r="I223" s="615"/>
      <c r="J223" s="616"/>
      <c r="K223" s="616"/>
      <c r="L223" s="616"/>
      <c r="M223" s="182">
        <v>21.9</v>
      </c>
      <c r="N223" s="184">
        <v>38.025499732653316</v>
      </c>
    </row>
    <row r="224" spans="1:14">
      <c r="A224" s="179">
        <v>223</v>
      </c>
      <c r="B224" s="180">
        <v>5</v>
      </c>
      <c r="C224" s="180" t="s">
        <v>906</v>
      </c>
      <c r="D224" s="181">
        <v>7</v>
      </c>
      <c r="E224" s="615"/>
      <c r="F224" s="615"/>
      <c r="G224" s="181" t="s">
        <v>911</v>
      </c>
      <c r="H224" s="181" t="s">
        <v>849</v>
      </c>
      <c r="I224" s="615"/>
      <c r="J224" s="616"/>
      <c r="K224" s="616"/>
      <c r="L224" s="616"/>
      <c r="M224" s="182">
        <v>21.9</v>
      </c>
      <c r="N224" s="184">
        <v>38.025499732653316</v>
      </c>
    </row>
    <row r="225" spans="1:14">
      <c r="A225" s="179">
        <v>224</v>
      </c>
      <c r="B225" s="180">
        <v>5</v>
      </c>
      <c r="C225" s="180" t="s">
        <v>906</v>
      </c>
      <c r="D225" s="181">
        <v>7</v>
      </c>
      <c r="E225" s="615"/>
      <c r="F225" s="615"/>
      <c r="G225" s="181" t="s">
        <v>912</v>
      </c>
      <c r="H225" s="181" t="s">
        <v>849</v>
      </c>
      <c r="I225" s="615"/>
      <c r="J225" s="616"/>
      <c r="K225" s="616"/>
      <c r="L225" s="616"/>
      <c r="M225" s="182">
        <v>26.56</v>
      </c>
      <c r="N225" s="184">
        <v>46.116770452021555</v>
      </c>
    </row>
    <row r="226" spans="1:14">
      <c r="A226" s="179">
        <v>225</v>
      </c>
      <c r="B226" s="180">
        <v>5</v>
      </c>
      <c r="C226" s="180" t="s">
        <v>906</v>
      </c>
      <c r="D226" s="181">
        <v>7</v>
      </c>
      <c r="E226" s="615">
        <v>706</v>
      </c>
      <c r="F226" s="615" t="s">
        <v>912</v>
      </c>
      <c r="G226" s="181" t="s">
        <v>908</v>
      </c>
      <c r="H226" s="181" t="s">
        <v>916</v>
      </c>
      <c r="I226" s="615" t="s">
        <v>918</v>
      </c>
      <c r="J226" s="616">
        <v>80.790000000000006</v>
      </c>
      <c r="K226" s="616">
        <v>102.01328175484653</v>
      </c>
      <c r="L226" s="616">
        <v>169.10328175484653</v>
      </c>
      <c r="M226" s="182">
        <v>23.72</v>
      </c>
      <c r="N226" s="184">
        <v>41.185609756097563</v>
      </c>
    </row>
    <row r="227" spans="1:14">
      <c r="A227" s="179">
        <v>226</v>
      </c>
      <c r="B227" s="180">
        <v>5</v>
      </c>
      <c r="C227" s="180" t="s">
        <v>906</v>
      </c>
      <c r="D227" s="181">
        <v>7</v>
      </c>
      <c r="E227" s="615"/>
      <c r="F227" s="615"/>
      <c r="G227" s="181" t="s">
        <v>910</v>
      </c>
      <c r="H227" s="181" t="s">
        <v>916</v>
      </c>
      <c r="I227" s="615"/>
      <c r="J227" s="616"/>
      <c r="K227" s="616"/>
      <c r="L227" s="616"/>
      <c r="M227" s="182">
        <v>25.32</v>
      </c>
      <c r="N227" s="184">
        <v>43.96372845802658</v>
      </c>
    </row>
    <row r="228" spans="1:14">
      <c r="A228" s="179">
        <v>227</v>
      </c>
      <c r="B228" s="180">
        <v>5</v>
      </c>
      <c r="C228" s="180" t="s">
        <v>906</v>
      </c>
      <c r="D228" s="181">
        <v>7</v>
      </c>
      <c r="E228" s="615"/>
      <c r="F228" s="615"/>
      <c r="G228" s="181" t="s">
        <v>911</v>
      </c>
      <c r="H228" s="181" t="s">
        <v>916</v>
      </c>
      <c r="I228" s="615"/>
      <c r="J228" s="616"/>
      <c r="K228" s="616"/>
      <c r="L228" s="616"/>
      <c r="M228" s="182">
        <v>25.32</v>
      </c>
      <c r="N228" s="184">
        <v>43.96372845802658</v>
      </c>
    </row>
    <row r="229" spans="1:14">
      <c r="A229" s="179">
        <v>228</v>
      </c>
      <c r="B229" s="180">
        <v>5</v>
      </c>
      <c r="C229" s="180" t="s">
        <v>906</v>
      </c>
      <c r="D229" s="181">
        <v>7</v>
      </c>
      <c r="E229" s="615"/>
      <c r="F229" s="615"/>
      <c r="G229" s="181" t="s">
        <v>912</v>
      </c>
      <c r="H229" s="181" t="s">
        <v>916</v>
      </c>
      <c r="I229" s="615"/>
      <c r="J229" s="616"/>
      <c r="K229" s="616"/>
      <c r="L229" s="616"/>
      <c r="M229" s="182">
        <v>23.72</v>
      </c>
      <c r="N229" s="184">
        <v>41.185609756097563</v>
      </c>
    </row>
    <row r="230" spans="1:14">
      <c r="A230" s="179">
        <v>229</v>
      </c>
      <c r="B230" s="180">
        <v>5</v>
      </c>
      <c r="C230" s="180" t="s">
        <v>906</v>
      </c>
      <c r="D230" s="181">
        <v>7</v>
      </c>
      <c r="E230" s="615">
        <v>707</v>
      </c>
      <c r="F230" s="615" t="s">
        <v>910</v>
      </c>
      <c r="G230" s="181" t="s">
        <v>908</v>
      </c>
      <c r="H230" s="181" t="s">
        <v>849</v>
      </c>
      <c r="I230" s="615" t="s">
        <v>909</v>
      </c>
      <c r="J230" s="616">
        <v>114.59</v>
      </c>
      <c r="K230" s="616">
        <v>144.69243664176091</v>
      </c>
      <c r="L230" s="616">
        <v>247.34243664176091</v>
      </c>
      <c r="M230" s="182">
        <v>27</v>
      </c>
      <c r="N230" s="184">
        <v>46.880753095052036</v>
      </c>
    </row>
    <row r="231" spans="1:14">
      <c r="A231" s="179">
        <v>230</v>
      </c>
      <c r="B231" s="180">
        <v>5</v>
      </c>
      <c r="C231" s="180" t="s">
        <v>906</v>
      </c>
      <c r="D231" s="181">
        <v>7</v>
      </c>
      <c r="E231" s="615"/>
      <c r="F231" s="615"/>
      <c r="G231" s="181" t="s">
        <v>910</v>
      </c>
      <c r="H231" s="181" t="s">
        <v>849</v>
      </c>
      <c r="I231" s="615"/>
      <c r="J231" s="616"/>
      <c r="K231" s="616"/>
      <c r="L231" s="616"/>
      <c r="M231" s="182">
        <v>21.98</v>
      </c>
      <c r="N231" s="184">
        <v>38.164405667749769</v>
      </c>
    </row>
    <row r="232" spans="1:14">
      <c r="A232" s="179">
        <v>231</v>
      </c>
      <c r="B232" s="180">
        <v>5</v>
      </c>
      <c r="C232" s="180" t="s">
        <v>906</v>
      </c>
      <c r="D232" s="181">
        <v>7</v>
      </c>
      <c r="E232" s="615"/>
      <c r="F232" s="615"/>
      <c r="G232" s="181" t="s">
        <v>911</v>
      </c>
      <c r="H232" s="181" t="s">
        <v>849</v>
      </c>
      <c r="I232" s="615"/>
      <c r="J232" s="616"/>
      <c r="K232" s="616"/>
      <c r="L232" s="616"/>
      <c r="M232" s="182">
        <v>24.08</v>
      </c>
      <c r="N232" s="184">
        <v>41.810686464031591</v>
      </c>
    </row>
    <row r="233" spans="1:14">
      <c r="A233" s="179">
        <v>232</v>
      </c>
      <c r="B233" s="180">
        <v>5</v>
      </c>
      <c r="C233" s="180" t="s">
        <v>906</v>
      </c>
      <c r="D233" s="181">
        <v>7</v>
      </c>
      <c r="E233" s="615"/>
      <c r="F233" s="615"/>
      <c r="G233" s="181" t="s">
        <v>912</v>
      </c>
      <c r="H233" s="181" t="s">
        <v>849</v>
      </c>
      <c r="I233" s="615"/>
      <c r="J233" s="616"/>
      <c r="K233" s="616"/>
      <c r="L233" s="616"/>
      <c r="M233" s="182">
        <v>24.08</v>
      </c>
      <c r="N233" s="184">
        <v>41.810686464031591</v>
      </c>
    </row>
    <row r="234" spans="1:14">
      <c r="A234" s="179">
        <v>233</v>
      </c>
      <c r="B234" s="180">
        <v>5</v>
      </c>
      <c r="C234" s="180" t="s">
        <v>906</v>
      </c>
      <c r="D234" s="181">
        <v>7</v>
      </c>
      <c r="E234" s="615"/>
      <c r="F234" s="615"/>
      <c r="G234" s="181" t="s">
        <v>913</v>
      </c>
      <c r="H234" s="181" t="s">
        <v>849</v>
      </c>
      <c r="I234" s="615"/>
      <c r="J234" s="616"/>
      <c r="K234" s="616"/>
      <c r="L234" s="616"/>
      <c r="M234" s="182">
        <v>21.98</v>
      </c>
      <c r="N234" s="184">
        <v>38.164405667749769</v>
      </c>
    </row>
    <row r="235" spans="1:14">
      <c r="A235" s="179">
        <v>234</v>
      </c>
      <c r="B235" s="180">
        <v>5</v>
      </c>
      <c r="C235" s="180" t="s">
        <v>906</v>
      </c>
      <c r="D235" s="181">
        <v>7</v>
      </c>
      <c r="E235" s="615"/>
      <c r="F235" s="615"/>
      <c r="G235" s="181" t="s">
        <v>914</v>
      </c>
      <c r="H235" s="181" t="s">
        <v>849</v>
      </c>
      <c r="I235" s="615"/>
      <c r="J235" s="616"/>
      <c r="K235" s="616"/>
      <c r="L235" s="616"/>
      <c r="M235" s="182">
        <v>27</v>
      </c>
      <c r="N235" s="184">
        <v>46.880753095052036</v>
      </c>
    </row>
    <row r="236" spans="1:14">
      <c r="A236" s="179">
        <v>235</v>
      </c>
      <c r="B236" s="180">
        <v>5</v>
      </c>
      <c r="C236" s="180" t="s">
        <v>906</v>
      </c>
      <c r="D236" s="181">
        <v>7</v>
      </c>
      <c r="E236" s="615">
        <v>708</v>
      </c>
      <c r="F236" s="615" t="s">
        <v>911</v>
      </c>
      <c r="G236" s="181" t="s">
        <v>908</v>
      </c>
      <c r="H236" s="181" t="s">
        <v>916</v>
      </c>
      <c r="I236" s="615" t="s">
        <v>909</v>
      </c>
      <c r="J236" s="616">
        <v>114.96599999999999</v>
      </c>
      <c r="K236" s="616">
        <v>145.1596344911147</v>
      </c>
      <c r="L236" s="616">
        <v>249.57963449111469</v>
      </c>
      <c r="M236" s="182">
        <v>25.62</v>
      </c>
      <c r="N236" s="184">
        <v>44.48462571463827</v>
      </c>
    </row>
    <row r="237" spans="1:14">
      <c r="A237" s="179">
        <v>236</v>
      </c>
      <c r="B237" s="180">
        <v>5</v>
      </c>
      <c r="C237" s="180" t="s">
        <v>906</v>
      </c>
      <c r="D237" s="181">
        <v>7</v>
      </c>
      <c r="E237" s="615"/>
      <c r="F237" s="615"/>
      <c r="G237" s="181" t="s">
        <v>910</v>
      </c>
      <c r="H237" s="181" t="s">
        <v>916</v>
      </c>
      <c r="I237" s="615"/>
      <c r="J237" s="616"/>
      <c r="K237" s="616"/>
      <c r="L237" s="616"/>
      <c r="M237" s="182">
        <v>23.49</v>
      </c>
      <c r="N237" s="184">
        <v>40.786255192695265</v>
      </c>
    </row>
    <row r="238" spans="1:14">
      <c r="A238" s="179">
        <v>237</v>
      </c>
      <c r="B238" s="180">
        <v>5</v>
      </c>
      <c r="C238" s="180" t="s">
        <v>906</v>
      </c>
      <c r="D238" s="181">
        <v>7</v>
      </c>
      <c r="E238" s="615"/>
      <c r="F238" s="615"/>
      <c r="G238" s="181" t="s">
        <v>911</v>
      </c>
      <c r="H238" s="181" t="s">
        <v>916</v>
      </c>
      <c r="I238" s="615"/>
      <c r="J238" s="616"/>
      <c r="K238" s="616"/>
      <c r="L238" s="616"/>
      <c r="M238" s="182">
        <v>23.46</v>
      </c>
      <c r="N238" s="184">
        <v>40.734165467034103</v>
      </c>
    </row>
    <row r="239" spans="1:14">
      <c r="A239" s="179">
        <v>238</v>
      </c>
      <c r="B239" s="180">
        <v>5</v>
      </c>
      <c r="C239" s="180" t="s">
        <v>906</v>
      </c>
      <c r="D239" s="181">
        <v>7</v>
      </c>
      <c r="E239" s="615"/>
      <c r="F239" s="615"/>
      <c r="G239" s="181" t="s">
        <v>912</v>
      </c>
      <c r="H239" s="181" t="s">
        <v>916</v>
      </c>
      <c r="I239" s="615"/>
      <c r="J239" s="616"/>
      <c r="K239" s="616"/>
      <c r="L239" s="616"/>
      <c r="M239" s="182">
        <v>23.46</v>
      </c>
      <c r="N239" s="184">
        <v>40.734165467034103</v>
      </c>
    </row>
    <row r="240" spans="1:14">
      <c r="A240" s="179">
        <v>239</v>
      </c>
      <c r="B240" s="180">
        <v>5</v>
      </c>
      <c r="C240" s="180" t="s">
        <v>906</v>
      </c>
      <c r="D240" s="181">
        <v>7</v>
      </c>
      <c r="E240" s="615"/>
      <c r="F240" s="615"/>
      <c r="G240" s="181" t="s">
        <v>913</v>
      </c>
      <c r="H240" s="181" t="s">
        <v>916</v>
      </c>
      <c r="I240" s="615"/>
      <c r="J240" s="616"/>
      <c r="K240" s="616"/>
      <c r="L240" s="616"/>
      <c r="M240" s="182">
        <v>23.49</v>
      </c>
      <c r="N240" s="184">
        <v>40.786255192695265</v>
      </c>
    </row>
    <row r="241" spans="1:14" ht="18" thickBot="1">
      <c r="A241" s="179">
        <v>240</v>
      </c>
      <c r="B241" s="180">
        <v>5</v>
      </c>
      <c r="C241" s="180" t="s">
        <v>906</v>
      </c>
      <c r="D241" s="181">
        <v>7</v>
      </c>
      <c r="E241" s="615"/>
      <c r="F241" s="615"/>
      <c r="G241" s="181" t="s">
        <v>914</v>
      </c>
      <c r="H241" s="181" t="s">
        <v>916</v>
      </c>
      <c r="I241" s="615"/>
      <c r="J241" s="616"/>
      <c r="K241" s="616"/>
      <c r="L241" s="616"/>
      <c r="M241" s="186">
        <v>25.62</v>
      </c>
      <c r="N241" s="187">
        <v>44.48462571463827</v>
      </c>
    </row>
    <row r="242" spans="1:14">
      <c r="A242" s="179">
        <v>241</v>
      </c>
      <c r="B242" s="180">
        <v>5</v>
      </c>
      <c r="C242" s="180" t="s">
        <v>906</v>
      </c>
      <c r="D242" s="181">
        <v>8</v>
      </c>
      <c r="E242" s="615">
        <v>801</v>
      </c>
      <c r="F242" s="615" t="s">
        <v>907</v>
      </c>
      <c r="G242" s="181" t="s">
        <v>908</v>
      </c>
      <c r="H242" s="181" t="s">
        <v>849</v>
      </c>
      <c r="I242" s="615" t="s">
        <v>909</v>
      </c>
      <c r="J242" s="616">
        <v>114.59</v>
      </c>
      <c r="K242" s="616">
        <v>144.715576787157</v>
      </c>
      <c r="L242" s="616">
        <v>247.36557678715701</v>
      </c>
      <c r="M242" s="182">
        <v>24.08</v>
      </c>
      <c r="N242" s="183">
        <v>41.810686464031591</v>
      </c>
    </row>
    <row r="243" spans="1:14">
      <c r="A243" s="179">
        <v>242</v>
      </c>
      <c r="B243" s="180">
        <v>5</v>
      </c>
      <c r="C243" s="180" t="s">
        <v>906</v>
      </c>
      <c r="D243" s="181">
        <v>8</v>
      </c>
      <c r="E243" s="615"/>
      <c r="F243" s="615"/>
      <c r="G243" s="181" t="s">
        <v>910</v>
      </c>
      <c r="H243" s="181" t="s">
        <v>849</v>
      </c>
      <c r="I243" s="615"/>
      <c r="J243" s="616"/>
      <c r="K243" s="616"/>
      <c r="L243" s="616"/>
      <c r="M243" s="182">
        <v>21.98</v>
      </c>
      <c r="N243" s="184">
        <v>38.164405667749769</v>
      </c>
    </row>
    <row r="244" spans="1:14">
      <c r="A244" s="179">
        <v>243</v>
      </c>
      <c r="B244" s="180">
        <v>5</v>
      </c>
      <c r="C244" s="180" t="s">
        <v>906</v>
      </c>
      <c r="D244" s="181">
        <v>8</v>
      </c>
      <c r="E244" s="615"/>
      <c r="F244" s="615"/>
      <c r="G244" s="181" t="s">
        <v>911</v>
      </c>
      <c r="H244" s="181" t="s">
        <v>849</v>
      </c>
      <c r="I244" s="615"/>
      <c r="J244" s="616"/>
      <c r="K244" s="616"/>
      <c r="L244" s="616"/>
      <c r="M244" s="182">
        <v>27</v>
      </c>
      <c r="N244" s="184">
        <v>46.880753095052036</v>
      </c>
    </row>
    <row r="245" spans="1:14">
      <c r="A245" s="179">
        <v>244</v>
      </c>
      <c r="B245" s="180">
        <v>5</v>
      </c>
      <c r="C245" s="180" t="s">
        <v>906</v>
      </c>
      <c r="D245" s="181">
        <v>8</v>
      </c>
      <c r="E245" s="615"/>
      <c r="F245" s="615"/>
      <c r="G245" s="181" t="s">
        <v>912</v>
      </c>
      <c r="H245" s="181" t="s">
        <v>849</v>
      </c>
      <c r="I245" s="615"/>
      <c r="J245" s="616"/>
      <c r="K245" s="616"/>
      <c r="L245" s="616"/>
      <c r="M245" s="182">
        <v>27</v>
      </c>
      <c r="N245" s="184">
        <v>46.880753095052036</v>
      </c>
    </row>
    <row r="246" spans="1:14">
      <c r="A246" s="179">
        <v>245</v>
      </c>
      <c r="B246" s="180">
        <v>5</v>
      </c>
      <c r="C246" s="180" t="s">
        <v>906</v>
      </c>
      <c r="D246" s="181">
        <v>8</v>
      </c>
      <c r="E246" s="615"/>
      <c r="F246" s="615"/>
      <c r="G246" s="181" t="s">
        <v>913</v>
      </c>
      <c r="H246" s="181" t="s">
        <v>849</v>
      </c>
      <c r="I246" s="615"/>
      <c r="J246" s="616"/>
      <c r="K246" s="616"/>
      <c r="L246" s="616"/>
      <c r="M246" s="182">
        <v>21.98</v>
      </c>
      <c r="N246" s="184">
        <v>38.164405667749769</v>
      </c>
    </row>
    <row r="247" spans="1:14">
      <c r="A247" s="179">
        <v>246</v>
      </c>
      <c r="B247" s="180">
        <v>5</v>
      </c>
      <c r="C247" s="180" t="s">
        <v>906</v>
      </c>
      <c r="D247" s="181">
        <v>8</v>
      </c>
      <c r="E247" s="615"/>
      <c r="F247" s="615"/>
      <c r="G247" s="181" t="s">
        <v>914</v>
      </c>
      <c r="H247" s="181" t="s">
        <v>849</v>
      </c>
      <c r="I247" s="615"/>
      <c r="J247" s="616"/>
      <c r="K247" s="616"/>
      <c r="L247" s="616"/>
      <c r="M247" s="182">
        <v>24.08</v>
      </c>
      <c r="N247" s="184">
        <v>41.810686464031591</v>
      </c>
    </row>
    <row r="248" spans="1:14">
      <c r="A248" s="179">
        <v>247</v>
      </c>
      <c r="B248" s="180">
        <v>5</v>
      </c>
      <c r="C248" s="180" t="s">
        <v>906</v>
      </c>
      <c r="D248" s="181">
        <v>8</v>
      </c>
      <c r="E248" s="615">
        <v>802</v>
      </c>
      <c r="F248" s="615" t="s">
        <v>915</v>
      </c>
      <c r="G248" s="181" t="s">
        <v>908</v>
      </c>
      <c r="H248" s="181" t="s">
        <v>916</v>
      </c>
      <c r="I248" s="615" t="s">
        <v>909</v>
      </c>
      <c r="J248" s="616">
        <v>114.96</v>
      </c>
      <c r="K248" s="616">
        <v>145.182849353796</v>
      </c>
      <c r="L248" s="616">
        <v>249.60284935379599</v>
      </c>
      <c r="M248" s="182">
        <v>23.46</v>
      </c>
      <c r="N248" s="184">
        <v>40.734165467034103</v>
      </c>
    </row>
    <row r="249" spans="1:14">
      <c r="A249" s="179">
        <v>248</v>
      </c>
      <c r="B249" s="180">
        <v>5</v>
      </c>
      <c r="C249" s="180" t="s">
        <v>906</v>
      </c>
      <c r="D249" s="181">
        <v>8</v>
      </c>
      <c r="E249" s="615"/>
      <c r="F249" s="615"/>
      <c r="G249" s="181" t="s">
        <v>910</v>
      </c>
      <c r="H249" s="181" t="s">
        <v>916</v>
      </c>
      <c r="I249" s="615"/>
      <c r="J249" s="616"/>
      <c r="K249" s="616"/>
      <c r="L249" s="616"/>
      <c r="M249" s="182">
        <v>23.49</v>
      </c>
      <c r="N249" s="184">
        <v>40.786255192695265</v>
      </c>
    </row>
    <row r="250" spans="1:14">
      <c r="A250" s="179">
        <v>249</v>
      </c>
      <c r="B250" s="180">
        <v>5</v>
      </c>
      <c r="C250" s="180" t="s">
        <v>906</v>
      </c>
      <c r="D250" s="181">
        <v>8</v>
      </c>
      <c r="E250" s="615"/>
      <c r="F250" s="615"/>
      <c r="G250" s="181" t="s">
        <v>911</v>
      </c>
      <c r="H250" s="181" t="s">
        <v>916</v>
      </c>
      <c r="I250" s="615"/>
      <c r="J250" s="616"/>
      <c r="K250" s="616"/>
      <c r="L250" s="616"/>
      <c r="M250" s="182">
        <v>25.62</v>
      </c>
      <c r="N250" s="184">
        <v>44.48462571463827</v>
      </c>
    </row>
    <row r="251" spans="1:14">
      <c r="A251" s="179">
        <v>250</v>
      </c>
      <c r="B251" s="180">
        <v>5</v>
      </c>
      <c r="C251" s="180" t="s">
        <v>906</v>
      </c>
      <c r="D251" s="181">
        <v>8</v>
      </c>
      <c r="E251" s="615"/>
      <c r="F251" s="615"/>
      <c r="G251" s="181" t="s">
        <v>912</v>
      </c>
      <c r="H251" s="181" t="s">
        <v>916</v>
      </c>
      <c r="I251" s="615"/>
      <c r="J251" s="616"/>
      <c r="K251" s="616"/>
      <c r="L251" s="616"/>
      <c r="M251" s="182">
        <v>25.62</v>
      </c>
      <c r="N251" s="184">
        <v>44.48462571463827</v>
      </c>
    </row>
    <row r="252" spans="1:14">
      <c r="A252" s="179">
        <v>251</v>
      </c>
      <c r="B252" s="180">
        <v>5</v>
      </c>
      <c r="C252" s="180" t="s">
        <v>906</v>
      </c>
      <c r="D252" s="181">
        <v>8</v>
      </c>
      <c r="E252" s="615"/>
      <c r="F252" s="615"/>
      <c r="G252" s="181" t="s">
        <v>913</v>
      </c>
      <c r="H252" s="181" t="s">
        <v>916</v>
      </c>
      <c r="I252" s="615"/>
      <c r="J252" s="616"/>
      <c r="K252" s="616"/>
      <c r="L252" s="616"/>
      <c r="M252" s="182">
        <v>23.49</v>
      </c>
      <c r="N252" s="184">
        <v>40.786255192695265</v>
      </c>
    </row>
    <row r="253" spans="1:14">
      <c r="A253" s="179">
        <v>252</v>
      </c>
      <c r="B253" s="180">
        <v>5</v>
      </c>
      <c r="C253" s="180" t="s">
        <v>906</v>
      </c>
      <c r="D253" s="181">
        <v>8</v>
      </c>
      <c r="E253" s="615"/>
      <c r="F253" s="615"/>
      <c r="G253" s="181" t="s">
        <v>914</v>
      </c>
      <c r="H253" s="181" t="s">
        <v>916</v>
      </c>
      <c r="I253" s="615"/>
      <c r="J253" s="616"/>
      <c r="K253" s="616"/>
      <c r="L253" s="616"/>
      <c r="M253" s="182">
        <v>23.46</v>
      </c>
      <c r="N253" s="184">
        <v>40.734165467034103</v>
      </c>
    </row>
    <row r="254" spans="1:14">
      <c r="A254" s="179">
        <v>253</v>
      </c>
      <c r="B254" s="180">
        <v>5</v>
      </c>
      <c r="C254" s="180" t="s">
        <v>906</v>
      </c>
      <c r="D254" s="181">
        <v>8</v>
      </c>
      <c r="E254" s="615">
        <v>803</v>
      </c>
      <c r="F254" s="615" t="s">
        <v>917</v>
      </c>
      <c r="G254" s="181" t="s">
        <v>908</v>
      </c>
      <c r="H254" s="181" t="s">
        <v>849</v>
      </c>
      <c r="I254" s="615" t="s">
        <v>918</v>
      </c>
      <c r="J254" s="616">
        <v>85.82</v>
      </c>
      <c r="K254" s="616">
        <v>108.36383881230115</v>
      </c>
      <c r="L254" s="616">
        <v>178.34383881230116</v>
      </c>
      <c r="M254" s="182">
        <v>21.9</v>
      </c>
      <c r="N254" s="185">
        <v>38.025499732653316</v>
      </c>
    </row>
    <row r="255" spans="1:14">
      <c r="A255" s="179">
        <v>254</v>
      </c>
      <c r="B255" s="180">
        <v>5</v>
      </c>
      <c r="C255" s="180" t="s">
        <v>906</v>
      </c>
      <c r="D255" s="181">
        <v>8</v>
      </c>
      <c r="E255" s="615"/>
      <c r="F255" s="615"/>
      <c r="G255" s="181" t="s">
        <v>910</v>
      </c>
      <c r="H255" s="181" t="s">
        <v>849</v>
      </c>
      <c r="I255" s="615"/>
      <c r="J255" s="616"/>
      <c r="K255" s="616"/>
      <c r="L255" s="616"/>
      <c r="M255" s="182">
        <v>26.56</v>
      </c>
      <c r="N255" s="185">
        <v>46.116770452021555</v>
      </c>
    </row>
    <row r="256" spans="1:14">
      <c r="A256" s="179">
        <v>255</v>
      </c>
      <c r="B256" s="180">
        <v>5</v>
      </c>
      <c r="C256" s="180" t="s">
        <v>906</v>
      </c>
      <c r="D256" s="181">
        <v>8</v>
      </c>
      <c r="E256" s="615"/>
      <c r="F256" s="615"/>
      <c r="G256" s="181" t="s">
        <v>911</v>
      </c>
      <c r="H256" s="181" t="s">
        <v>849</v>
      </c>
      <c r="I256" s="615"/>
      <c r="J256" s="616"/>
      <c r="K256" s="616"/>
      <c r="L256" s="616"/>
      <c r="M256" s="182">
        <v>26.56</v>
      </c>
      <c r="N256" s="184">
        <v>46.116770452021555</v>
      </c>
    </row>
    <row r="257" spans="1:14">
      <c r="A257" s="179">
        <v>256</v>
      </c>
      <c r="B257" s="180">
        <v>5</v>
      </c>
      <c r="C257" s="180" t="s">
        <v>906</v>
      </c>
      <c r="D257" s="181">
        <v>8</v>
      </c>
      <c r="E257" s="615"/>
      <c r="F257" s="615"/>
      <c r="G257" s="181" t="s">
        <v>912</v>
      </c>
      <c r="H257" s="181" t="s">
        <v>849</v>
      </c>
      <c r="I257" s="615"/>
      <c r="J257" s="616"/>
      <c r="K257" s="616"/>
      <c r="L257" s="616"/>
      <c r="M257" s="182">
        <v>21.9</v>
      </c>
      <c r="N257" s="184">
        <v>38.025499732653316</v>
      </c>
    </row>
    <row r="258" spans="1:14">
      <c r="A258" s="179">
        <v>257</v>
      </c>
      <c r="B258" s="180">
        <v>5</v>
      </c>
      <c r="C258" s="180" t="s">
        <v>906</v>
      </c>
      <c r="D258" s="181">
        <v>8</v>
      </c>
      <c r="E258" s="615">
        <v>804</v>
      </c>
      <c r="F258" s="615" t="s">
        <v>919</v>
      </c>
      <c r="G258" s="181" t="s">
        <v>908</v>
      </c>
      <c r="H258" s="181" t="s">
        <v>916</v>
      </c>
      <c r="I258" s="615" t="s">
        <v>918</v>
      </c>
      <c r="J258" s="616">
        <v>80.790000000000006</v>
      </c>
      <c r="K258" s="616">
        <v>102.01252083017725</v>
      </c>
      <c r="L258" s="616">
        <v>169.10252083017724</v>
      </c>
      <c r="M258" s="182">
        <v>25.32</v>
      </c>
      <c r="N258" s="184">
        <v>43.96372845802658</v>
      </c>
    </row>
    <row r="259" spans="1:14">
      <c r="A259" s="179">
        <v>258</v>
      </c>
      <c r="B259" s="180">
        <v>5</v>
      </c>
      <c r="C259" s="180" t="s">
        <v>906</v>
      </c>
      <c r="D259" s="181">
        <v>8</v>
      </c>
      <c r="E259" s="615"/>
      <c r="F259" s="615"/>
      <c r="G259" s="181" t="s">
        <v>910</v>
      </c>
      <c r="H259" s="181" t="s">
        <v>916</v>
      </c>
      <c r="I259" s="615"/>
      <c r="J259" s="616"/>
      <c r="K259" s="616"/>
      <c r="L259" s="616"/>
      <c r="M259" s="182">
        <v>23.72</v>
      </c>
      <c r="N259" s="184">
        <v>41.185609756097563</v>
      </c>
    </row>
    <row r="260" spans="1:14">
      <c r="A260" s="179">
        <v>259</v>
      </c>
      <c r="B260" s="180">
        <v>5</v>
      </c>
      <c r="C260" s="180" t="s">
        <v>906</v>
      </c>
      <c r="D260" s="181">
        <v>8</v>
      </c>
      <c r="E260" s="615"/>
      <c r="F260" s="615"/>
      <c r="G260" s="181" t="s">
        <v>911</v>
      </c>
      <c r="H260" s="181" t="s">
        <v>916</v>
      </c>
      <c r="I260" s="615"/>
      <c r="J260" s="616"/>
      <c r="K260" s="616"/>
      <c r="L260" s="616"/>
      <c r="M260" s="182">
        <v>23.72</v>
      </c>
      <c r="N260" s="184">
        <v>41.185609756097563</v>
      </c>
    </row>
    <row r="261" spans="1:14">
      <c r="A261" s="179">
        <v>260</v>
      </c>
      <c r="B261" s="180">
        <v>5</v>
      </c>
      <c r="C261" s="180" t="s">
        <v>906</v>
      </c>
      <c r="D261" s="181">
        <v>8</v>
      </c>
      <c r="E261" s="615"/>
      <c r="F261" s="615"/>
      <c r="G261" s="181" t="s">
        <v>912</v>
      </c>
      <c r="H261" s="181" t="s">
        <v>916</v>
      </c>
      <c r="I261" s="615"/>
      <c r="J261" s="616"/>
      <c r="K261" s="616"/>
      <c r="L261" s="616"/>
      <c r="M261" s="182">
        <v>25.32</v>
      </c>
      <c r="N261" s="184">
        <v>43.96372845802658</v>
      </c>
    </row>
    <row r="262" spans="1:14">
      <c r="A262" s="179">
        <v>261</v>
      </c>
      <c r="B262" s="180">
        <v>5</v>
      </c>
      <c r="C262" s="180" t="s">
        <v>906</v>
      </c>
      <c r="D262" s="181">
        <v>8</v>
      </c>
      <c r="E262" s="615">
        <v>805</v>
      </c>
      <c r="F262" s="615" t="s">
        <v>908</v>
      </c>
      <c r="G262" s="181" t="s">
        <v>908</v>
      </c>
      <c r="H262" s="181" t="s">
        <v>849</v>
      </c>
      <c r="I262" s="615" t="s">
        <v>918</v>
      </c>
      <c r="J262" s="616">
        <v>85.82</v>
      </c>
      <c r="K262" s="616">
        <v>108.36464711227785</v>
      </c>
      <c r="L262" s="616">
        <v>178.34464711227787</v>
      </c>
      <c r="M262" s="182">
        <v>26.56</v>
      </c>
      <c r="N262" s="184">
        <v>46.116770452021555</v>
      </c>
    </row>
    <row r="263" spans="1:14">
      <c r="A263" s="179">
        <v>262</v>
      </c>
      <c r="B263" s="180">
        <v>5</v>
      </c>
      <c r="C263" s="180" t="s">
        <v>906</v>
      </c>
      <c r="D263" s="181">
        <v>8</v>
      </c>
      <c r="E263" s="615"/>
      <c r="F263" s="615"/>
      <c r="G263" s="181" t="s">
        <v>910</v>
      </c>
      <c r="H263" s="181" t="s">
        <v>849</v>
      </c>
      <c r="I263" s="615"/>
      <c r="J263" s="616"/>
      <c r="K263" s="616"/>
      <c r="L263" s="616"/>
      <c r="M263" s="182">
        <v>21.9</v>
      </c>
      <c r="N263" s="184">
        <v>38.025499732653316</v>
      </c>
    </row>
    <row r="264" spans="1:14">
      <c r="A264" s="179">
        <v>263</v>
      </c>
      <c r="B264" s="180">
        <v>5</v>
      </c>
      <c r="C264" s="180" t="s">
        <v>906</v>
      </c>
      <c r="D264" s="181">
        <v>8</v>
      </c>
      <c r="E264" s="615"/>
      <c r="F264" s="615"/>
      <c r="G264" s="181" t="s">
        <v>911</v>
      </c>
      <c r="H264" s="181" t="s">
        <v>849</v>
      </c>
      <c r="I264" s="615"/>
      <c r="J264" s="616"/>
      <c r="K264" s="616"/>
      <c r="L264" s="616"/>
      <c r="M264" s="182">
        <v>21.9</v>
      </c>
      <c r="N264" s="184">
        <v>38.025499732653316</v>
      </c>
    </row>
    <row r="265" spans="1:14">
      <c r="A265" s="179">
        <v>264</v>
      </c>
      <c r="B265" s="180">
        <v>5</v>
      </c>
      <c r="C265" s="180" t="s">
        <v>906</v>
      </c>
      <c r="D265" s="181">
        <v>8</v>
      </c>
      <c r="E265" s="615"/>
      <c r="F265" s="615"/>
      <c r="G265" s="181" t="s">
        <v>912</v>
      </c>
      <c r="H265" s="181" t="s">
        <v>849</v>
      </c>
      <c r="I265" s="615"/>
      <c r="J265" s="616"/>
      <c r="K265" s="616"/>
      <c r="L265" s="616"/>
      <c r="M265" s="182">
        <v>26.56</v>
      </c>
      <c r="N265" s="184">
        <v>46.116770452021555</v>
      </c>
    </row>
    <row r="266" spans="1:14">
      <c r="A266" s="179">
        <v>265</v>
      </c>
      <c r="B266" s="180">
        <v>5</v>
      </c>
      <c r="C266" s="180" t="s">
        <v>906</v>
      </c>
      <c r="D266" s="181">
        <v>8</v>
      </c>
      <c r="E266" s="615">
        <v>806</v>
      </c>
      <c r="F266" s="615" t="s">
        <v>912</v>
      </c>
      <c r="G266" s="181" t="s">
        <v>908</v>
      </c>
      <c r="H266" s="181" t="s">
        <v>916</v>
      </c>
      <c r="I266" s="615" t="s">
        <v>918</v>
      </c>
      <c r="J266" s="616">
        <v>80.790000000000006</v>
      </c>
      <c r="K266" s="616">
        <v>102.01328175484653</v>
      </c>
      <c r="L266" s="616">
        <v>169.10328175484653</v>
      </c>
      <c r="M266" s="182">
        <v>23.72</v>
      </c>
      <c r="N266" s="184">
        <v>41.185609756097563</v>
      </c>
    </row>
    <row r="267" spans="1:14">
      <c r="A267" s="179">
        <v>266</v>
      </c>
      <c r="B267" s="180">
        <v>5</v>
      </c>
      <c r="C267" s="180" t="s">
        <v>906</v>
      </c>
      <c r="D267" s="181">
        <v>8</v>
      </c>
      <c r="E267" s="615"/>
      <c r="F267" s="615"/>
      <c r="G267" s="181" t="s">
        <v>910</v>
      </c>
      <c r="H267" s="181" t="s">
        <v>916</v>
      </c>
      <c r="I267" s="615"/>
      <c r="J267" s="616"/>
      <c r="K267" s="616"/>
      <c r="L267" s="616"/>
      <c r="M267" s="182">
        <v>25.32</v>
      </c>
      <c r="N267" s="184">
        <v>43.96372845802658</v>
      </c>
    </row>
    <row r="268" spans="1:14">
      <c r="A268" s="179">
        <v>267</v>
      </c>
      <c r="B268" s="180">
        <v>5</v>
      </c>
      <c r="C268" s="180" t="s">
        <v>906</v>
      </c>
      <c r="D268" s="181">
        <v>8</v>
      </c>
      <c r="E268" s="615"/>
      <c r="F268" s="615"/>
      <c r="G268" s="181" t="s">
        <v>911</v>
      </c>
      <c r="H268" s="181" t="s">
        <v>916</v>
      </c>
      <c r="I268" s="615"/>
      <c r="J268" s="616"/>
      <c r="K268" s="616"/>
      <c r="L268" s="616"/>
      <c r="M268" s="182">
        <v>25.32</v>
      </c>
      <c r="N268" s="184">
        <v>43.96372845802658</v>
      </c>
    </row>
    <row r="269" spans="1:14">
      <c r="A269" s="179">
        <v>268</v>
      </c>
      <c r="B269" s="180">
        <v>5</v>
      </c>
      <c r="C269" s="180" t="s">
        <v>906</v>
      </c>
      <c r="D269" s="181">
        <v>8</v>
      </c>
      <c r="E269" s="615"/>
      <c r="F269" s="615"/>
      <c r="G269" s="181" t="s">
        <v>912</v>
      </c>
      <c r="H269" s="181" t="s">
        <v>916</v>
      </c>
      <c r="I269" s="615"/>
      <c r="J269" s="616"/>
      <c r="K269" s="616"/>
      <c r="L269" s="616"/>
      <c r="M269" s="182">
        <v>23.72</v>
      </c>
      <c r="N269" s="184">
        <v>41.185609756097563</v>
      </c>
    </row>
    <row r="270" spans="1:14">
      <c r="A270" s="179">
        <v>269</v>
      </c>
      <c r="B270" s="180">
        <v>5</v>
      </c>
      <c r="C270" s="180" t="s">
        <v>906</v>
      </c>
      <c r="D270" s="181">
        <v>8</v>
      </c>
      <c r="E270" s="615">
        <v>807</v>
      </c>
      <c r="F270" s="615" t="s">
        <v>910</v>
      </c>
      <c r="G270" s="181" t="s">
        <v>908</v>
      </c>
      <c r="H270" s="181" t="s">
        <v>849</v>
      </c>
      <c r="I270" s="615" t="s">
        <v>909</v>
      </c>
      <c r="J270" s="616">
        <v>114.59</v>
      </c>
      <c r="K270" s="616">
        <v>144.69243664176091</v>
      </c>
      <c r="L270" s="616">
        <v>247.34243664176091</v>
      </c>
      <c r="M270" s="182">
        <v>27</v>
      </c>
      <c r="N270" s="184">
        <v>46.880753095052036</v>
      </c>
    </row>
    <row r="271" spans="1:14">
      <c r="A271" s="179">
        <v>270</v>
      </c>
      <c r="B271" s="180">
        <v>5</v>
      </c>
      <c r="C271" s="180" t="s">
        <v>906</v>
      </c>
      <c r="D271" s="181">
        <v>8</v>
      </c>
      <c r="E271" s="615"/>
      <c r="F271" s="615"/>
      <c r="G271" s="181" t="s">
        <v>910</v>
      </c>
      <c r="H271" s="181" t="s">
        <v>849</v>
      </c>
      <c r="I271" s="615"/>
      <c r="J271" s="616"/>
      <c r="K271" s="616"/>
      <c r="L271" s="616"/>
      <c r="M271" s="182">
        <v>21.98</v>
      </c>
      <c r="N271" s="184">
        <v>38.164405667749769</v>
      </c>
    </row>
    <row r="272" spans="1:14">
      <c r="A272" s="179">
        <v>271</v>
      </c>
      <c r="B272" s="180">
        <v>5</v>
      </c>
      <c r="C272" s="180" t="s">
        <v>906</v>
      </c>
      <c r="D272" s="181">
        <v>8</v>
      </c>
      <c r="E272" s="615"/>
      <c r="F272" s="615"/>
      <c r="G272" s="181" t="s">
        <v>911</v>
      </c>
      <c r="H272" s="181" t="s">
        <v>849</v>
      </c>
      <c r="I272" s="615"/>
      <c r="J272" s="616"/>
      <c r="K272" s="616"/>
      <c r="L272" s="616"/>
      <c r="M272" s="182">
        <v>24.08</v>
      </c>
      <c r="N272" s="184">
        <v>41.810686464031591</v>
      </c>
    </row>
    <row r="273" spans="1:14">
      <c r="A273" s="179">
        <v>272</v>
      </c>
      <c r="B273" s="180">
        <v>5</v>
      </c>
      <c r="C273" s="180" t="s">
        <v>906</v>
      </c>
      <c r="D273" s="181">
        <v>8</v>
      </c>
      <c r="E273" s="615"/>
      <c r="F273" s="615"/>
      <c r="G273" s="181" t="s">
        <v>912</v>
      </c>
      <c r="H273" s="181" t="s">
        <v>849</v>
      </c>
      <c r="I273" s="615"/>
      <c r="J273" s="616"/>
      <c r="K273" s="616"/>
      <c r="L273" s="616"/>
      <c r="M273" s="182">
        <v>24.08</v>
      </c>
      <c r="N273" s="184">
        <v>41.810686464031591</v>
      </c>
    </row>
    <row r="274" spans="1:14">
      <c r="A274" s="179">
        <v>273</v>
      </c>
      <c r="B274" s="180">
        <v>5</v>
      </c>
      <c r="C274" s="180" t="s">
        <v>906</v>
      </c>
      <c r="D274" s="181">
        <v>8</v>
      </c>
      <c r="E274" s="615"/>
      <c r="F274" s="615"/>
      <c r="G274" s="181" t="s">
        <v>913</v>
      </c>
      <c r="H274" s="181" t="s">
        <v>849</v>
      </c>
      <c r="I274" s="615"/>
      <c r="J274" s="616"/>
      <c r="K274" s="616"/>
      <c r="L274" s="616"/>
      <c r="M274" s="182">
        <v>21.98</v>
      </c>
      <c r="N274" s="184">
        <v>38.164405667749769</v>
      </c>
    </row>
    <row r="275" spans="1:14">
      <c r="A275" s="179">
        <v>274</v>
      </c>
      <c r="B275" s="180">
        <v>5</v>
      </c>
      <c r="C275" s="180" t="s">
        <v>906</v>
      </c>
      <c r="D275" s="181">
        <v>8</v>
      </c>
      <c r="E275" s="615"/>
      <c r="F275" s="615"/>
      <c r="G275" s="181" t="s">
        <v>914</v>
      </c>
      <c r="H275" s="181" t="s">
        <v>849</v>
      </c>
      <c r="I275" s="615"/>
      <c r="J275" s="616"/>
      <c r="K275" s="616"/>
      <c r="L275" s="616"/>
      <c r="M275" s="182">
        <v>27</v>
      </c>
      <c r="N275" s="184">
        <v>46.880753095052036</v>
      </c>
    </row>
    <row r="276" spans="1:14">
      <c r="A276" s="179">
        <v>275</v>
      </c>
      <c r="B276" s="180">
        <v>5</v>
      </c>
      <c r="C276" s="180" t="s">
        <v>906</v>
      </c>
      <c r="D276" s="181">
        <v>8</v>
      </c>
      <c r="E276" s="615">
        <v>808</v>
      </c>
      <c r="F276" s="615" t="s">
        <v>911</v>
      </c>
      <c r="G276" s="181" t="s">
        <v>908</v>
      </c>
      <c r="H276" s="181" t="s">
        <v>916</v>
      </c>
      <c r="I276" s="615" t="s">
        <v>909</v>
      </c>
      <c r="J276" s="616">
        <v>114.96599999999999</v>
      </c>
      <c r="K276" s="616">
        <v>145.1596344911147</v>
      </c>
      <c r="L276" s="616">
        <v>249.57963449111469</v>
      </c>
      <c r="M276" s="182">
        <v>25.62</v>
      </c>
      <c r="N276" s="184">
        <v>44.48462571463827</v>
      </c>
    </row>
    <row r="277" spans="1:14">
      <c r="A277" s="179">
        <v>276</v>
      </c>
      <c r="B277" s="180">
        <v>5</v>
      </c>
      <c r="C277" s="180" t="s">
        <v>906</v>
      </c>
      <c r="D277" s="181">
        <v>8</v>
      </c>
      <c r="E277" s="615"/>
      <c r="F277" s="615"/>
      <c r="G277" s="181" t="s">
        <v>910</v>
      </c>
      <c r="H277" s="181" t="s">
        <v>916</v>
      </c>
      <c r="I277" s="615"/>
      <c r="J277" s="616"/>
      <c r="K277" s="616"/>
      <c r="L277" s="616"/>
      <c r="M277" s="182">
        <v>23.49</v>
      </c>
      <c r="N277" s="184">
        <v>40.786255192695265</v>
      </c>
    </row>
    <row r="278" spans="1:14">
      <c r="A278" s="179">
        <v>277</v>
      </c>
      <c r="B278" s="180">
        <v>5</v>
      </c>
      <c r="C278" s="180" t="s">
        <v>906</v>
      </c>
      <c r="D278" s="181">
        <v>8</v>
      </c>
      <c r="E278" s="615"/>
      <c r="F278" s="615"/>
      <c r="G278" s="181" t="s">
        <v>911</v>
      </c>
      <c r="H278" s="181" t="s">
        <v>916</v>
      </c>
      <c r="I278" s="615"/>
      <c r="J278" s="616"/>
      <c r="K278" s="616"/>
      <c r="L278" s="616"/>
      <c r="M278" s="182">
        <v>23.46</v>
      </c>
      <c r="N278" s="184">
        <v>40.734165467034103</v>
      </c>
    </row>
    <row r="279" spans="1:14">
      <c r="A279" s="179">
        <v>278</v>
      </c>
      <c r="B279" s="180">
        <v>5</v>
      </c>
      <c r="C279" s="180" t="s">
        <v>906</v>
      </c>
      <c r="D279" s="181">
        <v>8</v>
      </c>
      <c r="E279" s="615"/>
      <c r="F279" s="615"/>
      <c r="G279" s="181" t="s">
        <v>912</v>
      </c>
      <c r="H279" s="181" t="s">
        <v>916</v>
      </c>
      <c r="I279" s="615"/>
      <c r="J279" s="616"/>
      <c r="K279" s="616"/>
      <c r="L279" s="616"/>
      <c r="M279" s="182">
        <v>23.46</v>
      </c>
      <c r="N279" s="184">
        <v>40.734165467034103</v>
      </c>
    </row>
    <row r="280" spans="1:14">
      <c r="A280" s="179">
        <v>279</v>
      </c>
      <c r="B280" s="180">
        <v>5</v>
      </c>
      <c r="C280" s="180" t="s">
        <v>906</v>
      </c>
      <c r="D280" s="181">
        <v>8</v>
      </c>
      <c r="E280" s="615"/>
      <c r="F280" s="615"/>
      <c r="G280" s="181" t="s">
        <v>913</v>
      </c>
      <c r="H280" s="181" t="s">
        <v>916</v>
      </c>
      <c r="I280" s="615"/>
      <c r="J280" s="616"/>
      <c r="K280" s="616"/>
      <c r="L280" s="616"/>
      <c r="M280" s="182">
        <v>23.49</v>
      </c>
      <c r="N280" s="184">
        <v>40.786255192695265</v>
      </c>
    </row>
    <row r="281" spans="1:14" ht="18" thickBot="1">
      <c r="A281" s="179">
        <v>280</v>
      </c>
      <c r="B281" s="180">
        <v>5</v>
      </c>
      <c r="C281" s="180" t="s">
        <v>906</v>
      </c>
      <c r="D281" s="181">
        <v>8</v>
      </c>
      <c r="E281" s="615"/>
      <c r="F281" s="615"/>
      <c r="G281" s="181" t="s">
        <v>914</v>
      </c>
      <c r="H281" s="181" t="s">
        <v>916</v>
      </c>
      <c r="I281" s="615"/>
      <c r="J281" s="616"/>
      <c r="K281" s="616"/>
      <c r="L281" s="616"/>
      <c r="M281" s="186">
        <v>25.62</v>
      </c>
      <c r="N281" s="187">
        <v>44.48462571463827</v>
      </c>
    </row>
    <row r="282" spans="1:14">
      <c r="A282" s="179">
        <v>281</v>
      </c>
      <c r="B282" s="180">
        <v>5</v>
      </c>
      <c r="C282" s="180" t="s">
        <v>906</v>
      </c>
      <c r="D282" s="181">
        <v>9</v>
      </c>
      <c r="E282" s="615">
        <v>901</v>
      </c>
      <c r="F282" s="615" t="s">
        <v>907</v>
      </c>
      <c r="G282" s="181" t="s">
        <v>908</v>
      </c>
      <c r="H282" s="181" t="s">
        <v>849</v>
      </c>
      <c r="I282" s="615" t="s">
        <v>909</v>
      </c>
      <c r="J282" s="616">
        <v>114.59</v>
      </c>
      <c r="K282" s="616">
        <v>144.715576787157</v>
      </c>
      <c r="L282" s="616">
        <v>247.36557678715701</v>
      </c>
      <c r="M282" s="182">
        <v>24.08</v>
      </c>
      <c r="N282" s="183">
        <v>41.810686464031591</v>
      </c>
    </row>
    <row r="283" spans="1:14">
      <c r="A283" s="179">
        <v>282</v>
      </c>
      <c r="B283" s="180">
        <v>5</v>
      </c>
      <c r="C283" s="180" t="s">
        <v>906</v>
      </c>
      <c r="D283" s="181">
        <v>9</v>
      </c>
      <c r="E283" s="615"/>
      <c r="F283" s="615"/>
      <c r="G283" s="181" t="s">
        <v>910</v>
      </c>
      <c r="H283" s="181" t="s">
        <v>849</v>
      </c>
      <c r="I283" s="615"/>
      <c r="J283" s="616"/>
      <c r="K283" s="616"/>
      <c r="L283" s="616"/>
      <c r="M283" s="182">
        <v>21.98</v>
      </c>
      <c r="N283" s="184">
        <v>38.164405667749769</v>
      </c>
    </row>
    <row r="284" spans="1:14">
      <c r="A284" s="179">
        <v>283</v>
      </c>
      <c r="B284" s="180">
        <v>5</v>
      </c>
      <c r="C284" s="180" t="s">
        <v>906</v>
      </c>
      <c r="D284" s="181">
        <v>9</v>
      </c>
      <c r="E284" s="615"/>
      <c r="F284" s="615"/>
      <c r="G284" s="181" t="s">
        <v>911</v>
      </c>
      <c r="H284" s="181" t="s">
        <v>849</v>
      </c>
      <c r="I284" s="615"/>
      <c r="J284" s="616"/>
      <c r="K284" s="616"/>
      <c r="L284" s="616"/>
      <c r="M284" s="182">
        <v>27</v>
      </c>
      <c r="N284" s="184">
        <v>46.880753095052036</v>
      </c>
    </row>
    <row r="285" spans="1:14">
      <c r="A285" s="179">
        <v>284</v>
      </c>
      <c r="B285" s="180">
        <v>5</v>
      </c>
      <c r="C285" s="180" t="s">
        <v>906</v>
      </c>
      <c r="D285" s="181">
        <v>9</v>
      </c>
      <c r="E285" s="615"/>
      <c r="F285" s="615"/>
      <c r="G285" s="181" t="s">
        <v>912</v>
      </c>
      <c r="H285" s="181" t="s">
        <v>849</v>
      </c>
      <c r="I285" s="615"/>
      <c r="J285" s="616"/>
      <c r="K285" s="616"/>
      <c r="L285" s="616"/>
      <c r="M285" s="182">
        <v>27</v>
      </c>
      <c r="N285" s="184">
        <v>46.880753095052036</v>
      </c>
    </row>
    <row r="286" spans="1:14">
      <c r="A286" s="179">
        <v>285</v>
      </c>
      <c r="B286" s="180">
        <v>5</v>
      </c>
      <c r="C286" s="180" t="s">
        <v>906</v>
      </c>
      <c r="D286" s="181">
        <v>9</v>
      </c>
      <c r="E286" s="615"/>
      <c r="F286" s="615"/>
      <c r="G286" s="181" t="s">
        <v>913</v>
      </c>
      <c r="H286" s="181" t="s">
        <v>849</v>
      </c>
      <c r="I286" s="615"/>
      <c r="J286" s="616"/>
      <c r="K286" s="616"/>
      <c r="L286" s="616"/>
      <c r="M286" s="182">
        <v>21.98</v>
      </c>
      <c r="N286" s="184">
        <v>38.164405667749769</v>
      </c>
    </row>
    <row r="287" spans="1:14">
      <c r="A287" s="179">
        <v>286</v>
      </c>
      <c r="B287" s="180">
        <v>5</v>
      </c>
      <c r="C287" s="180" t="s">
        <v>906</v>
      </c>
      <c r="D287" s="181">
        <v>9</v>
      </c>
      <c r="E287" s="615"/>
      <c r="F287" s="615"/>
      <c r="G287" s="181" t="s">
        <v>914</v>
      </c>
      <c r="H287" s="181" t="s">
        <v>849</v>
      </c>
      <c r="I287" s="615"/>
      <c r="J287" s="616"/>
      <c r="K287" s="616"/>
      <c r="L287" s="616"/>
      <c r="M287" s="182">
        <v>24.08</v>
      </c>
      <c r="N287" s="184">
        <v>41.810686464031591</v>
      </c>
    </row>
    <row r="288" spans="1:14">
      <c r="A288" s="179">
        <v>287</v>
      </c>
      <c r="B288" s="180">
        <v>5</v>
      </c>
      <c r="C288" s="180" t="s">
        <v>906</v>
      </c>
      <c r="D288" s="181">
        <v>9</v>
      </c>
      <c r="E288" s="615">
        <v>902</v>
      </c>
      <c r="F288" s="615" t="s">
        <v>915</v>
      </c>
      <c r="G288" s="181" t="s">
        <v>908</v>
      </c>
      <c r="H288" s="181" t="s">
        <v>916</v>
      </c>
      <c r="I288" s="615" t="s">
        <v>909</v>
      </c>
      <c r="J288" s="616">
        <v>114.96</v>
      </c>
      <c r="K288" s="616">
        <v>145.182849353796</v>
      </c>
      <c r="L288" s="616">
        <v>249.60284935379599</v>
      </c>
      <c r="M288" s="182">
        <v>23.46</v>
      </c>
      <c r="N288" s="184">
        <v>40.734165467034103</v>
      </c>
    </row>
    <row r="289" spans="1:14">
      <c r="A289" s="179">
        <v>288</v>
      </c>
      <c r="B289" s="180">
        <v>5</v>
      </c>
      <c r="C289" s="180" t="s">
        <v>906</v>
      </c>
      <c r="D289" s="181">
        <v>9</v>
      </c>
      <c r="E289" s="615"/>
      <c r="F289" s="615"/>
      <c r="G289" s="181" t="s">
        <v>910</v>
      </c>
      <c r="H289" s="181" t="s">
        <v>916</v>
      </c>
      <c r="I289" s="615"/>
      <c r="J289" s="616"/>
      <c r="K289" s="616"/>
      <c r="L289" s="616"/>
      <c r="M289" s="182">
        <v>23.49</v>
      </c>
      <c r="N289" s="184">
        <v>40.786255192695265</v>
      </c>
    </row>
    <row r="290" spans="1:14">
      <c r="A290" s="179">
        <v>289</v>
      </c>
      <c r="B290" s="180">
        <v>5</v>
      </c>
      <c r="C290" s="180" t="s">
        <v>906</v>
      </c>
      <c r="D290" s="181">
        <v>9</v>
      </c>
      <c r="E290" s="615"/>
      <c r="F290" s="615"/>
      <c r="G290" s="181" t="s">
        <v>911</v>
      </c>
      <c r="H290" s="181" t="s">
        <v>916</v>
      </c>
      <c r="I290" s="615"/>
      <c r="J290" s="616"/>
      <c r="K290" s="616"/>
      <c r="L290" s="616"/>
      <c r="M290" s="182">
        <v>25.62</v>
      </c>
      <c r="N290" s="184">
        <v>44.48462571463827</v>
      </c>
    </row>
    <row r="291" spans="1:14">
      <c r="A291" s="179">
        <v>290</v>
      </c>
      <c r="B291" s="180">
        <v>5</v>
      </c>
      <c r="C291" s="180" t="s">
        <v>906</v>
      </c>
      <c r="D291" s="181">
        <v>9</v>
      </c>
      <c r="E291" s="615"/>
      <c r="F291" s="615"/>
      <c r="G291" s="181" t="s">
        <v>912</v>
      </c>
      <c r="H291" s="181" t="s">
        <v>916</v>
      </c>
      <c r="I291" s="615"/>
      <c r="J291" s="616"/>
      <c r="K291" s="616"/>
      <c r="L291" s="616"/>
      <c r="M291" s="182">
        <v>25.62</v>
      </c>
      <c r="N291" s="184">
        <v>44.48462571463827</v>
      </c>
    </row>
    <row r="292" spans="1:14">
      <c r="A292" s="179">
        <v>291</v>
      </c>
      <c r="B292" s="180">
        <v>5</v>
      </c>
      <c r="C292" s="180" t="s">
        <v>906</v>
      </c>
      <c r="D292" s="181">
        <v>9</v>
      </c>
      <c r="E292" s="615"/>
      <c r="F292" s="615"/>
      <c r="G292" s="181" t="s">
        <v>913</v>
      </c>
      <c r="H292" s="181" t="s">
        <v>916</v>
      </c>
      <c r="I292" s="615"/>
      <c r="J292" s="616"/>
      <c r="K292" s="616"/>
      <c r="L292" s="616"/>
      <c r="M292" s="182">
        <v>23.49</v>
      </c>
      <c r="N292" s="184">
        <v>40.786255192695265</v>
      </c>
    </row>
    <row r="293" spans="1:14">
      <c r="A293" s="179">
        <v>292</v>
      </c>
      <c r="B293" s="180">
        <v>5</v>
      </c>
      <c r="C293" s="180" t="s">
        <v>906</v>
      </c>
      <c r="D293" s="181">
        <v>9</v>
      </c>
      <c r="E293" s="615"/>
      <c r="F293" s="615"/>
      <c r="G293" s="181" t="s">
        <v>914</v>
      </c>
      <c r="H293" s="181" t="s">
        <v>916</v>
      </c>
      <c r="I293" s="615"/>
      <c r="J293" s="616"/>
      <c r="K293" s="616"/>
      <c r="L293" s="616"/>
      <c r="M293" s="182">
        <v>23.46</v>
      </c>
      <c r="N293" s="184">
        <v>40.734165467034103</v>
      </c>
    </row>
    <row r="294" spans="1:14">
      <c r="A294" s="179">
        <v>293</v>
      </c>
      <c r="B294" s="180">
        <v>5</v>
      </c>
      <c r="C294" s="180" t="s">
        <v>906</v>
      </c>
      <c r="D294" s="181">
        <v>9</v>
      </c>
      <c r="E294" s="615">
        <v>903</v>
      </c>
      <c r="F294" s="615" t="s">
        <v>917</v>
      </c>
      <c r="G294" s="181" t="s">
        <v>908</v>
      </c>
      <c r="H294" s="181" t="s">
        <v>849</v>
      </c>
      <c r="I294" s="615" t="s">
        <v>918</v>
      </c>
      <c r="J294" s="616">
        <v>85.82</v>
      </c>
      <c r="K294" s="616">
        <v>108.36383881230115</v>
      </c>
      <c r="L294" s="616">
        <v>178.34383881230116</v>
      </c>
      <c r="M294" s="182">
        <v>21.9</v>
      </c>
      <c r="N294" s="185">
        <v>38.025499732653316</v>
      </c>
    </row>
    <row r="295" spans="1:14">
      <c r="A295" s="179">
        <v>294</v>
      </c>
      <c r="B295" s="180">
        <v>5</v>
      </c>
      <c r="C295" s="180" t="s">
        <v>906</v>
      </c>
      <c r="D295" s="181">
        <v>9</v>
      </c>
      <c r="E295" s="615"/>
      <c r="F295" s="615"/>
      <c r="G295" s="181" t="s">
        <v>910</v>
      </c>
      <c r="H295" s="181" t="s">
        <v>849</v>
      </c>
      <c r="I295" s="615"/>
      <c r="J295" s="616"/>
      <c r="K295" s="616"/>
      <c r="L295" s="616"/>
      <c r="M295" s="182">
        <v>26.56</v>
      </c>
      <c r="N295" s="185">
        <v>46.116770452021555</v>
      </c>
    </row>
    <row r="296" spans="1:14">
      <c r="A296" s="179">
        <v>295</v>
      </c>
      <c r="B296" s="180">
        <v>5</v>
      </c>
      <c r="C296" s="180" t="s">
        <v>906</v>
      </c>
      <c r="D296" s="181">
        <v>9</v>
      </c>
      <c r="E296" s="615"/>
      <c r="F296" s="615"/>
      <c r="G296" s="181" t="s">
        <v>911</v>
      </c>
      <c r="H296" s="181" t="s">
        <v>849</v>
      </c>
      <c r="I296" s="615"/>
      <c r="J296" s="616"/>
      <c r="K296" s="616"/>
      <c r="L296" s="616"/>
      <c r="M296" s="182">
        <v>26.56</v>
      </c>
      <c r="N296" s="184">
        <v>46.116770452021555</v>
      </c>
    </row>
    <row r="297" spans="1:14">
      <c r="A297" s="179">
        <v>296</v>
      </c>
      <c r="B297" s="180">
        <v>5</v>
      </c>
      <c r="C297" s="180" t="s">
        <v>906</v>
      </c>
      <c r="D297" s="181">
        <v>9</v>
      </c>
      <c r="E297" s="615"/>
      <c r="F297" s="615"/>
      <c r="G297" s="181" t="s">
        <v>912</v>
      </c>
      <c r="H297" s="181" t="s">
        <v>849</v>
      </c>
      <c r="I297" s="615"/>
      <c r="J297" s="616"/>
      <c r="K297" s="616"/>
      <c r="L297" s="616"/>
      <c r="M297" s="182">
        <v>21.9</v>
      </c>
      <c r="N297" s="184">
        <v>38.025499732653316</v>
      </c>
    </row>
    <row r="298" spans="1:14">
      <c r="A298" s="179">
        <v>297</v>
      </c>
      <c r="B298" s="180">
        <v>5</v>
      </c>
      <c r="C298" s="180" t="s">
        <v>906</v>
      </c>
      <c r="D298" s="181">
        <v>9</v>
      </c>
      <c r="E298" s="615">
        <v>904</v>
      </c>
      <c r="F298" s="615" t="s">
        <v>919</v>
      </c>
      <c r="G298" s="181" t="s">
        <v>908</v>
      </c>
      <c r="H298" s="181" t="s">
        <v>916</v>
      </c>
      <c r="I298" s="615" t="s">
        <v>918</v>
      </c>
      <c r="J298" s="616">
        <v>80.790000000000006</v>
      </c>
      <c r="K298" s="616">
        <v>102.01252083017725</v>
      </c>
      <c r="L298" s="616">
        <v>169.10252083017724</v>
      </c>
      <c r="M298" s="182">
        <v>25.32</v>
      </c>
      <c r="N298" s="184">
        <v>43.96372845802658</v>
      </c>
    </row>
    <row r="299" spans="1:14">
      <c r="A299" s="179">
        <v>298</v>
      </c>
      <c r="B299" s="180">
        <v>5</v>
      </c>
      <c r="C299" s="180" t="s">
        <v>906</v>
      </c>
      <c r="D299" s="181">
        <v>9</v>
      </c>
      <c r="E299" s="615"/>
      <c r="F299" s="615"/>
      <c r="G299" s="181" t="s">
        <v>910</v>
      </c>
      <c r="H299" s="181" t="s">
        <v>916</v>
      </c>
      <c r="I299" s="615"/>
      <c r="J299" s="616"/>
      <c r="K299" s="616"/>
      <c r="L299" s="616"/>
      <c r="M299" s="182">
        <v>23.72</v>
      </c>
      <c r="N299" s="184">
        <v>41.185609756097563</v>
      </c>
    </row>
    <row r="300" spans="1:14">
      <c r="A300" s="179">
        <v>299</v>
      </c>
      <c r="B300" s="180">
        <v>5</v>
      </c>
      <c r="C300" s="180" t="s">
        <v>906</v>
      </c>
      <c r="D300" s="181">
        <v>9</v>
      </c>
      <c r="E300" s="615"/>
      <c r="F300" s="615"/>
      <c r="G300" s="181" t="s">
        <v>911</v>
      </c>
      <c r="H300" s="181" t="s">
        <v>916</v>
      </c>
      <c r="I300" s="615"/>
      <c r="J300" s="616"/>
      <c r="K300" s="616"/>
      <c r="L300" s="616"/>
      <c r="M300" s="182">
        <v>23.72</v>
      </c>
      <c r="N300" s="184">
        <v>41.185609756097563</v>
      </c>
    </row>
    <row r="301" spans="1:14">
      <c r="A301" s="179">
        <v>300</v>
      </c>
      <c r="B301" s="180">
        <v>5</v>
      </c>
      <c r="C301" s="180" t="s">
        <v>906</v>
      </c>
      <c r="D301" s="181">
        <v>9</v>
      </c>
      <c r="E301" s="615"/>
      <c r="F301" s="615"/>
      <c r="G301" s="181" t="s">
        <v>912</v>
      </c>
      <c r="H301" s="181" t="s">
        <v>916</v>
      </c>
      <c r="I301" s="615"/>
      <c r="J301" s="616"/>
      <c r="K301" s="616"/>
      <c r="L301" s="616"/>
      <c r="M301" s="182">
        <v>25.32</v>
      </c>
      <c r="N301" s="184">
        <v>43.96372845802658</v>
      </c>
    </row>
    <row r="302" spans="1:14">
      <c r="A302" s="179">
        <v>301</v>
      </c>
      <c r="B302" s="180">
        <v>5</v>
      </c>
      <c r="C302" s="180" t="s">
        <v>906</v>
      </c>
      <c r="D302" s="181">
        <v>9</v>
      </c>
      <c r="E302" s="615">
        <v>905</v>
      </c>
      <c r="F302" s="615" t="s">
        <v>908</v>
      </c>
      <c r="G302" s="181" t="s">
        <v>908</v>
      </c>
      <c r="H302" s="181" t="s">
        <v>849</v>
      </c>
      <c r="I302" s="615" t="s">
        <v>918</v>
      </c>
      <c r="J302" s="616">
        <v>85.82</v>
      </c>
      <c r="K302" s="616">
        <v>108.36464711227785</v>
      </c>
      <c r="L302" s="616">
        <v>178.34464711227787</v>
      </c>
      <c r="M302" s="182">
        <v>26.56</v>
      </c>
      <c r="N302" s="184">
        <v>46.116770452021555</v>
      </c>
    </row>
    <row r="303" spans="1:14">
      <c r="A303" s="179">
        <v>302</v>
      </c>
      <c r="B303" s="180">
        <v>5</v>
      </c>
      <c r="C303" s="180" t="s">
        <v>906</v>
      </c>
      <c r="D303" s="181">
        <v>9</v>
      </c>
      <c r="E303" s="615"/>
      <c r="F303" s="615"/>
      <c r="G303" s="181" t="s">
        <v>910</v>
      </c>
      <c r="H303" s="181" t="s">
        <v>849</v>
      </c>
      <c r="I303" s="615"/>
      <c r="J303" s="616"/>
      <c r="K303" s="616"/>
      <c r="L303" s="616"/>
      <c r="M303" s="182">
        <v>21.9</v>
      </c>
      <c r="N303" s="184">
        <v>38.025499732653316</v>
      </c>
    </row>
    <row r="304" spans="1:14">
      <c r="A304" s="179">
        <v>303</v>
      </c>
      <c r="B304" s="180">
        <v>5</v>
      </c>
      <c r="C304" s="180" t="s">
        <v>906</v>
      </c>
      <c r="D304" s="181">
        <v>9</v>
      </c>
      <c r="E304" s="615"/>
      <c r="F304" s="615"/>
      <c r="G304" s="181" t="s">
        <v>911</v>
      </c>
      <c r="H304" s="181" t="s">
        <v>849</v>
      </c>
      <c r="I304" s="615"/>
      <c r="J304" s="616"/>
      <c r="K304" s="616"/>
      <c r="L304" s="616"/>
      <c r="M304" s="182">
        <v>21.9</v>
      </c>
      <c r="N304" s="184">
        <v>38.025499732653316</v>
      </c>
    </row>
    <row r="305" spans="1:14">
      <c r="A305" s="179">
        <v>304</v>
      </c>
      <c r="B305" s="180">
        <v>5</v>
      </c>
      <c r="C305" s="180" t="s">
        <v>906</v>
      </c>
      <c r="D305" s="181">
        <v>9</v>
      </c>
      <c r="E305" s="615"/>
      <c r="F305" s="615"/>
      <c r="G305" s="181" t="s">
        <v>912</v>
      </c>
      <c r="H305" s="181" t="s">
        <v>849</v>
      </c>
      <c r="I305" s="615"/>
      <c r="J305" s="616"/>
      <c r="K305" s="616"/>
      <c r="L305" s="616"/>
      <c r="M305" s="182">
        <v>26.56</v>
      </c>
      <c r="N305" s="184">
        <v>46.116770452021555</v>
      </c>
    </row>
    <row r="306" spans="1:14">
      <c r="A306" s="179">
        <v>305</v>
      </c>
      <c r="B306" s="180">
        <v>5</v>
      </c>
      <c r="C306" s="180" t="s">
        <v>906</v>
      </c>
      <c r="D306" s="181">
        <v>9</v>
      </c>
      <c r="E306" s="615">
        <v>906</v>
      </c>
      <c r="F306" s="615" t="s">
        <v>912</v>
      </c>
      <c r="G306" s="181" t="s">
        <v>908</v>
      </c>
      <c r="H306" s="181" t="s">
        <v>916</v>
      </c>
      <c r="I306" s="615" t="s">
        <v>918</v>
      </c>
      <c r="J306" s="616">
        <v>80.790000000000006</v>
      </c>
      <c r="K306" s="616">
        <v>102.01328175484653</v>
      </c>
      <c r="L306" s="616">
        <v>169.10328175484653</v>
      </c>
      <c r="M306" s="182">
        <v>23.72</v>
      </c>
      <c r="N306" s="184">
        <v>41.185609756097563</v>
      </c>
    </row>
    <row r="307" spans="1:14">
      <c r="A307" s="179">
        <v>306</v>
      </c>
      <c r="B307" s="180">
        <v>5</v>
      </c>
      <c r="C307" s="180" t="s">
        <v>906</v>
      </c>
      <c r="D307" s="181">
        <v>9</v>
      </c>
      <c r="E307" s="615"/>
      <c r="F307" s="615"/>
      <c r="G307" s="181" t="s">
        <v>910</v>
      </c>
      <c r="H307" s="181" t="s">
        <v>916</v>
      </c>
      <c r="I307" s="615"/>
      <c r="J307" s="616"/>
      <c r="K307" s="616"/>
      <c r="L307" s="616"/>
      <c r="M307" s="182">
        <v>25.32</v>
      </c>
      <c r="N307" s="184">
        <v>43.96372845802658</v>
      </c>
    </row>
    <row r="308" spans="1:14">
      <c r="A308" s="179">
        <v>307</v>
      </c>
      <c r="B308" s="180">
        <v>5</v>
      </c>
      <c r="C308" s="180" t="s">
        <v>906</v>
      </c>
      <c r="D308" s="181">
        <v>9</v>
      </c>
      <c r="E308" s="615"/>
      <c r="F308" s="615"/>
      <c r="G308" s="181" t="s">
        <v>911</v>
      </c>
      <c r="H308" s="181" t="s">
        <v>916</v>
      </c>
      <c r="I308" s="615"/>
      <c r="J308" s="616"/>
      <c r="K308" s="616"/>
      <c r="L308" s="616"/>
      <c r="M308" s="182">
        <v>25.32</v>
      </c>
      <c r="N308" s="184">
        <v>43.96372845802658</v>
      </c>
    </row>
    <row r="309" spans="1:14">
      <c r="A309" s="179">
        <v>308</v>
      </c>
      <c r="B309" s="180">
        <v>5</v>
      </c>
      <c r="C309" s="180" t="s">
        <v>906</v>
      </c>
      <c r="D309" s="181">
        <v>9</v>
      </c>
      <c r="E309" s="615"/>
      <c r="F309" s="615"/>
      <c r="G309" s="181" t="s">
        <v>912</v>
      </c>
      <c r="H309" s="181" t="s">
        <v>916</v>
      </c>
      <c r="I309" s="615"/>
      <c r="J309" s="616"/>
      <c r="K309" s="616"/>
      <c r="L309" s="616"/>
      <c r="M309" s="182">
        <v>23.72</v>
      </c>
      <c r="N309" s="184">
        <v>41.185609756097563</v>
      </c>
    </row>
    <row r="310" spans="1:14">
      <c r="A310" s="179">
        <v>309</v>
      </c>
      <c r="B310" s="180">
        <v>5</v>
      </c>
      <c r="C310" s="180" t="s">
        <v>906</v>
      </c>
      <c r="D310" s="181">
        <v>9</v>
      </c>
      <c r="E310" s="615">
        <v>907</v>
      </c>
      <c r="F310" s="615" t="s">
        <v>910</v>
      </c>
      <c r="G310" s="181" t="s">
        <v>908</v>
      </c>
      <c r="H310" s="181" t="s">
        <v>849</v>
      </c>
      <c r="I310" s="615" t="s">
        <v>909</v>
      </c>
      <c r="J310" s="616">
        <v>114.59</v>
      </c>
      <c r="K310" s="616">
        <v>144.69243664176091</v>
      </c>
      <c r="L310" s="616">
        <v>247.34243664176091</v>
      </c>
      <c r="M310" s="182">
        <v>27</v>
      </c>
      <c r="N310" s="184">
        <v>46.880753095052036</v>
      </c>
    </row>
    <row r="311" spans="1:14">
      <c r="A311" s="179">
        <v>310</v>
      </c>
      <c r="B311" s="180">
        <v>5</v>
      </c>
      <c r="C311" s="180" t="s">
        <v>906</v>
      </c>
      <c r="D311" s="181">
        <v>9</v>
      </c>
      <c r="E311" s="615"/>
      <c r="F311" s="615"/>
      <c r="G311" s="181" t="s">
        <v>910</v>
      </c>
      <c r="H311" s="181" t="s">
        <v>849</v>
      </c>
      <c r="I311" s="615"/>
      <c r="J311" s="616"/>
      <c r="K311" s="616"/>
      <c r="L311" s="616"/>
      <c r="M311" s="182">
        <v>21.98</v>
      </c>
      <c r="N311" s="184">
        <v>38.164405667749769</v>
      </c>
    </row>
    <row r="312" spans="1:14">
      <c r="A312" s="179">
        <v>311</v>
      </c>
      <c r="B312" s="180">
        <v>5</v>
      </c>
      <c r="C312" s="180" t="s">
        <v>906</v>
      </c>
      <c r="D312" s="181">
        <v>9</v>
      </c>
      <c r="E312" s="615"/>
      <c r="F312" s="615"/>
      <c r="G312" s="181" t="s">
        <v>911</v>
      </c>
      <c r="H312" s="181" t="s">
        <v>849</v>
      </c>
      <c r="I312" s="615"/>
      <c r="J312" s="616"/>
      <c r="K312" s="616"/>
      <c r="L312" s="616"/>
      <c r="M312" s="182">
        <v>24.08</v>
      </c>
      <c r="N312" s="184">
        <v>41.810686464031591</v>
      </c>
    </row>
    <row r="313" spans="1:14">
      <c r="A313" s="179">
        <v>312</v>
      </c>
      <c r="B313" s="180">
        <v>5</v>
      </c>
      <c r="C313" s="180" t="s">
        <v>906</v>
      </c>
      <c r="D313" s="181">
        <v>9</v>
      </c>
      <c r="E313" s="615"/>
      <c r="F313" s="615"/>
      <c r="G313" s="181" t="s">
        <v>912</v>
      </c>
      <c r="H313" s="181" t="s">
        <v>849</v>
      </c>
      <c r="I313" s="615"/>
      <c r="J313" s="616"/>
      <c r="K313" s="616"/>
      <c r="L313" s="616"/>
      <c r="M313" s="182">
        <v>24.08</v>
      </c>
      <c r="N313" s="184">
        <v>41.810686464031591</v>
      </c>
    </row>
    <row r="314" spans="1:14">
      <c r="A314" s="179">
        <v>313</v>
      </c>
      <c r="B314" s="180">
        <v>5</v>
      </c>
      <c r="C314" s="180" t="s">
        <v>906</v>
      </c>
      <c r="D314" s="181">
        <v>9</v>
      </c>
      <c r="E314" s="615"/>
      <c r="F314" s="615"/>
      <c r="G314" s="181" t="s">
        <v>913</v>
      </c>
      <c r="H314" s="181" t="s">
        <v>849</v>
      </c>
      <c r="I314" s="615"/>
      <c r="J314" s="616"/>
      <c r="K314" s="616"/>
      <c r="L314" s="616"/>
      <c r="M314" s="182">
        <v>21.98</v>
      </c>
      <c r="N314" s="184">
        <v>38.164405667749769</v>
      </c>
    </row>
    <row r="315" spans="1:14">
      <c r="A315" s="179">
        <v>314</v>
      </c>
      <c r="B315" s="180">
        <v>5</v>
      </c>
      <c r="C315" s="180" t="s">
        <v>906</v>
      </c>
      <c r="D315" s="181">
        <v>9</v>
      </c>
      <c r="E315" s="615"/>
      <c r="F315" s="615"/>
      <c r="G315" s="181" t="s">
        <v>914</v>
      </c>
      <c r="H315" s="181" t="s">
        <v>849</v>
      </c>
      <c r="I315" s="615"/>
      <c r="J315" s="616"/>
      <c r="K315" s="616"/>
      <c r="L315" s="616"/>
      <c r="M315" s="182">
        <v>27</v>
      </c>
      <c r="N315" s="184">
        <v>46.880753095052036</v>
      </c>
    </row>
    <row r="316" spans="1:14">
      <c r="A316" s="179">
        <v>315</v>
      </c>
      <c r="B316" s="180">
        <v>5</v>
      </c>
      <c r="C316" s="180" t="s">
        <v>906</v>
      </c>
      <c r="D316" s="181">
        <v>9</v>
      </c>
      <c r="E316" s="615">
        <v>908</v>
      </c>
      <c r="F316" s="615" t="s">
        <v>911</v>
      </c>
      <c r="G316" s="181" t="s">
        <v>908</v>
      </c>
      <c r="H316" s="181" t="s">
        <v>916</v>
      </c>
      <c r="I316" s="615" t="s">
        <v>909</v>
      </c>
      <c r="J316" s="616">
        <v>114.96599999999999</v>
      </c>
      <c r="K316" s="616">
        <v>145.1596344911147</v>
      </c>
      <c r="L316" s="616">
        <v>249.57963449111469</v>
      </c>
      <c r="M316" s="182">
        <v>25.62</v>
      </c>
      <c r="N316" s="184">
        <v>44.48462571463827</v>
      </c>
    </row>
    <row r="317" spans="1:14">
      <c r="A317" s="179">
        <v>316</v>
      </c>
      <c r="B317" s="180">
        <v>5</v>
      </c>
      <c r="C317" s="180" t="s">
        <v>906</v>
      </c>
      <c r="D317" s="181">
        <v>9</v>
      </c>
      <c r="E317" s="615"/>
      <c r="F317" s="615"/>
      <c r="G317" s="181" t="s">
        <v>910</v>
      </c>
      <c r="H317" s="181" t="s">
        <v>916</v>
      </c>
      <c r="I317" s="615"/>
      <c r="J317" s="616"/>
      <c r="K317" s="616"/>
      <c r="L317" s="616"/>
      <c r="M317" s="182">
        <v>23.49</v>
      </c>
      <c r="N317" s="184">
        <v>40.786255192695265</v>
      </c>
    </row>
    <row r="318" spans="1:14">
      <c r="A318" s="179">
        <v>317</v>
      </c>
      <c r="B318" s="180">
        <v>5</v>
      </c>
      <c r="C318" s="180" t="s">
        <v>906</v>
      </c>
      <c r="D318" s="181">
        <v>9</v>
      </c>
      <c r="E318" s="615"/>
      <c r="F318" s="615"/>
      <c r="G318" s="181" t="s">
        <v>911</v>
      </c>
      <c r="H318" s="181" t="s">
        <v>916</v>
      </c>
      <c r="I318" s="615"/>
      <c r="J318" s="616"/>
      <c r="K318" s="616"/>
      <c r="L318" s="616"/>
      <c r="M318" s="182">
        <v>23.46</v>
      </c>
      <c r="N318" s="184">
        <v>40.734165467034103</v>
      </c>
    </row>
    <row r="319" spans="1:14">
      <c r="A319" s="179">
        <v>318</v>
      </c>
      <c r="B319" s="180">
        <v>5</v>
      </c>
      <c r="C319" s="180" t="s">
        <v>906</v>
      </c>
      <c r="D319" s="181">
        <v>9</v>
      </c>
      <c r="E319" s="615"/>
      <c r="F319" s="615"/>
      <c r="G319" s="181" t="s">
        <v>912</v>
      </c>
      <c r="H319" s="181" t="s">
        <v>916</v>
      </c>
      <c r="I319" s="615"/>
      <c r="J319" s="616"/>
      <c r="K319" s="616"/>
      <c r="L319" s="616"/>
      <c r="M319" s="182">
        <v>23.46</v>
      </c>
      <c r="N319" s="184">
        <v>40.734165467034103</v>
      </c>
    </row>
    <row r="320" spans="1:14">
      <c r="A320" s="179">
        <v>319</v>
      </c>
      <c r="B320" s="180">
        <v>5</v>
      </c>
      <c r="C320" s="180" t="s">
        <v>906</v>
      </c>
      <c r="D320" s="181">
        <v>9</v>
      </c>
      <c r="E320" s="615"/>
      <c r="F320" s="615"/>
      <c r="G320" s="181" t="s">
        <v>913</v>
      </c>
      <c r="H320" s="181" t="s">
        <v>916</v>
      </c>
      <c r="I320" s="615"/>
      <c r="J320" s="616"/>
      <c r="K320" s="616"/>
      <c r="L320" s="616"/>
      <c r="M320" s="182">
        <v>23.49</v>
      </c>
      <c r="N320" s="184">
        <v>40.786255192695265</v>
      </c>
    </row>
    <row r="321" spans="1:14" ht="18" thickBot="1">
      <c r="A321" s="179">
        <v>320</v>
      </c>
      <c r="B321" s="180">
        <v>5</v>
      </c>
      <c r="C321" s="180" t="s">
        <v>906</v>
      </c>
      <c r="D321" s="181">
        <v>9</v>
      </c>
      <c r="E321" s="615"/>
      <c r="F321" s="615"/>
      <c r="G321" s="181" t="s">
        <v>914</v>
      </c>
      <c r="H321" s="181" t="s">
        <v>916</v>
      </c>
      <c r="I321" s="615"/>
      <c r="J321" s="616"/>
      <c r="K321" s="616"/>
      <c r="L321" s="616"/>
      <c r="M321" s="186">
        <v>25.62</v>
      </c>
      <c r="N321" s="187">
        <v>44.48462571463827</v>
      </c>
    </row>
    <row r="322" spans="1:14">
      <c r="A322" s="179">
        <v>321</v>
      </c>
      <c r="B322" s="180">
        <v>5</v>
      </c>
      <c r="C322" s="180" t="s">
        <v>906</v>
      </c>
      <c r="D322" s="181">
        <v>10</v>
      </c>
      <c r="E322" s="615">
        <v>1001</v>
      </c>
      <c r="F322" s="615" t="s">
        <v>907</v>
      </c>
      <c r="G322" s="181" t="s">
        <v>908</v>
      </c>
      <c r="H322" s="181" t="s">
        <v>849</v>
      </c>
      <c r="I322" s="615" t="s">
        <v>909</v>
      </c>
      <c r="J322" s="616">
        <v>114.59</v>
      </c>
      <c r="K322" s="616">
        <v>144.715576787157</v>
      </c>
      <c r="L322" s="616">
        <v>247.36557678715701</v>
      </c>
      <c r="M322" s="182">
        <v>24.08</v>
      </c>
      <c r="N322" s="183">
        <v>41.810686464031591</v>
      </c>
    </row>
    <row r="323" spans="1:14">
      <c r="A323" s="179">
        <v>322</v>
      </c>
      <c r="B323" s="180">
        <v>5</v>
      </c>
      <c r="C323" s="180" t="s">
        <v>906</v>
      </c>
      <c r="D323" s="181">
        <v>10</v>
      </c>
      <c r="E323" s="615"/>
      <c r="F323" s="615"/>
      <c r="G323" s="181" t="s">
        <v>910</v>
      </c>
      <c r="H323" s="181" t="s">
        <v>849</v>
      </c>
      <c r="I323" s="615"/>
      <c r="J323" s="616"/>
      <c r="K323" s="616"/>
      <c r="L323" s="616"/>
      <c r="M323" s="182">
        <v>21.98</v>
      </c>
      <c r="N323" s="184">
        <v>38.164405667749769</v>
      </c>
    </row>
    <row r="324" spans="1:14">
      <c r="A324" s="179">
        <v>323</v>
      </c>
      <c r="B324" s="180">
        <v>5</v>
      </c>
      <c r="C324" s="180" t="s">
        <v>906</v>
      </c>
      <c r="D324" s="181">
        <v>10</v>
      </c>
      <c r="E324" s="615"/>
      <c r="F324" s="615"/>
      <c r="G324" s="181" t="s">
        <v>911</v>
      </c>
      <c r="H324" s="181" t="s">
        <v>849</v>
      </c>
      <c r="I324" s="615"/>
      <c r="J324" s="616"/>
      <c r="K324" s="616"/>
      <c r="L324" s="616"/>
      <c r="M324" s="182">
        <v>27</v>
      </c>
      <c r="N324" s="184">
        <v>46.880753095052036</v>
      </c>
    </row>
    <row r="325" spans="1:14">
      <c r="A325" s="179">
        <v>324</v>
      </c>
      <c r="B325" s="180">
        <v>5</v>
      </c>
      <c r="C325" s="180" t="s">
        <v>906</v>
      </c>
      <c r="D325" s="181">
        <v>10</v>
      </c>
      <c r="E325" s="615"/>
      <c r="F325" s="615"/>
      <c r="G325" s="181" t="s">
        <v>912</v>
      </c>
      <c r="H325" s="181" t="s">
        <v>849</v>
      </c>
      <c r="I325" s="615"/>
      <c r="J325" s="616"/>
      <c r="K325" s="616"/>
      <c r="L325" s="616"/>
      <c r="M325" s="182">
        <v>27</v>
      </c>
      <c r="N325" s="184">
        <v>46.880753095052036</v>
      </c>
    </row>
    <row r="326" spans="1:14">
      <c r="A326" s="179">
        <v>325</v>
      </c>
      <c r="B326" s="180">
        <v>5</v>
      </c>
      <c r="C326" s="180" t="s">
        <v>906</v>
      </c>
      <c r="D326" s="181">
        <v>10</v>
      </c>
      <c r="E326" s="615"/>
      <c r="F326" s="615"/>
      <c r="G326" s="181" t="s">
        <v>913</v>
      </c>
      <c r="H326" s="181" t="s">
        <v>849</v>
      </c>
      <c r="I326" s="615"/>
      <c r="J326" s="616"/>
      <c r="K326" s="616"/>
      <c r="L326" s="616"/>
      <c r="M326" s="182">
        <v>21.98</v>
      </c>
      <c r="N326" s="184">
        <v>38.164405667749769</v>
      </c>
    </row>
    <row r="327" spans="1:14">
      <c r="A327" s="179">
        <v>326</v>
      </c>
      <c r="B327" s="180">
        <v>5</v>
      </c>
      <c r="C327" s="180" t="s">
        <v>906</v>
      </c>
      <c r="D327" s="181">
        <v>10</v>
      </c>
      <c r="E327" s="615"/>
      <c r="F327" s="615"/>
      <c r="G327" s="181" t="s">
        <v>914</v>
      </c>
      <c r="H327" s="181" t="s">
        <v>849</v>
      </c>
      <c r="I327" s="615"/>
      <c r="J327" s="616"/>
      <c r="K327" s="616"/>
      <c r="L327" s="616"/>
      <c r="M327" s="182">
        <v>24.08</v>
      </c>
      <c r="N327" s="184">
        <v>41.810686464031591</v>
      </c>
    </row>
    <row r="328" spans="1:14">
      <c r="A328" s="179">
        <v>327</v>
      </c>
      <c r="B328" s="180">
        <v>5</v>
      </c>
      <c r="C328" s="180" t="s">
        <v>906</v>
      </c>
      <c r="D328" s="181">
        <v>10</v>
      </c>
      <c r="E328" s="615">
        <v>1002</v>
      </c>
      <c r="F328" s="615" t="s">
        <v>915</v>
      </c>
      <c r="G328" s="181" t="s">
        <v>908</v>
      </c>
      <c r="H328" s="181" t="s">
        <v>916</v>
      </c>
      <c r="I328" s="615" t="s">
        <v>909</v>
      </c>
      <c r="J328" s="616">
        <v>114.96</v>
      </c>
      <c r="K328" s="616">
        <v>145.182849353796</v>
      </c>
      <c r="L328" s="616">
        <v>249.60284935379599</v>
      </c>
      <c r="M328" s="182">
        <v>23.46</v>
      </c>
      <c r="N328" s="184">
        <v>40.734165467034103</v>
      </c>
    </row>
    <row r="329" spans="1:14">
      <c r="A329" s="179">
        <v>328</v>
      </c>
      <c r="B329" s="180">
        <v>5</v>
      </c>
      <c r="C329" s="180" t="s">
        <v>906</v>
      </c>
      <c r="D329" s="181">
        <v>10</v>
      </c>
      <c r="E329" s="615"/>
      <c r="F329" s="615"/>
      <c r="G329" s="181" t="s">
        <v>910</v>
      </c>
      <c r="H329" s="181" t="s">
        <v>916</v>
      </c>
      <c r="I329" s="615"/>
      <c r="J329" s="616"/>
      <c r="K329" s="616"/>
      <c r="L329" s="616"/>
      <c r="M329" s="182">
        <v>23.49</v>
      </c>
      <c r="N329" s="184">
        <v>40.786255192695265</v>
      </c>
    </row>
    <row r="330" spans="1:14">
      <c r="A330" s="179">
        <v>329</v>
      </c>
      <c r="B330" s="180">
        <v>5</v>
      </c>
      <c r="C330" s="180" t="s">
        <v>906</v>
      </c>
      <c r="D330" s="181">
        <v>10</v>
      </c>
      <c r="E330" s="615"/>
      <c r="F330" s="615"/>
      <c r="G330" s="181" t="s">
        <v>911</v>
      </c>
      <c r="H330" s="181" t="s">
        <v>916</v>
      </c>
      <c r="I330" s="615"/>
      <c r="J330" s="616"/>
      <c r="K330" s="616"/>
      <c r="L330" s="616"/>
      <c r="M330" s="182">
        <v>25.62</v>
      </c>
      <c r="N330" s="184">
        <v>44.48462571463827</v>
      </c>
    </row>
    <row r="331" spans="1:14">
      <c r="A331" s="179">
        <v>330</v>
      </c>
      <c r="B331" s="180">
        <v>5</v>
      </c>
      <c r="C331" s="180" t="s">
        <v>906</v>
      </c>
      <c r="D331" s="181">
        <v>10</v>
      </c>
      <c r="E331" s="615"/>
      <c r="F331" s="615"/>
      <c r="G331" s="181" t="s">
        <v>912</v>
      </c>
      <c r="H331" s="181" t="s">
        <v>916</v>
      </c>
      <c r="I331" s="615"/>
      <c r="J331" s="616"/>
      <c r="K331" s="616"/>
      <c r="L331" s="616"/>
      <c r="M331" s="182">
        <v>25.62</v>
      </c>
      <c r="N331" s="184">
        <v>44.48462571463827</v>
      </c>
    </row>
    <row r="332" spans="1:14">
      <c r="A332" s="179">
        <v>331</v>
      </c>
      <c r="B332" s="180">
        <v>5</v>
      </c>
      <c r="C332" s="180" t="s">
        <v>906</v>
      </c>
      <c r="D332" s="181">
        <v>10</v>
      </c>
      <c r="E332" s="615"/>
      <c r="F332" s="615"/>
      <c r="G332" s="181" t="s">
        <v>913</v>
      </c>
      <c r="H332" s="181" t="s">
        <v>916</v>
      </c>
      <c r="I332" s="615"/>
      <c r="J332" s="616"/>
      <c r="K332" s="616"/>
      <c r="L332" s="616"/>
      <c r="M332" s="182">
        <v>23.49</v>
      </c>
      <c r="N332" s="184">
        <v>40.786255192695265</v>
      </c>
    </row>
    <row r="333" spans="1:14">
      <c r="A333" s="179">
        <v>332</v>
      </c>
      <c r="B333" s="180">
        <v>5</v>
      </c>
      <c r="C333" s="180" t="s">
        <v>906</v>
      </c>
      <c r="D333" s="181">
        <v>10</v>
      </c>
      <c r="E333" s="615"/>
      <c r="F333" s="615"/>
      <c r="G333" s="181" t="s">
        <v>914</v>
      </c>
      <c r="H333" s="181" t="s">
        <v>916</v>
      </c>
      <c r="I333" s="615"/>
      <c r="J333" s="616"/>
      <c r="K333" s="616"/>
      <c r="L333" s="616"/>
      <c r="M333" s="182">
        <v>23.46</v>
      </c>
      <c r="N333" s="184">
        <v>40.734165467034103</v>
      </c>
    </row>
    <row r="334" spans="1:14">
      <c r="A334" s="179">
        <v>333</v>
      </c>
      <c r="B334" s="180">
        <v>5</v>
      </c>
      <c r="C334" s="180" t="s">
        <v>906</v>
      </c>
      <c r="D334" s="181">
        <v>10</v>
      </c>
      <c r="E334" s="615">
        <v>1003</v>
      </c>
      <c r="F334" s="615" t="s">
        <v>917</v>
      </c>
      <c r="G334" s="181" t="s">
        <v>908</v>
      </c>
      <c r="H334" s="181" t="s">
        <v>849</v>
      </c>
      <c r="I334" s="615" t="s">
        <v>918</v>
      </c>
      <c r="J334" s="616">
        <v>85.82</v>
      </c>
      <c r="K334" s="616">
        <v>108.36383881230115</v>
      </c>
      <c r="L334" s="616">
        <v>178.34383881230116</v>
      </c>
      <c r="M334" s="182">
        <v>21.9</v>
      </c>
      <c r="N334" s="185">
        <v>38.025499732653316</v>
      </c>
    </row>
    <row r="335" spans="1:14">
      <c r="A335" s="179">
        <v>334</v>
      </c>
      <c r="B335" s="180">
        <v>5</v>
      </c>
      <c r="C335" s="180" t="s">
        <v>906</v>
      </c>
      <c r="D335" s="181">
        <v>10</v>
      </c>
      <c r="E335" s="615"/>
      <c r="F335" s="615"/>
      <c r="G335" s="181" t="s">
        <v>910</v>
      </c>
      <c r="H335" s="181" t="s">
        <v>849</v>
      </c>
      <c r="I335" s="615"/>
      <c r="J335" s="616"/>
      <c r="K335" s="616"/>
      <c r="L335" s="616"/>
      <c r="M335" s="182">
        <v>26.56</v>
      </c>
      <c r="N335" s="185">
        <v>46.116770452021555</v>
      </c>
    </row>
    <row r="336" spans="1:14">
      <c r="A336" s="179">
        <v>335</v>
      </c>
      <c r="B336" s="180">
        <v>5</v>
      </c>
      <c r="C336" s="180" t="s">
        <v>906</v>
      </c>
      <c r="D336" s="181">
        <v>10</v>
      </c>
      <c r="E336" s="615"/>
      <c r="F336" s="615"/>
      <c r="G336" s="181" t="s">
        <v>911</v>
      </c>
      <c r="H336" s="181" t="s">
        <v>849</v>
      </c>
      <c r="I336" s="615"/>
      <c r="J336" s="616"/>
      <c r="K336" s="616"/>
      <c r="L336" s="616"/>
      <c r="M336" s="182">
        <v>26.56</v>
      </c>
      <c r="N336" s="184">
        <v>46.116770452021555</v>
      </c>
    </row>
    <row r="337" spans="1:14">
      <c r="A337" s="179">
        <v>336</v>
      </c>
      <c r="B337" s="180">
        <v>5</v>
      </c>
      <c r="C337" s="180" t="s">
        <v>906</v>
      </c>
      <c r="D337" s="181">
        <v>10</v>
      </c>
      <c r="E337" s="615"/>
      <c r="F337" s="615"/>
      <c r="G337" s="181" t="s">
        <v>912</v>
      </c>
      <c r="H337" s="181" t="s">
        <v>849</v>
      </c>
      <c r="I337" s="615"/>
      <c r="J337" s="616"/>
      <c r="K337" s="616"/>
      <c r="L337" s="616"/>
      <c r="M337" s="182">
        <v>21.9</v>
      </c>
      <c r="N337" s="184">
        <v>38.025499732653316</v>
      </c>
    </row>
    <row r="338" spans="1:14">
      <c r="A338" s="179">
        <v>337</v>
      </c>
      <c r="B338" s="180">
        <v>5</v>
      </c>
      <c r="C338" s="180" t="s">
        <v>906</v>
      </c>
      <c r="D338" s="181">
        <v>10</v>
      </c>
      <c r="E338" s="615">
        <v>1004</v>
      </c>
      <c r="F338" s="615" t="s">
        <v>919</v>
      </c>
      <c r="G338" s="181" t="s">
        <v>908</v>
      </c>
      <c r="H338" s="181" t="s">
        <v>916</v>
      </c>
      <c r="I338" s="615" t="s">
        <v>918</v>
      </c>
      <c r="J338" s="616">
        <v>80.790000000000006</v>
      </c>
      <c r="K338" s="616">
        <v>102.01252083017725</v>
      </c>
      <c r="L338" s="616">
        <v>169.10252083017724</v>
      </c>
      <c r="M338" s="182">
        <v>25.32</v>
      </c>
      <c r="N338" s="184">
        <v>43.96372845802658</v>
      </c>
    </row>
    <row r="339" spans="1:14">
      <c r="A339" s="179">
        <v>338</v>
      </c>
      <c r="B339" s="180">
        <v>5</v>
      </c>
      <c r="C339" s="180" t="s">
        <v>906</v>
      </c>
      <c r="D339" s="181">
        <v>10</v>
      </c>
      <c r="E339" s="615"/>
      <c r="F339" s="615"/>
      <c r="G339" s="181" t="s">
        <v>910</v>
      </c>
      <c r="H339" s="181" t="s">
        <v>916</v>
      </c>
      <c r="I339" s="615"/>
      <c r="J339" s="616"/>
      <c r="K339" s="616"/>
      <c r="L339" s="616"/>
      <c r="M339" s="182">
        <v>23.72</v>
      </c>
      <c r="N339" s="184">
        <v>41.185609756097563</v>
      </c>
    </row>
    <row r="340" spans="1:14">
      <c r="A340" s="179">
        <v>339</v>
      </c>
      <c r="B340" s="180">
        <v>5</v>
      </c>
      <c r="C340" s="180" t="s">
        <v>906</v>
      </c>
      <c r="D340" s="181">
        <v>10</v>
      </c>
      <c r="E340" s="615"/>
      <c r="F340" s="615"/>
      <c r="G340" s="181" t="s">
        <v>911</v>
      </c>
      <c r="H340" s="181" t="s">
        <v>916</v>
      </c>
      <c r="I340" s="615"/>
      <c r="J340" s="616"/>
      <c r="K340" s="616"/>
      <c r="L340" s="616"/>
      <c r="M340" s="182">
        <v>23.72</v>
      </c>
      <c r="N340" s="184">
        <v>41.185609756097563</v>
      </c>
    </row>
    <row r="341" spans="1:14">
      <c r="A341" s="179">
        <v>340</v>
      </c>
      <c r="B341" s="180">
        <v>5</v>
      </c>
      <c r="C341" s="180" t="s">
        <v>906</v>
      </c>
      <c r="D341" s="181">
        <v>10</v>
      </c>
      <c r="E341" s="615"/>
      <c r="F341" s="615"/>
      <c r="G341" s="181" t="s">
        <v>912</v>
      </c>
      <c r="H341" s="181" t="s">
        <v>916</v>
      </c>
      <c r="I341" s="615"/>
      <c r="J341" s="616"/>
      <c r="K341" s="616"/>
      <c r="L341" s="616"/>
      <c r="M341" s="182">
        <v>25.32</v>
      </c>
      <c r="N341" s="184">
        <v>43.96372845802658</v>
      </c>
    </row>
    <row r="342" spans="1:14">
      <c r="A342" s="179">
        <v>341</v>
      </c>
      <c r="B342" s="180">
        <v>5</v>
      </c>
      <c r="C342" s="180" t="s">
        <v>906</v>
      </c>
      <c r="D342" s="181">
        <v>10</v>
      </c>
      <c r="E342" s="615">
        <v>1005</v>
      </c>
      <c r="F342" s="615" t="s">
        <v>908</v>
      </c>
      <c r="G342" s="181" t="s">
        <v>908</v>
      </c>
      <c r="H342" s="181" t="s">
        <v>849</v>
      </c>
      <c r="I342" s="615" t="s">
        <v>918</v>
      </c>
      <c r="J342" s="616">
        <v>85.82</v>
      </c>
      <c r="K342" s="616">
        <v>108.36464711227785</v>
      </c>
      <c r="L342" s="616">
        <v>178.34464711227787</v>
      </c>
      <c r="M342" s="182">
        <v>26.56</v>
      </c>
      <c r="N342" s="184">
        <v>46.116770452021555</v>
      </c>
    </row>
    <row r="343" spans="1:14">
      <c r="A343" s="179">
        <v>342</v>
      </c>
      <c r="B343" s="180">
        <v>5</v>
      </c>
      <c r="C343" s="180" t="s">
        <v>906</v>
      </c>
      <c r="D343" s="181">
        <v>10</v>
      </c>
      <c r="E343" s="615"/>
      <c r="F343" s="615"/>
      <c r="G343" s="181" t="s">
        <v>910</v>
      </c>
      <c r="H343" s="181" t="s">
        <v>849</v>
      </c>
      <c r="I343" s="615"/>
      <c r="J343" s="616"/>
      <c r="K343" s="616"/>
      <c r="L343" s="616"/>
      <c r="M343" s="182">
        <v>21.9</v>
      </c>
      <c r="N343" s="184">
        <v>38.025499732653316</v>
      </c>
    </row>
    <row r="344" spans="1:14">
      <c r="A344" s="179">
        <v>343</v>
      </c>
      <c r="B344" s="180">
        <v>5</v>
      </c>
      <c r="C344" s="180" t="s">
        <v>906</v>
      </c>
      <c r="D344" s="181">
        <v>10</v>
      </c>
      <c r="E344" s="615"/>
      <c r="F344" s="615"/>
      <c r="G344" s="181" t="s">
        <v>911</v>
      </c>
      <c r="H344" s="181" t="s">
        <v>849</v>
      </c>
      <c r="I344" s="615"/>
      <c r="J344" s="616"/>
      <c r="K344" s="616"/>
      <c r="L344" s="616"/>
      <c r="M344" s="182">
        <v>21.9</v>
      </c>
      <c r="N344" s="184">
        <v>38.025499732653316</v>
      </c>
    </row>
    <row r="345" spans="1:14">
      <c r="A345" s="179">
        <v>344</v>
      </c>
      <c r="B345" s="180">
        <v>5</v>
      </c>
      <c r="C345" s="180" t="s">
        <v>906</v>
      </c>
      <c r="D345" s="181">
        <v>10</v>
      </c>
      <c r="E345" s="615"/>
      <c r="F345" s="615"/>
      <c r="G345" s="181" t="s">
        <v>912</v>
      </c>
      <c r="H345" s="181" t="s">
        <v>849</v>
      </c>
      <c r="I345" s="615"/>
      <c r="J345" s="616"/>
      <c r="K345" s="616"/>
      <c r="L345" s="616"/>
      <c r="M345" s="182">
        <v>26.56</v>
      </c>
      <c r="N345" s="184">
        <v>46.116770452021555</v>
      </c>
    </row>
    <row r="346" spans="1:14">
      <c r="A346" s="179">
        <v>345</v>
      </c>
      <c r="B346" s="180">
        <v>5</v>
      </c>
      <c r="C346" s="180" t="s">
        <v>906</v>
      </c>
      <c r="D346" s="181">
        <v>10</v>
      </c>
      <c r="E346" s="615">
        <v>1006</v>
      </c>
      <c r="F346" s="615" t="s">
        <v>912</v>
      </c>
      <c r="G346" s="181" t="s">
        <v>908</v>
      </c>
      <c r="H346" s="181" t="s">
        <v>916</v>
      </c>
      <c r="I346" s="615" t="s">
        <v>918</v>
      </c>
      <c r="J346" s="616">
        <v>80.790000000000006</v>
      </c>
      <c r="K346" s="616">
        <v>102.01328175484653</v>
      </c>
      <c r="L346" s="616">
        <v>169.10328175484653</v>
      </c>
      <c r="M346" s="182">
        <v>23.72</v>
      </c>
      <c r="N346" s="184">
        <v>41.185609756097563</v>
      </c>
    </row>
    <row r="347" spans="1:14">
      <c r="A347" s="179">
        <v>346</v>
      </c>
      <c r="B347" s="180">
        <v>5</v>
      </c>
      <c r="C347" s="180" t="s">
        <v>906</v>
      </c>
      <c r="D347" s="181">
        <v>10</v>
      </c>
      <c r="E347" s="615"/>
      <c r="F347" s="615"/>
      <c r="G347" s="181" t="s">
        <v>910</v>
      </c>
      <c r="H347" s="181" t="s">
        <v>916</v>
      </c>
      <c r="I347" s="615"/>
      <c r="J347" s="616"/>
      <c r="K347" s="616"/>
      <c r="L347" s="616"/>
      <c r="M347" s="182">
        <v>25.32</v>
      </c>
      <c r="N347" s="184">
        <v>43.96372845802658</v>
      </c>
    </row>
    <row r="348" spans="1:14">
      <c r="A348" s="179">
        <v>347</v>
      </c>
      <c r="B348" s="180">
        <v>5</v>
      </c>
      <c r="C348" s="180" t="s">
        <v>906</v>
      </c>
      <c r="D348" s="181">
        <v>10</v>
      </c>
      <c r="E348" s="615"/>
      <c r="F348" s="615"/>
      <c r="G348" s="181" t="s">
        <v>911</v>
      </c>
      <c r="H348" s="181" t="s">
        <v>916</v>
      </c>
      <c r="I348" s="615"/>
      <c r="J348" s="616"/>
      <c r="K348" s="616"/>
      <c r="L348" s="616"/>
      <c r="M348" s="182">
        <v>25.32</v>
      </c>
      <c r="N348" s="184">
        <v>43.96372845802658</v>
      </c>
    </row>
    <row r="349" spans="1:14">
      <c r="A349" s="179">
        <v>348</v>
      </c>
      <c r="B349" s="180">
        <v>5</v>
      </c>
      <c r="C349" s="180" t="s">
        <v>906</v>
      </c>
      <c r="D349" s="181">
        <v>10</v>
      </c>
      <c r="E349" s="615"/>
      <c r="F349" s="615"/>
      <c r="G349" s="181" t="s">
        <v>912</v>
      </c>
      <c r="H349" s="181" t="s">
        <v>916</v>
      </c>
      <c r="I349" s="615"/>
      <c r="J349" s="616"/>
      <c r="K349" s="616"/>
      <c r="L349" s="616"/>
      <c r="M349" s="182">
        <v>23.72</v>
      </c>
      <c r="N349" s="184">
        <v>41.185609756097563</v>
      </c>
    </row>
    <row r="350" spans="1:14">
      <c r="A350" s="179">
        <v>349</v>
      </c>
      <c r="B350" s="180">
        <v>5</v>
      </c>
      <c r="C350" s="180" t="s">
        <v>906</v>
      </c>
      <c r="D350" s="181">
        <v>10</v>
      </c>
      <c r="E350" s="615">
        <v>1007</v>
      </c>
      <c r="F350" s="615" t="s">
        <v>910</v>
      </c>
      <c r="G350" s="181" t="s">
        <v>908</v>
      </c>
      <c r="H350" s="181" t="s">
        <v>849</v>
      </c>
      <c r="I350" s="615" t="s">
        <v>909</v>
      </c>
      <c r="J350" s="616">
        <v>114.59</v>
      </c>
      <c r="K350" s="616">
        <v>144.69243664176091</v>
      </c>
      <c r="L350" s="616">
        <v>247.34243664176091</v>
      </c>
      <c r="M350" s="182">
        <v>27</v>
      </c>
      <c r="N350" s="184">
        <v>46.880753095052036</v>
      </c>
    </row>
    <row r="351" spans="1:14">
      <c r="A351" s="179">
        <v>350</v>
      </c>
      <c r="B351" s="180">
        <v>5</v>
      </c>
      <c r="C351" s="180" t="s">
        <v>906</v>
      </c>
      <c r="D351" s="181">
        <v>10</v>
      </c>
      <c r="E351" s="615"/>
      <c r="F351" s="615"/>
      <c r="G351" s="181" t="s">
        <v>910</v>
      </c>
      <c r="H351" s="181" t="s">
        <v>849</v>
      </c>
      <c r="I351" s="615"/>
      <c r="J351" s="616"/>
      <c r="K351" s="616"/>
      <c r="L351" s="616"/>
      <c r="M351" s="182">
        <v>21.98</v>
      </c>
      <c r="N351" s="184">
        <v>38.164405667749769</v>
      </c>
    </row>
    <row r="352" spans="1:14">
      <c r="A352" s="179">
        <v>351</v>
      </c>
      <c r="B352" s="180">
        <v>5</v>
      </c>
      <c r="C352" s="180" t="s">
        <v>906</v>
      </c>
      <c r="D352" s="181">
        <v>10</v>
      </c>
      <c r="E352" s="615"/>
      <c r="F352" s="615"/>
      <c r="G352" s="181" t="s">
        <v>911</v>
      </c>
      <c r="H352" s="181" t="s">
        <v>849</v>
      </c>
      <c r="I352" s="615"/>
      <c r="J352" s="616"/>
      <c r="K352" s="616"/>
      <c r="L352" s="616"/>
      <c r="M352" s="182">
        <v>24.08</v>
      </c>
      <c r="N352" s="184">
        <v>41.810686464031591</v>
      </c>
    </row>
    <row r="353" spans="1:14">
      <c r="A353" s="179">
        <v>352</v>
      </c>
      <c r="B353" s="180">
        <v>5</v>
      </c>
      <c r="C353" s="180" t="s">
        <v>906</v>
      </c>
      <c r="D353" s="181">
        <v>10</v>
      </c>
      <c r="E353" s="615"/>
      <c r="F353" s="615"/>
      <c r="G353" s="181" t="s">
        <v>912</v>
      </c>
      <c r="H353" s="181" t="s">
        <v>849</v>
      </c>
      <c r="I353" s="615"/>
      <c r="J353" s="616"/>
      <c r="K353" s="616"/>
      <c r="L353" s="616"/>
      <c r="M353" s="182">
        <v>24.08</v>
      </c>
      <c r="N353" s="184">
        <v>41.810686464031591</v>
      </c>
    </row>
    <row r="354" spans="1:14">
      <c r="A354" s="179">
        <v>353</v>
      </c>
      <c r="B354" s="180">
        <v>5</v>
      </c>
      <c r="C354" s="180" t="s">
        <v>906</v>
      </c>
      <c r="D354" s="181">
        <v>10</v>
      </c>
      <c r="E354" s="615"/>
      <c r="F354" s="615"/>
      <c r="G354" s="181" t="s">
        <v>913</v>
      </c>
      <c r="H354" s="181" t="s">
        <v>849</v>
      </c>
      <c r="I354" s="615"/>
      <c r="J354" s="616"/>
      <c r="K354" s="616"/>
      <c r="L354" s="616"/>
      <c r="M354" s="182">
        <v>21.98</v>
      </c>
      <c r="N354" s="184">
        <v>38.164405667749769</v>
      </c>
    </row>
    <row r="355" spans="1:14">
      <c r="A355" s="179">
        <v>354</v>
      </c>
      <c r="B355" s="180">
        <v>5</v>
      </c>
      <c r="C355" s="180" t="s">
        <v>906</v>
      </c>
      <c r="D355" s="181">
        <v>10</v>
      </c>
      <c r="E355" s="615"/>
      <c r="F355" s="615"/>
      <c r="G355" s="181" t="s">
        <v>914</v>
      </c>
      <c r="H355" s="181" t="s">
        <v>849</v>
      </c>
      <c r="I355" s="615"/>
      <c r="J355" s="616"/>
      <c r="K355" s="616"/>
      <c r="L355" s="616"/>
      <c r="M355" s="182">
        <v>27</v>
      </c>
      <c r="N355" s="184">
        <v>46.880753095052036</v>
      </c>
    </row>
    <row r="356" spans="1:14">
      <c r="A356" s="179">
        <v>355</v>
      </c>
      <c r="B356" s="180">
        <v>5</v>
      </c>
      <c r="C356" s="180" t="s">
        <v>906</v>
      </c>
      <c r="D356" s="181">
        <v>10</v>
      </c>
      <c r="E356" s="615">
        <v>1008</v>
      </c>
      <c r="F356" s="615" t="s">
        <v>911</v>
      </c>
      <c r="G356" s="181" t="s">
        <v>908</v>
      </c>
      <c r="H356" s="181" t="s">
        <v>916</v>
      </c>
      <c r="I356" s="615" t="s">
        <v>909</v>
      </c>
      <c r="J356" s="616">
        <v>114.96599999999999</v>
      </c>
      <c r="K356" s="616">
        <v>145.1596344911147</v>
      </c>
      <c r="L356" s="616">
        <v>249.57963449111469</v>
      </c>
      <c r="M356" s="182">
        <v>25.62</v>
      </c>
      <c r="N356" s="184">
        <v>44.48462571463827</v>
      </c>
    </row>
    <row r="357" spans="1:14">
      <c r="A357" s="179">
        <v>356</v>
      </c>
      <c r="B357" s="180">
        <v>5</v>
      </c>
      <c r="C357" s="180" t="s">
        <v>906</v>
      </c>
      <c r="D357" s="181">
        <v>10</v>
      </c>
      <c r="E357" s="615"/>
      <c r="F357" s="615"/>
      <c r="G357" s="181" t="s">
        <v>910</v>
      </c>
      <c r="H357" s="181" t="s">
        <v>916</v>
      </c>
      <c r="I357" s="615"/>
      <c r="J357" s="616"/>
      <c r="K357" s="616"/>
      <c r="L357" s="616"/>
      <c r="M357" s="182">
        <v>23.49</v>
      </c>
      <c r="N357" s="184">
        <v>40.786255192695265</v>
      </c>
    </row>
    <row r="358" spans="1:14">
      <c r="A358" s="179">
        <v>357</v>
      </c>
      <c r="B358" s="180">
        <v>5</v>
      </c>
      <c r="C358" s="180" t="s">
        <v>906</v>
      </c>
      <c r="D358" s="181">
        <v>10</v>
      </c>
      <c r="E358" s="615"/>
      <c r="F358" s="615"/>
      <c r="G358" s="181" t="s">
        <v>911</v>
      </c>
      <c r="H358" s="181" t="s">
        <v>916</v>
      </c>
      <c r="I358" s="615"/>
      <c r="J358" s="616"/>
      <c r="K358" s="616"/>
      <c r="L358" s="616"/>
      <c r="M358" s="182">
        <v>23.46</v>
      </c>
      <c r="N358" s="184">
        <v>40.734165467034103</v>
      </c>
    </row>
    <row r="359" spans="1:14">
      <c r="A359" s="179">
        <v>358</v>
      </c>
      <c r="B359" s="180">
        <v>5</v>
      </c>
      <c r="C359" s="180" t="s">
        <v>906</v>
      </c>
      <c r="D359" s="181">
        <v>10</v>
      </c>
      <c r="E359" s="615"/>
      <c r="F359" s="615"/>
      <c r="G359" s="181" t="s">
        <v>912</v>
      </c>
      <c r="H359" s="181" t="s">
        <v>916</v>
      </c>
      <c r="I359" s="615"/>
      <c r="J359" s="616"/>
      <c r="K359" s="616"/>
      <c r="L359" s="616"/>
      <c r="M359" s="182">
        <v>23.46</v>
      </c>
      <c r="N359" s="184">
        <v>40.734165467034103</v>
      </c>
    </row>
    <row r="360" spans="1:14">
      <c r="A360" s="179">
        <v>359</v>
      </c>
      <c r="B360" s="180">
        <v>5</v>
      </c>
      <c r="C360" s="180" t="s">
        <v>906</v>
      </c>
      <c r="D360" s="181">
        <v>10</v>
      </c>
      <c r="E360" s="615"/>
      <c r="F360" s="615"/>
      <c r="G360" s="181" t="s">
        <v>913</v>
      </c>
      <c r="H360" s="181" t="s">
        <v>916</v>
      </c>
      <c r="I360" s="615"/>
      <c r="J360" s="616"/>
      <c r="K360" s="616"/>
      <c r="L360" s="616"/>
      <c r="M360" s="182">
        <v>23.49</v>
      </c>
      <c r="N360" s="184">
        <v>40.786255192695265</v>
      </c>
    </row>
    <row r="361" spans="1:14" ht="18" thickBot="1">
      <c r="A361" s="179">
        <v>360</v>
      </c>
      <c r="B361" s="180">
        <v>5</v>
      </c>
      <c r="C361" s="180" t="s">
        <v>906</v>
      </c>
      <c r="D361" s="181">
        <v>10</v>
      </c>
      <c r="E361" s="615"/>
      <c r="F361" s="615"/>
      <c r="G361" s="181" t="s">
        <v>914</v>
      </c>
      <c r="H361" s="181" t="s">
        <v>916</v>
      </c>
      <c r="I361" s="615"/>
      <c r="J361" s="616"/>
      <c r="K361" s="616"/>
      <c r="L361" s="616"/>
      <c r="M361" s="186">
        <v>25.62</v>
      </c>
      <c r="N361" s="187">
        <v>44.48462571463827</v>
      </c>
    </row>
    <row r="362" spans="1:14">
      <c r="A362" s="179">
        <v>361</v>
      </c>
      <c r="B362" s="180">
        <v>5</v>
      </c>
      <c r="C362" s="180" t="s">
        <v>906</v>
      </c>
      <c r="D362" s="181">
        <v>11</v>
      </c>
      <c r="E362" s="615">
        <v>1101</v>
      </c>
      <c r="F362" s="615" t="s">
        <v>907</v>
      </c>
      <c r="G362" s="181" t="s">
        <v>908</v>
      </c>
      <c r="H362" s="181" t="s">
        <v>849</v>
      </c>
      <c r="I362" s="615" t="s">
        <v>909</v>
      </c>
      <c r="J362" s="616">
        <v>114.59</v>
      </c>
      <c r="K362" s="616">
        <v>144.715576787157</v>
      </c>
      <c r="L362" s="616">
        <v>247.36557678715701</v>
      </c>
      <c r="M362" s="182">
        <v>24.08</v>
      </c>
      <c r="N362" s="183">
        <v>41.810686464031591</v>
      </c>
    </row>
    <row r="363" spans="1:14">
      <c r="A363" s="179">
        <v>362</v>
      </c>
      <c r="B363" s="180">
        <v>5</v>
      </c>
      <c r="C363" s="180" t="s">
        <v>906</v>
      </c>
      <c r="D363" s="181">
        <v>11</v>
      </c>
      <c r="E363" s="615"/>
      <c r="F363" s="615"/>
      <c r="G363" s="181" t="s">
        <v>910</v>
      </c>
      <c r="H363" s="181" t="s">
        <v>849</v>
      </c>
      <c r="I363" s="615"/>
      <c r="J363" s="616"/>
      <c r="K363" s="616"/>
      <c r="L363" s="616"/>
      <c r="M363" s="182">
        <v>21.98</v>
      </c>
      <c r="N363" s="184">
        <v>38.164405667749769</v>
      </c>
    </row>
    <row r="364" spans="1:14">
      <c r="A364" s="179">
        <v>363</v>
      </c>
      <c r="B364" s="180">
        <v>5</v>
      </c>
      <c r="C364" s="180" t="s">
        <v>906</v>
      </c>
      <c r="D364" s="181">
        <v>11</v>
      </c>
      <c r="E364" s="615"/>
      <c r="F364" s="615"/>
      <c r="G364" s="181" t="s">
        <v>911</v>
      </c>
      <c r="H364" s="181" t="s">
        <v>849</v>
      </c>
      <c r="I364" s="615"/>
      <c r="J364" s="616"/>
      <c r="K364" s="616"/>
      <c r="L364" s="616"/>
      <c r="M364" s="182">
        <v>27</v>
      </c>
      <c r="N364" s="184">
        <v>46.880753095052036</v>
      </c>
    </row>
    <row r="365" spans="1:14">
      <c r="A365" s="179">
        <v>364</v>
      </c>
      <c r="B365" s="180">
        <v>5</v>
      </c>
      <c r="C365" s="180" t="s">
        <v>906</v>
      </c>
      <c r="D365" s="181">
        <v>11</v>
      </c>
      <c r="E365" s="615"/>
      <c r="F365" s="615"/>
      <c r="G365" s="181" t="s">
        <v>912</v>
      </c>
      <c r="H365" s="181" t="s">
        <v>849</v>
      </c>
      <c r="I365" s="615"/>
      <c r="J365" s="616"/>
      <c r="K365" s="616"/>
      <c r="L365" s="616"/>
      <c r="M365" s="182">
        <v>27</v>
      </c>
      <c r="N365" s="184">
        <v>46.880753095052036</v>
      </c>
    </row>
    <row r="366" spans="1:14">
      <c r="A366" s="179">
        <v>365</v>
      </c>
      <c r="B366" s="180">
        <v>5</v>
      </c>
      <c r="C366" s="180" t="s">
        <v>906</v>
      </c>
      <c r="D366" s="181">
        <v>11</v>
      </c>
      <c r="E366" s="615"/>
      <c r="F366" s="615"/>
      <c r="G366" s="181" t="s">
        <v>913</v>
      </c>
      <c r="H366" s="181" t="s">
        <v>849</v>
      </c>
      <c r="I366" s="615"/>
      <c r="J366" s="616"/>
      <c r="K366" s="616"/>
      <c r="L366" s="616"/>
      <c r="M366" s="182">
        <v>21.98</v>
      </c>
      <c r="N366" s="184">
        <v>38.164405667749769</v>
      </c>
    </row>
    <row r="367" spans="1:14">
      <c r="A367" s="179">
        <v>366</v>
      </c>
      <c r="B367" s="180">
        <v>5</v>
      </c>
      <c r="C367" s="180" t="s">
        <v>906</v>
      </c>
      <c r="D367" s="181">
        <v>11</v>
      </c>
      <c r="E367" s="615"/>
      <c r="F367" s="615"/>
      <c r="G367" s="181" t="s">
        <v>914</v>
      </c>
      <c r="H367" s="181" t="s">
        <v>849</v>
      </c>
      <c r="I367" s="615"/>
      <c r="J367" s="616"/>
      <c r="K367" s="616"/>
      <c r="L367" s="616"/>
      <c r="M367" s="182">
        <v>24.08</v>
      </c>
      <c r="N367" s="184">
        <v>41.810686464031591</v>
      </c>
    </row>
    <row r="368" spans="1:14">
      <c r="A368" s="179">
        <v>367</v>
      </c>
      <c r="B368" s="180">
        <v>5</v>
      </c>
      <c r="C368" s="180" t="s">
        <v>906</v>
      </c>
      <c r="D368" s="181">
        <v>11</v>
      </c>
      <c r="E368" s="615">
        <v>1102</v>
      </c>
      <c r="F368" s="615" t="s">
        <v>915</v>
      </c>
      <c r="G368" s="181" t="s">
        <v>908</v>
      </c>
      <c r="H368" s="181" t="s">
        <v>916</v>
      </c>
      <c r="I368" s="615" t="s">
        <v>909</v>
      </c>
      <c r="J368" s="616">
        <v>114.96</v>
      </c>
      <c r="K368" s="616">
        <v>145.182849353796</v>
      </c>
      <c r="L368" s="616">
        <v>249.60284935379599</v>
      </c>
      <c r="M368" s="182">
        <v>23.46</v>
      </c>
      <c r="N368" s="184">
        <v>40.734165467034103</v>
      </c>
    </row>
    <row r="369" spans="1:14">
      <c r="A369" s="179">
        <v>368</v>
      </c>
      <c r="B369" s="180">
        <v>5</v>
      </c>
      <c r="C369" s="180" t="s">
        <v>906</v>
      </c>
      <c r="D369" s="181">
        <v>11</v>
      </c>
      <c r="E369" s="615"/>
      <c r="F369" s="615"/>
      <c r="G369" s="181" t="s">
        <v>910</v>
      </c>
      <c r="H369" s="181" t="s">
        <v>916</v>
      </c>
      <c r="I369" s="615"/>
      <c r="J369" s="616"/>
      <c r="K369" s="616"/>
      <c r="L369" s="616"/>
      <c r="M369" s="182">
        <v>23.49</v>
      </c>
      <c r="N369" s="184">
        <v>40.786255192695265</v>
      </c>
    </row>
    <row r="370" spans="1:14">
      <c r="A370" s="179">
        <v>369</v>
      </c>
      <c r="B370" s="180">
        <v>5</v>
      </c>
      <c r="C370" s="180" t="s">
        <v>906</v>
      </c>
      <c r="D370" s="181">
        <v>11</v>
      </c>
      <c r="E370" s="615"/>
      <c r="F370" s="615"/>
      <c r="G370" s="181" t="s">
        <v>911</v>
      </c>
      <c r="H370" s="181" t="s">
        <v>916</v>
      </c>
      <c r="I370" s="615"/>
      <c r="J370" s="616"/>
      <c r="K370" s="616"/>
      <c r="L370" s="616"/>
      <c r="M370" s="182">
        <v>25.62</v>
      </c>
      <c r="N370" s="184">
        <v>44.48462571463827</v>
      </c>
    </row>
    <row r="371" spans="1:14">
      <c r="A371" s="179">
        <v>370</v>
      </c>
      <c r="B371" s="180">
        <v>5</v>
      </c>
      <c r="C371" s="180" t="s">
        <v>906</v>
      </c>
      <c r="D371" s="181">
        <v>11</v>
      </c>
      <c r="E371" s="615"/>
      <c r="F371" s="615"/>
      <c r="G371" s="181" t="s">
        <v>912</v>
      </c>
      <c r="H371" s="181" t="s">
        <v>916</v>
      </c>
      <c r="I371" s="615"/>
      <c r="J371" s="616"/>
      <c r="K371" s="616"/>
      <c r="L371" s="616"/>
      <c r="M371" s="182">
        <v>25.62</v>
      </c>
      <c r="N371" s="184">
        <v>44.48462571463827</v>
      </c>
    </row>
    <row r="372" spans="1:14">
      <c r="A372" s="179">
        <v>371</v>
      </c>
      <c r="B372" s="180">
        <v>5</v>
      </c>
      <c r="C372" s="180" t="s">
        <v>906</v>
      </c>
      <c r="D372" s="181">
        <v>11</v>
      </c>
      <c r="E372" s="615"/>
      <c r="F372" s="615"/>
      <c r="G372" s="181" t="s">
        <v>913</v>
      </c>
      <c r="H372" s="181" t="s">
        <v>916</v>
      </c>
      <c r="I372" s="615"/>
      <c r="J372" s="616"/>
      <c r="K372" s="616"/>
      <c r="L372" s="616"/>
      <c r="M372" s="182">
        <v>23.49</v>
      </c>
      <c r="N372" s="184">
        <v>40.786255192695265</v>
      </c>
    </row>
    <row r="373" spans="1:14">
      <c r="A373" s="179">
        <v>372</v>
      </c>
      <c r="B373" s="180">
        <v>5</v>
      </c>
      <c r="C373" s="180" t="s">
        <v>906</v>
      </c>
      <c r="D373" s="181">
        <v>11</v>
      </c>
      <c r="E373" s="615"/>
      <c r="F373" s="615"/>
      <c r="G373" s="181" t="s">
        <v>914</v>
      </c>
      <c r="H373" s="181" t="s">
        <v>916</v>
      </c>
      <c r="I373" s="615"/>
      <c r="J373" s="616"/>
      <c r="K373" s="616"/>
      <c r="L373" s="616"/>
      <c r="M373" s="182">
        <v>23.46</v>
      </c>
      <c r="N373" s="184">
        <v>40.734165467034103</v>
      </c>
    </row>
    <row r="374" spans="1:14">
      <c r="A374" s="179">
        <v>373</v>
      </c>
      <c r="B374" s="180">
        <v>5</v>
      </c>
      <c r="C374" s="180" t="s">
        <v>906</v>
      </c>
      <c r="D374" s="181">
        <v>11</v>
      </c>
      <c r="E374" s="615">
        <v>1103</v>
      </c>
      <c r="F374" s="615" t="s">
        <v>917</v>
      </c>
      <c r="G374" s="181" t="s">
        <v>908</v>
      </c>
      <c r="H374" s="181" t="s">
        <v>849</v>
      </c>
      <c r="I374" s="615" t="s">
        <v>918</v>
      </c>
      <c r="J374" s="616">
        <v>85.82</v>
      </c>
      <c r="K374" s="616">
        <v>108.36383881230115</v>
      </c>
      <c r="L374" s="616">
        <v>178.34383881230116</v>
      </c>
      <c r="M374" s="182">
        <v>21.9</v>
      </c>
      <c r="N374" s="185">
        <v>38.025499732653316</v>
      </c>
    </row>
    <row r="375" spans="1:14">
      <c r="A375" s="179">
        <v>374</v>
      </c>
      <c r="B375" s="180">
        <v>5</v>
      </c>
      <c r="C375" s="180" t="s">
        <v>906</v>
      </c>
      <c r="D375" s="181">
        <v>11</v>
      </c>
      <c r="E375" s="615"/>
      <c r="F375" s="615"/>
      <c r="G375" s="181" t="s">
        <v>910</v>
      </c>
      <c r="H375" s="181" t="s">
        <v>849</v>
      </c>
      <c r="I375" s="615"/>
      <c r="J375" s="616"/>
      <c r="K375" s="616"/>
      <c r="L375" s="616"/>
      <c r="M375" s="182">
        <v>26.56</v>
      </c>
      <c r="N375" s="185">
        <v>46.116770452021555</v>
      </c>
    </row>
    <row r="376" spans="1:14">
      <c r="A376" s="179">
        <v>375</v>
      </c>
      <c r="B376" s="180">
        <v>5</v>
      </c>
      <c r="C376" s="180" t="s">
        <v>906</v>
      </c>
      <c r="D376" s="181">
        <v>11</v>
      </c>
      <c r="E376" s="615"/>
      <c r="F376" s="615"/>
      <c r="G376" s="181" t="s">
        <v>911</v>
      </c>
      <c r="H376" s="181" t="s">
        <v>849</v>
      </c>
      <c r="I376" s="615"/>
      <c r="J376" s="616"/>
      <c r="K376" s="616"/>
      <c r="L376" s="616"/>
      <c r="M376" s="182">
        <v>26.56</v>
      </c>
      <c r="N376" s="184">
        <v>46.116770452021555</v>
      </c>
    </row>
    <row r="377" spans="1:14">
      <c r="A377" s="179">
        <v>376</v>
      </c>
      <c r="B377" s="180">
        <v>5</v>
      </c>
      <c r="C377" s="180" t="s">
        <v>906</v>
      </c>
      <c r="D377" s="181">
        <v>11</v>
      </c>
      <c r="E377" s="615"/>
      <c r="F377" s="615"/>
      <c r="G377" s="181" t="s">
        <v>912</v>
      </c>
      <c r="H377" s="181" t="s">
        <v>849</v>
      </c>
      <c r="I377" s="615"/>
      <c r="J377" s="616"/>
      <c r="K377" s="616"/>
      <c r="L377" s="616"/>
      <c r="M377" s="182">
        <v>21.9</v>
      </c>
      <c r="N377" s="184">
        <v>38.025499732653316</v>
      </c>
    </row>
    <row r="378" spans="1:14">
      <c r="A378" s="179">
        <v>377</v>
      </c>
      <c r="B378" s="180">
        <v>5</v>
      </c>
      <c r="C378" s="180" t="s">
        <v>906</v>
      </c>
      <c r="D378" s="181">
        <v>11</v>
      </c>
      <c r="E378" s="615">
        <v>1104</v>
      </c>
      <c r="F378" s="615" t="s">
        <v>919</v>
      </c>
      <c r="G378" s="181" t="s">
        <v>908</v>
      </c>
      <c r="H378" s="181" t="s">
        <v>916</v>
      </c>
      <c r="I378" s="615" t="s">
        <v>918</v>
      </c>
      <c r="J378" s="616">
        <v>80.790000000000006</v>
      </c>
      <c r="K378" s="616">
        <v>102.01252083017725</v>
      </c>
      <c r="L378" s="616">
        <v>169.10252083017724</v>
      </c>
      <c r="M378" s="182">
        <v>25.32</v>
      </c>
      <c r="N378" s="184">
        <v>43.96372845802658</v>
      </c>
    </row>
    <row r="379" spans="1:14">
      <c r="A379" s="179">
        <v>378</v>
      </c>
      <c r="B379" s="180">
        <v>5</v>
      </c>
      <c r="C379" s="180" t="s">
        <v>906</v>
      </c>
      <c r="D379" s="181">
        <v>11</v>
      </c>
      <c r="E379" s="615"/>
      <c r="F379" s="615"/>
      <c r="G379" s="181" t="s">
        <v>910</v>
      </c>
      <c r="H379" s="181" t="s">
        <v>916</v>
      </c>
      <c r="I379" s="615"/>
      <c r="J379" s="616"/>
      <c r="K379" s="616"/>
      <c r="L379" s="616"/>
      <c r="M379" s="182">
        <v>23.72</v>
      </c>
      <c r="N379" s="184">
        <v>41.185609756097563</v>
      </c>
    </row>
    <row r="380" spans="1:14">
      <c r="A380" s="179">
        <v>379</v>
      </c>
      <c r="B380" s="180">
        <v>5</v>
      </c>
      <c r="C380" s="180" t="s">
        <v>906</v>
      </c>
      <c r="D380" s="181">
        <v>11</v>
      </c>
      <c r="E380" s="615"/>
      <c r="F380" s="615"/>
      <c r="G380" s="181" t="s">
        <v>911</v>
      </c>
      <c r="H380" s="181" t="s">
        <v>916</v>
      </c>
      <c r="I380" s="615"/>
      <c r="J380" s="616"/>
      <c r="K380" s="616"/>
      <c r="L380" s="616"/>
      <c r="M380" s="182">
        <v>23.72</v>
      </c>
      <c r="N380" s="184">
        <v>41.185609756097563</v>
      </c>
    </row>
    <row r="381" spans="1:14">
      <c r="A381" s="179">
        <v>380</v>
      </c>
      <c r="B381" s="180">
        <v>5</v>
      </c>
      <c r="C381" s="180" t="s">
        <v>906</v>
      </c>
      <c r="D381" s="181">
        <v>11</v>
      </c>
      <c r="E381" s="615"/>
      <c r="F381" s="615"/>
      <c r="G381" s="181" t="s">
        <v>912</v>
      </c>
      <c r="H381" s="181" t="s">
        <v>916</v>
      </c>
      <c r="I381" s="615"/>
      <c r="J381" s="616"/>
      <c r="K381" s="616"/>
      <c r="L381" s="616"/>
      <c r="M381" s="182">
        <v>25.32</v>
      </c>
      <c r="N381" s="184">
        <v>43.96372845802658</v>
      </c>
    </row>
    <row r="382" spans="1:14">
      <c r="A382" s="179">
        <v>381</v>
      </c>
      <c r="B382" s="180">
        <v>5</v>
      </c>
      <c r="C382" s="180" t="s">
        <v>906</v>
      </c>
      <c r="D382" s="181">
        <v>11</v>
      </c>
      <c r="E382" s="615">
        <v>1105</v>
      </c>
      <c r="F382" s="615" t="s">
        <v>908</v>
      </c>
      <c r="G382" s="181" t="s">
        <v>908</v>
      </c>
      <c r="H382" s="181" t="s">
        <v>849</v>
      </c>
      <c r="I382" s="615" t="s">
        <v>918</v>
      </c>
      <c r="J382" s="616">
        <v>85.82</v>
      </c>
      <c r="K382" s="616">
        <v>108.36464711227785</v>
      </c>
      <c r="L382" s="616">
        <v>178.34464711227787</v>
      </c>
      <c r="M382" s="182">
        <v>26.56</v>
      </c>
      <c r="N382" s="184">
        <v>46.116770452021555</v>
      </c>
    </row>
    <row r="383" spans="1:14">
      <c r="A383" s="179">
        <v>382</v>
      </c>
      <c r="B383" s="180">
        <v>5</v>
      </c>
      <c r="C383" s="180" t="s">
        <v>906</v>
      </c>
      <c r="D383" s="181">
        <v>11</v>
      </c>
      <c r="E383" s="615"/>
      <c r="F383" s="615"/>
      <c r="G383" s="181" t="s">
        <v>910</v>
      </c>
      <c r="H383" s="181" t="s">
        <v>849</v>
      </c>
      <c r="I383" s="615"/>
      <c r="J383" s="616"/>
      <c r="K383" s="616"/>
      <c r="L383" s="616"/>
      <c r="M383" s="182">
        <v>21.9</v>
      </c>
      <c r="N383" s="184">
        <v>38.025499732653316</v>
      </c>
    </row>
    <row r="384" spans="1:14">
      <c r="A384" s="179">
        <v>383</v>
      </c>
      <c r="B384" s="180">
        <v>5</v>
      </c>
      <c r="C384" s="180" t="s">
        <v>906</v>
      </c>
      <c r="D384" s="181">
        <v>11</v>
      </c>
      <c r="E384" s="615"/>
      <c r="F384" s="615"/>
      <c r="G384" s="181" t="s">
        <v>911</v>
      </c>
      <c r="H384" s="181" t="s">
        <v>849</v>
      </c>
      <c r="I384" s="615"/>
      <c r="J384" s="616"/>
      <c r="K384" s="616"/>
      <c r="L384" s="616"/>
      <c r="M384" s="182">
        <v>21.9</v>
      </c>
      <c r="N384" s="184">
        <v>38.025499732653316</v>
      </c>
    </row>
    <row r="385" spans="1:14">
      <c r="A385" s="179">
        <v>384</v>
      </c>
      <c r="B385" s="180">
        <v>5</v>
      </c>
      <c r="C385" s="180" t="s">
        <v>906</v>
      </c>
      <c r="D385" s="181">
        <v>11</v>
      </c>
      <c r="E385" s="615"/>
      <c r="F385" s="615"/>
      <c r="G385" s="181" t="s">
        <v>912</v>
      </c>
      <c r="H385" s="181" t="s">
        <v>849</v>
      </c>
      <c r="I385" s="615"/>
      <c r="J385" s="616"/>
      <c r="K385" s="616"/>
      <c r="L385" s="616"/>
      <c r="M385" s="182">
        <v>26.56</v>
      </c>
      <c r="N385" s="184">
        <v>46.116770452021555</v>
      </c>
    </row>
    <row r="386" spans="1:14">
      <c r="A386" s="179">
        <v>385</v>
      </c>
      <c r="B386" s="180">
        <v>5</v>
      </c>
      <c r="C386" s="180" t="s">
        <v>906</v>
      </c>
      <c r="D386" s="181">
        <v>11</v>
      </c>
      <c r="E386" s="615">
        <v>1106</v>
      </c>
      <c r="F386" s="615" t="s">
        <v>912</v>
      </c>
      <c r="G386" s="181" t="s">
        <v>908</v>
      </c>
      <c r="H386" s="181" t="s">
        <v>916</v>
      </c>
      <c r="I386" s="615" t="s">
        <v>918</v>
      </c>
      <c r="J386" s="616">
        <v>80.790000000000006</v>
      </c>
      <c r="K386" s="616">
        <v>102.01328175484653</v>
      </c>
      <c r="L386" s="616">
        <v>169.10328175484653</v>
      </c>
      <c r="M386" s="182">
        <v>23.72</v>
      </c>
      <c r="N386" s="184">
        <v>41.185609756097563</v>
      </c>
    </row>
    <row r="387" spans="1:14">
      <c r="A387" s="179">
        <v>386</v>
      </c>
      <c r="B387" s="180">
        <v>5</v>
      </c>
      <c r="C387" s="180" t="s">
        <v>906</v>
      </c>
      <c r="D387" s="181">
        <v>11</v>
      </c>
      <c r="E387" s="615"/>
      <c r="F387" s="615"/>
      <c r="G387" s="181" t="s">
        <v>910</v>
      </c>
      <c r="H387" s="181" t="s">
        <v>916</v>
      </c>
      <c r="I387" s="615"/>
      <c r="J387" s="616"/>
      <c r="K387" s="616"/>
      <c r="L387" s="616"/>
      <c r="M387" s="182">
        <v>25.32</v>
      </c>
      <c r="N387" s="184">
        <v>43.96372845802658</v>
      </c>
    </row>
    <row r="388" spans="1:14">
      <c r="A388" s="179">
        <v>387</v>
      </c>
      <c r="B388" s="180">
        <v>5</v>
      </c>
      <c r="C388" s="180" t="s">
        <v>906</v>
      </c>
      <c r="D388" s="181">
        <v>11</v>
      </c>
      <c r="E388" s="615"/>
      <c r="F388" s="615"/>
      <c r="G388" s="181" t="s">
        <v>911</v>
      </c>
      <c r="H388" s="181" t="s">
        <v>916</v>
      </c>
      <c r="I388" s="615"/>
      <c r="J388" s="616"/>
      <c r="K388" s="616"/>
      <c r="L388" s="616"/>
      <c r="M388" s="182">
        <v>25.32</v>
      </c>
      <c r="N388" s="184">
        <v>43.96372845802658</v>
      </c>
    </row>
    <row r="389" spans="1:14">
      <c r="A389" s="179">
        <v>388</v>
      </c>
      <c r="B389" s="180">
        <v>5</v>
      </c>
      <c r="C389" s="180" t="s">
        <v>906</v>
      </c>
      <c r="D389" s="181">
        <v>11</v>
      </c>
      <c r="E389" s="615"/>
      <c r="F389" s="615"/>
      <c r="G389" s="181" t="s">
        <v>912</v>
      </c>
      <c r="H389" s="181" t="s">
        <v>916</v>
      </c>
      <c r="I389" s="615"/>
      <c r="J389" s="616"/>
      <c r="K389" s="616"/>
      <c r="L389" s="616"/>
      <c r="M389" s="182">
        <v>23.72</v>
      </c>
      <c r="N389" s="184">
        <v>41.185609756097563</v>
      </c>
    </row>
    <row r="390" spans="1:14">
      <c r="A390" s="179">
        <v>389</v>
      </c>
      <c r="B390" s="180">
        <v>5</v>
      </c>
      <c r="C390" s="180" t="s">
        <v>906</v>
      </c>
      <c r="D390" s="181">
        <v>11</v>
      </c>
      <c r="E390" s="615">
        <v>1107</v>
      </c>
      <c r="F390" s="615" t="s">
        <v>910</v>
      </c>
      <c r="G390" s="181" t="s">
        <v>908</v>
      </c>
      <c r="H390" s="181" t="s">
        <v>849</v>
      </c>
      <c r="I390" s="615" t="s">
        <v>909</v>
      </c>
      <c r="J390" s="616">
        <v>114.59</v>
      </c>
      <c r="K390" s="616">
        <v>144.69243664176091</v>
      </c>
      <c r="L390" s="616">
        <v>247.34243664176091</v>
      </c>
      <c r="M390" s="182">
        <v>27</v>
      </c>
      <c r="N390" s="184">
        <v>46.880753095052036</v>
      </c>
    </row>
    <row r="391" spans="1:14">
      <c r="A391" s="179">
        <v>390</v>
      </c>
      <c r="B391" s="180">
        <v>5</v>
      </c>
      <c r="C391" s="180" t="s">
        <v>906</v>
      </c>
      <c r="D391" s="181">
        <v>11</v>
      </c>
      <c r="E391" s="615"/>
      <c r="F391" s="615"/>
      <c r="G391" s="181" t="s">
        <v>910</v>
      </c>
      <c r="H391" s="181" t="s">
        <v>849</v>
      </c>
      <c r="I391" s="615"/>
      <c r="J391" s="616"/>
      <c r="K391" s="616"/>
      <c r="L391" s="616"/>
      <c r="M391" s="182">
        <v>21.98</v>
      </c>
      <c r="N391" s="184">
        <v>38.164405667749769</v>
      </c>
    </row>
    <row r="392" spans="1:14">
      <c r="A392" s="179">
        <v>391</v>
      </c>
      <c r="B392" s="180">
        <v>5</v>
      </c>
      <c r="C392" s="180" t="s">
        <v>906</v>
      </c>
      <c r="D392" s="181">
        <v>11</v>
      </c>
      <c r="E392" s="615"/>
      <c r="F392" s="615"/>
      <c r="G392" s="181" t="s">
        <v>911</v>
      </c>
      <c r="H392" s="181" t="s">
        <v>849</v>
      </c>
      <c r="I392" s="615"/>
      <c r="J392" s="616"/>
      <c r="K392" s="616"/>
      <c r="L392" s="616"/>
      <c r="M392" s="182">
        <v>24.08</v>
      </c>
      <c r="N392" s="184">
        <v>41.810686464031591</v>
      </c>
    </row>
    <row r="393" spans="1:14">
      <c r="A393" s="179">
        <v>392</v>
      </c>
      <c r="B393" s="180">
        <v>5</v>
      </c>
      <c r="C393" s="180" t="s">
        <v>906</v>
      </c>
      <c r="D393" s="181">
        <v>11</v>
      </c>
      <c r="E393" s="615"/>
      <c r="F393" s="615"/>
      <c r="G393" s="181" t="s">
        <v>912</v>
      </c>
      <c r="H393" s="181" t="s">
        <v>849</v>
      </c>
      <c r="I393" s="615"/>
      <c r="J393" s="616"/>
      <c r="K393" s="616"/>
      <c r="L393" s="616"/>
      <c r="M393" s="182">
        <v>24.08</v>
      </c>
      <c r="N393" s="184">
        <v>41.810686464031591</v>
      </c>
    </row>
    <row r="394" spans="1:14">
      <c r="A394" s="179">
        <v>393</v>
      </c>
      <c r="B394" s="180">
        <v>5</v>
      </c>
      <c r="C394" s="180" t="s">
        <v>906</v>
      </c>
      <c r="D394" s="181">
        <v>11</v>
      </c>
      <c r="E394" s="615"/>
      <c r="F394" s="615"/>
      <c r="G394" s="181" t="s">
        <v>913</v>
      </c>
      <c r="H394" s="181" t="s">
        <v>849</v>
      </c>
      <c r="I394" s="615"/>
      <c r="J394" s="616"/>
      <c r="K394" s="616"/>
      <c r="L394" s="616"/>
      <c r="M394" s="182">
        <v>21.98</v>
      </c>
      <c r="N394" s="184">
        <v>38.164405667749769</v>
      </c>
    </row>
    <row r="395" spans="1:14">
      <c r="A395" s="179">
        <v>394</v>
      </c>
      <c r="B395" s="180">
        <v>5</v>
      </c>
      <c r="C395" s="180" t="s">
        <v>906</v>
      </c>
      <c r="D395" s="181">
        <v>11</v>
      </c>
      <c r="E395" s="615"/>
      <c r="F395" s="615"/>
      <c r="G395" s="181" t="s">
        <v>914</v>
      </c>
      <c r="H395" s="181" t="s">
        <v>849</v>
      </c>
      <c r="I395" s="615"/>
      <c r="J395" s="616"/>
      <c r="K395" s="616"/>
      <c r="L395" s="616"/>
      <c r="M395" s="182">
        <v>27</v>
      </c>
      <c r="N395" s="184">
        <v>46.880753095052036</v>
      </c>
    </row>
    <row r="396" spans="1:14">
      <c r="A396" s="179">
        <v>395</v>
      </c>
      <c r="B396" s="180">
        <v>5</v>
      </c>
      <c r="C396" s="180" t="s">
        <v>906</v>
      </c>
      <c r="D396" s="181">
        <v>11</v>
      </c>
      <c r="E396" s="615">
        <v>1108</v>
      </c>
      <c r="F396" s="615" t="s">
        <v>911</v>
      </c>
      <c r="G396" s="181" t="s">
        <v>908</v>
      </c>
      <c r="H396" s="181" t="s">
        <v>916</v>
      </c>
      <c r="I396" s="615" t="s">
        <v>909</v>
      </c>
      <c r="J396" s="616">
        <v>114.96599999999999</v>
      </c>
      <c r="K396" s="616">
        <v>145.1596344911147</v>
      </c>
      <c r="L396" s="616">
        <v>249.57963449111469</v>
      </c>
      <c r="M396" s="182">
        <v>25.62</v>
      </c>
      <c r="N396" s="184">
        <v>44.48462571463827</v>
      </c>
    </row>
    <row r="397" spans="1:14">
      <c r="A397" s="179">
        <v>396</v>
      </c>
      <c r="B397" s="180">
        <v>5</v>
      </c>
      <c r="C397" s="180" t="s">
        <v>906</v>
      </c>
      <c r="D397" s="181">
        <v>11</v>
      </c>
      <c r="E397" s="615"/>
      <c r="F397" s="615"/>
      <c r="G397" s="181" t="s">
        <v>910</v>
      </c>
      <c r="H397" s="181" t="s">
        <v>916</v>
      </c>
      <c r="I397" s="615"/>
      <c r="J397" s="616"/>
      <c r="K397" s="616"/>
      <c r="L397" s="616"/>
      <c r="M397" s="182">
        <v>23.49</v>
      </c>
      <c r="N397" s="184">
        <v>40.786255192695265</v>
      </c>
    </row>
    <row r="398" spans="1:14">
      <c r="A398" s="179">
        <v>397</v>
      </c>
      <c r="B398" s="180">
        <v>5</v>
      </c>
      <c r="C398" s="180" t="s">
        <v>906</v>
      </c>
      <c r="D398" s="181">
        <v>11</v>
      </c>
      <c r="E398" s="615"/>
      <c r="F398" s="615"/>
      <c r="G398" s="181" t="s">
        <v>911</v>
      </c>
      <c r="H398" s="181" t="s">
        <v>916</v>
      </c>
      <c r="I398" s="615"/>
      <c r="J398" s="616"/>
      <c r="K398" s="616"/>
      <c r="L398" s="616"/>
      <c r="M398" s="182">
        <v>23.46</v>
      </c>
      <c r="N398" s="184">
        <v>40.734165467034103</v>
      </c>
    </row>
    <row r="399" spans="1:14">
      <c r="A399" s="179">
        <v>398</v>
      </c>
      <c r="B399" s="180">
        <v>5</v>
      </c>
      <c r="C399" s="180" t="s">
        <v>906</v>
      </c>
      <c r="D399" s="181">
        <v>11</v>
      </c>
      <c r="E399" s="615"/>
      <c r="F399" s="615"/>
      <c r="G399" s="181" t="s">
        <v>912</v>
      </c>
      <c r="H399" s="181" t="s">
        <v>916</v>
      </c>
      <c r="I399" s="615"/>
      <c r="J399" s="616"/>
      <c r="K399" s="616"/>
      <c r="L399" s="616"/>
      <c r="M399" s="182">
        <v>23.46</v>
      </c>
      <c r="N399" s="184">
        <v>40.734165467034103</v>
      </c>
    </row>
    <row r="400" spans="1:14">
      <c r="A400" s="179">
        <v>399</v>
      </c>
      <c r="B400" s="180">
        <v>5</v>
      </c>
      <c r="C400" s="180" t="s">
        <v>906</v>
      </c>
      <c r="D400" s="181">
        <v>11</v>
      </c>
      <c r="E400" s="615"/>
      <c r="F400" s="615"/>
      <c r="G400" s="181" t="s">
        <v>913</v>
      </c>
      <c r="H400" s="181" t="s">
        <v>916</v>
      </c>
      <c r="I400" s="615"/>
      <c r="J400" s="616"/>
      <c r="K400" s="616"/>
      <c r="L400" s="616"/>
      <c r="M400" s="182">
        <v>23.49</v>
      </c>
      <c r="N400" s="184">
        <v>40.786255192695265</v>
      </c>
    </row>
    <row r="401" spans="1:14" ht="18" thickBot="1">
      <c r="A401" s="179">
        <v>400</v>
      </c>
      <c r="B401" s="180">
        <v>5</v>
      </c>
      <c r="C401" s="180" t="s">
        <v>906</v>
      </c>
      <c r="D401" s="181">
        <v>11</v>
      </c>
      <c r="E401" s="615"/>
      <c r="F401" s="615"/>
      <c r="G401" s="181" t="s">
        <v>914</v>
      </c>
      <c r="H401" s="181" t="s">
        <v>916</v>
      </c>
      <c r="I401" s="615"/>
      <c r="J401" s="616"/>
      <c r="K401" s="616"/>
      <c r="L401" s="616"/>
      <c r="M401" s="186">
        <v>25.62</v>
      </c>
      <c r="N401" s="187">
        <v>44.48462571463827</v>
      </c>
    </row>
    <row r="402" spans="1:14">
      <c r="A402" s="179">
        <v>401</v>
      </c>
      <c r="B402" s="180">
        <v>5</v>
      </c>
      <c r="C402" s="180" t="s">
        <v>906</v>
      </c>
      <c r="D402" s="181">
        <v>12</v>
      </c>
      <c r="E402" s="615">
        <v>1201</v>
      </c>
      <c r="F402" s="615" t="s">
        <v>907</v>
      </c>
      <c r="G402" s="181" t="s">
        <v>908</v>
      </c>
      <c r="H402" s="181" t="s">
        <v>849</v>
      </c>
      <c r="I402" s="615" t="s">
        <v>909</v>
      </c>
      <c r="J402" s="616">
        <v>114.59</v>
      </c>
      <c r="K402" s="616">
        <v>144.715576787157</v>
      </c>
      <c r="L402" s="616">
        <v>247.36557678715701</v>
      </c>
      <c r="M402" s="182">
        <v>24.08</v>
      </c>
      <c r="N402" s="183">
        <v>41.810686464031591</v>
      </c>
    </row>
    <row r="403" spans="1:14">
      <c r="A403" s="179">
        <v>402</v>
      </c>
      <c r="B403" s="180">
        <v>5</v>
      </c>
      <c r="C403" s="180" t="s">
        <v>906</v>
      </c>
      <c r="D403" s="181">
        <v>12</v>
      </c>
      <c r="E403" s="615"/>
      <c r="F403" s="615"/>
      <c r="G403" s="181" t="s">
        <v>910</v>
      </c>
      <c r="H403" s="181" t="s">
        <v>849</v>
      </c>
      <c r="I403" s="615"/>
      <c r="J403" s="616"/>
      <c r="K403" s="616"/>
      <c r="L403" s="616"/>
      <c r="M403" s="182">
        <v>21.98</v>
      </c>
      <c r="N403" s="184">
        <v>38.164405667749769</v>
      </c>
    </row>
    <row r="404" spans="1:14">
      <c r="A404" s="179">
        <v>403</v>
      </c>
      <c r="B404" s="180">
        <v>5</v>
      </c>
      <c r="C404" s="180" t="s">
        <v>906</v>
      </c>
      <c r="D404" s="181">
        <v>12</v>
      </c>
      <c r="E404" s="615"/>
      <c r="F404" s="615"/>
      <c r="G404" s="181" t="s">
        <v>911</v>
      </c>
      <c r="H404" s="181" t="s">
        <v>849</v>
      </c>
      <c r="I404" s="615"/>
      <c r="J404" s="616"/>
      <c r="K404" s="616"/>
      <c r="L404" s="616"/>
      <c r="M404" s="182">
        <v>27</v>
      </c>
      <c r="N404" s="184">
        <v>46.880753095052036</v>
      </c>
    </row>
    <row r="405" spans="1:14">
      <c r="A405" s="179">
        <v>404</v>
      </c>
      <c r="B405" s="180">
        <v>5</v>
      </c>
      <c r="C405" s="180" t="s">
        <v>906</v>
      </c>
      <c r="D405" s="181">
        <v>12</v>
      </c>
      <c r="E405" s="615"/>
      <c r="F405" s="615"/>
      <c r="G405" s="181" t="s">
        <v>912</v>
      </c>
      <c r="H405" s="181" t="s">
        <v>849</v>
      </c>
      <c r="I405" s="615"/>
      <c r="J405" s="616"/>
      <c r="K405" s="616"/>
      <c r="L405" s="616"/>
      <c r="M405" s="182">
        <v>27</v>
      </c>
      <c r="N405" s="184">
        <v>46.880753095052036</v>
      </c>
    </row>
    <row r="406" spans="1:14">
      <c r="A406" s="179">
        <v>405</v>
      </c>
      <c r="B406" s="180">
        <v>5</v>
      </c>
      <c r="C406" s="180" t="s">
        <v>906</v>
      </c>
      <c r="D406" s="181">
        <v>12</v>
      </c>
      <c r="E406" s="615"/>
      <c r="F406" s="615"/>
      <c r="G406" s="181" t="s">
        <v>913</v>
      </c>
      <c r="H406" s="181" t="s">
        <v>849</v>
      </c>
      <c r="I406" s="615"/>
      <c r="J406" s="616"/>
      <c r="K406" s="616"/>
      <c r="L406" s="616"/>
      <c r="M406" s="182">
        <v>21.98</v>
      </c>
      <c r="N406" s="184">
        <v>38.164405667749769</v>
      </c>
    </row>
    <row r="407" spans="1:14">
      <c r="A407" s="179">
        <v>406</v>
      </c>
      <c r="B407" s="180">
        <v>5</v>
      </c>
      <c r="C407" s="180" t="s">
        <v>906</v>
      </c>
      <c r="D407" s="181">
        <v>12</v>
      </c>
      <c r="E407" s="615"/>
      <c r="F407" s="615"/>
      <c r="G407" s="181" t="s">
        <v>914</v>
      </c>
      <c r="H407" s="181" t="s">
        <v>849</v>
      </c>
      <c r="I407" s="615"/>
      <c r="J407" s="616"/>
      <c r="K407" s="616"/>
      <c r="L407" s="616"/>
      <c r="M407" s="182">
        <v>24.08</v>
      </c>
      <c r="N407" s="184">
        <v>41.810686464031591</v>
      </c>
    </row>
    <row r="408" spans="1:14">
      <c r="A408" s="179">
        <v>407</v>
      </c>
      <c r="B408" s="180">
        <v>5</v>
      </c>
      <c r="C408" s="180" t="s">
        <v>906</v>
      </c>
      <c r="D408" s="181">
        <v>12</v>
      </c>
      <c r="E408" s="615">
        <v>1202</v>
      </c>
      <c r="F408" s="615" t="s">
        <v>915</v>
      </c>
      <c r="G408" s="181" t="s">
        <v>908</v>
      </c>
      <c r="H408" s="181" t="s">
        <v>916</v>
      </c>
      <c r="I408" s="615" t="s">
        <v>909</v>
      </c>
      <c r="J408" s="616">
        <v>114.96</v>
      </c>
      <c r="K408" s="616">
        <v>145.182849353796</v>
      </c>
      <c r="L408" s="616">
        <v>249.60284935379599</v>
      </c>
      <c r="M408" s="182">
        <v>23.46</v>
      </c>
      <c r="N408" s="184">
        <v>40.734165467034103</v>
      </c>
    </row>
    <row r="409" spans="1:14">
      <c r="A409" s="179">
        <v>408</v>
      </c>
      <c r="B409" s="180">
        <v>5</v>
      </c>
      <c r="C409" s="180" t="s">
        <v>906</v>
      </c>
      <c r="D409" s="181">
        <v>12</v>
      </c>
      <c r="E409" s="615"/>
      <c r="F409" s="615"/>
      <c r="G409" s="181" t="s">
        <v>910</v>
      </c>
      <c r="H409" s="181" t="s">
        <v>916</v>
      </c>
      <c r="I409" s="615"/>
      <c r="J409" s="616"/>
      <c r="K409" s="616"/>
      <c r="L409" s="616"/>
      <c r="M409" s="182">
        <v>23.49</v>
      </c>
      <c r="N409" s="184">
        <v>40.786255192695265</v>
      </c>
    </row>
    <row r="410" spans="1:14">
      <c r="A410" s="179">
        <v>409</v>
      </c>
      <c r="B410" s="180">
        <v>5</v>
      </c>
      <c r="C410" s="180" t="s">
        <v>906</v>
      </c>
      <c r="D410" s="181">
        <v>12</v>
      </c>
      <c r="E410" s="615"/>
      <c r="F410" s="615"/>
      <c r="G410" s="181" t="s">
        <v>911</v>
      </c>
      <c r="H410" s="181" t="s">
        <v>916</v>
      </c>
      <c r="I410" s="615"/>
      <c r="J410" s="616"/>
      <c r="K410" s="616"/>
      <c r="L410" s="616"/>
      <c r="M410" s="182">
        <v>25.62</v>
      </c>
      <c r="N410" s="184">
        <v>44.48462571463827</v>
      </c>
    </row>
    <row r="411" spans="1:14">
      <c r="A411" s="179">
        <v>410</v>
      </c>
      <c r="B411" s="180">
        <v>5</v>
      </c>
      <c r="C411" s="180" t="s">
        <v>906</v>
      </c>
      <c r="D411" s="181">
        <v>12</v>
      </c>
      <c r="E411" s="615"/>
      <c r="F411" s="615"/>
      <c r="G411" s="181" t="s">
        <v>912</v>
      </c>
      <c r="H411" s="181" t="s">
        <v>916</v>
      </c>
      <c r="I411" s="615"/>
      <c r="J411" s="616"/>
      <c r="K411" s="616"/>
      <c r="L411" s="616"/>
      <c r="M411" s="182">
        <v>25.62</v>
      </c>
      <c r="N411" s="184">
        <v>44.48462571463827</v>
      </c>
    </row>
    <row r="412" spans="1:14">
      <c r="A412" s="179">
        <v>411</v>
      </c>
      <c r="B412" s="180">
        <v>5</v>
      </c>
      <c r="C412" s="180" t="s">
        <v>906</v>
      </c>
      <c r="D412" s="181">
        <v>12</v>
      </c>
      <c r="E412" s="615"/>
      <c r="F412" s="615"/>
      <c r="G412" s="181" t="s">
        <v>913</v>
      </c>
      <c r="H412" s="181" t="s">
        <v>916</v>
      </c>
      <c r="I412" s="615"/>
      <c r="J412" s="616"/>
      <c r="K412" s="616"/>
      <c r="L412" s="616"/>
      <c r="M412" s="182">
        <v>23.49</v>
      </c>
      <c r="N412" s="184">
        <v>40.786255192695265</v>
      </c>
    </row>
    <row r="413" spans="1:14">
      <c r="A413" s="179">
        <v>412</v>
      </c>
      <c r="B413" s="180">
        <v>5</v>
      </c>
      <c r="C413" s="180" t="s">
        <v>906</v>
      </c>
      <c r="D413" s="181">
        <v>12</v>
      </c>
      <c r="E413" s="615"/>
      <c r="F413" s="615"/>
      <c r="G413" s="181" t="s">
        <v>914</v>
      </c>
      <c r="H413" s="181" t="s">
        <v>916</v>
      </c>
      <c r="I413" s="615"/>
      <c r="J413" s="616"/>
      <c r="K413" s="616"/>
      <c r="L413" s="616"/>
      <c r="M413" s="182">
        <v>23.46</v>
      </c>
      <c r="N413" s="184">
        <v>40.734165467034103</v>
      </c>
    </row>
    <row r="414" spans="1:14">
      <c r="A414" s="179">
        <v>413</v>
      </c>
      <c r="B414" s="180">
        <v>5</v>
      </c>
      <c r="C414" s="180" t="s">
        <v>906</v>
      </c>
      <c r="D414" s="181">
        <v>12</v>
      </c>
      <c r="E414" s="615">
        <v>1203</v>
      </c>
      <c r="F414" s="615" t="s">
        <v>917</v>
      </c>
      <c r="G414" s="181" t="s">
        <v>908</v>
      </c>
      <c r="H414" s="181" t="s">
        <v>849</v>
      </c>
      <c r="I414" s="615" t="s">
        <v>918</v>
      </c>
      <c r="J414" s="616">
        <v>85.82</v>
      </c>
      <c r="K414" s="616">
        <v>108.36383881230115</v>
      </c>
      <c r="L414" s="616">
        <v>178.34383881230116</v>
      </c>
      <c r="M414" s="182">
        <v>21.9</v>
      </c>
      <c r="N414" s="185">
        <v>38.025499732653316</v>
      </c>
    </row>
    <row r="415" spans="1:14">
      <c r="A415" s="179">
        <v>414</v>
      </c>
      <c r="B415" s="180">
        <v>5</v>
      </c>
      <c r="C415" s="180" t="s">
        <v>906</v>
      </c>
      <c r="D415" s="181">
        <v>12</v>
      </c>
      <c r="E415" s="615"/>
      <c r="F415" s="615"/>
      <c r="G415" s="181" t="s">
        <v>910</v>
      </c>
      <c r="H415" s="181" t="s">
        <v>849</v>
      </c>
      <c r="I415" s="615"/>
      <c r="J415" s="616"/>
      <c r="K415" s="616"/>
      <c r="L415" s="616"/>
      <c r="M415" s="182">
        <v>26.56</v>
      </c>
      <c r="N415" s="185">
        <v>46.116770452021555</v>
      </c>
    </row>
    <row r="416" spans="1:14">
      <c r="A416" s="179">
        <v>415</v>
      </c>
      <c r="B416" s="180">
        <v>5</v>
      </c>
      <c r="C416" s="180" t="s">
        <v>906</v>
      </c>
      <c r="D416" s="181">
        <v>12</v>
      </c>
      <c r="E416" s="615"/>
      <c r="F416" s="615"/>
      <c r="G416" s="181" t="s">
        <v>911</v>
      </c>
      <c r="H416" s="181" t="s">
        <v>849</v>
      </c>
      <c r="I416" s="615"/>
      <c r="J416" s="616"/>
      <c r="K416" s="616"/>
      <c r="L416" s="616"/>
      <c r="M416" s="182">
        <v>26.56</v>
      </c>
      <c r="N416" s="184">
        <v>46.116770452021555</v>
      </c>
    </row>
    <row r="417" spans="1:14">
      <c r="A417" s="179">
        <v>416</v>
      </c>
      <c r="B417" s="180">
        <v>5</v>
      </c>
      <c r="C417" s="180" t="s">
        <v>906</v>
      </c>
      <c r="D417" s="181">
        <v>12</v>
      </c>
      <c r="E417" s="615"/>
      <c r="F417" s="615"/>
      <c r="G417" s="181" t="s">
        <v>912</v>
      </c>
      <c r="H417" s="181" t="s">
        <v>849</v>
      </c>
      <c r="I417" s="615"/>
      <c r="J417" s="616"/>
      <c r="K417" s="616"/>
      <c r="L417" s="616"/>
      <c r="M417" s="182">
        <v>21.9</v>
      </c>
      <c r="N417" s="184">
        <v>38.025499732653316</v>
      </c>
    </row>
    <row r="418" spans="1:14">
      <c r="A418" s="179">
        <v>417</v>
      </c>
      <c r="B418" s="180">
        <v>5</v>
      </c>
      <c r="C418" s="180" t="s">
        <v>906</v>
      </c>
      <c r="D418" s="181">
        <v>12</v>
      </c>
      <c r="E418" s="615">
        <v>1204</v>
      </c>
      <c r="F418" s="615" t="s">
        <v>919</v>
      </c>
      <c r="G418" s="181" t="s">
        <v>908</v>
      </c>
      <c r="H418" s="181" t="s">
        <v>916</v>
      </c>
      <c r="I418" s="615" t="s">
        <v>918</v>
      </c>
      <c r="J418" s="616">
        <v>80.790000000000006</v>
      </c>
      <c r="K418" s="616">
        <v>102.01252083017725</v>
      </c>
      <c r="L418" s="616">
        <v>169.10252083017724</v>
      </c>
      <c r="M418" s="182">
        <v>25.32</v>
      </c>
      <c r="N418" s="184">
        <v>43.96372845802658</v>
      </c>
    </row>
    <row r="419" spans="1:14">
      <c r="A419" s="179">
        <v>418</v>
      </c>
      <c r="B419" s="180">
        <v>5</v>
      </c>
      <c r="C419" s="180" t="s">
        <v>906</v>
      </c>
      <c r="D419" s="181">
        <v>12</v>
      </c>
      <c r="E419" s="615"/>
      <c r="F419" s="615"/>
      <c r="G419" s="181" t="s">
        <v>910</v>
      </c>
      <c r="H419" s="181" t="s">
        <v>916</v>
      </c>
      <c r="I419" s="615"/>
      <c r="J419" s="616"/>
      <c r="K419" s="616"/>
      <c r="L419" s="616"/>
      <c r="M419" s="182">
        <v>23.72</v>
      </c>
      <c r="N419" s="184">
        <v>41.185609756097563</v>
      </c>
    </row>
    <row r="420" spans="1:14">
      <c r="A420" s="179">
        <v>419</v>
      </c>
      <c r="B420" s="180">
        <v>5</v>
      </c>
      <c r="C420" s="180" t="s">
        <v>906</v>
      </c>
      <c r="D420" s="181">
        <v>12</v>
      </c>
      <c r="E420" s="615"/>
      <c r="F420" s="615"/>
      <c r="G420" s="181" t="s">
        <v>911</v>
      </c>
      <c r="H420" s="181" t="s">
        <v>916</v>
      </c>
      <c r="I420" s="615"/>
      <c r="J420" s="616"/>
      <c r="K420" s="616"/>
      <c r="L420" s="616"/>
      <c r="M420" s="182">
        <v>23.72</v>
      </c>
      <c r="N420" s="184">
        <v>41.185609756097563</v>
      </c>
    </row>
    <row r="421" spans="1:14">
      <c r="A421" s="179">
        <v>420</v>
      </c>
      <c r="B421" s="180">
        <v>5</v>
      </c>
      <c r="C421" s="180" t="s">
        <v>906</v>
      </c>
      <c r="D421" s="181">
        <v>12</v>
      </c>
      <c r="E421" s="615"/>
      <c r="F421" s="615"/>
      <c r="G421" s="181" t="s">
        <v>912</v>
      </c>
      <c r="H421" s="181" t="s">
        <v>916</v>
      </c>
      <c r="I421" s="615"/>
      <c r="J421" s="616"/>
      <c r="K421" s="616"/>
      <c r="L421" s="616"/>
      <c r="M421" s="182">
        <v>25.32</v>
      </c>
      <c r="N421" s="184">
        <v>43.96372845802658</v>
      </c>
    </row>
    <row r="422" spans="1:14">
      <c r="A422" s="179">
        <v>421</v>
      </c>
      <c r="B422" s="180">
        <v>5</v>
      </c>
      <c r="C422" s="180" t="s">
        <v>906</v>
      </c>
      <c r="D422" s="181">
        <v>12</v>
      </c>
      <c r="E422" s="615">
        <v>1205</v>
      </c>
      <c r="F422" s="615" t="s">
        <v>908</v>
      </c>
      <c r="G422" s="181" t="s">
        <v>908</v>
      </c>
      <c r="H422" s="181" t="s">
        <v>849</v>
      </c>
      <c r="I422" s="615" t="s">
        <v>918</v>
      </c>
      <c r="J422" s="616">
        <v>85.82</v>
      </c>
      <c r="K422" s="616">
        <v>108.36464711227785</v>
      </c>
      <c r="L422" s="616">
        <v>178.34464711227787</v>
      </c>
      <c r="M422" s="182">
        <v>26.56</v>
      </c>
      <c r="N422" s="184">
        <v>46.116770452021555</v>
      </c>
    </row>
    <row r="423" spans="1:14">
      <c r="A423" s="179">
        <v>422</v>
      </c>
      <c r="B423" s="180">
        <v>5</v>
      </c>
      <c r="C423" s="180" t="s">
        <v>906</v>
      </c>
      <c r="D423" s="181">
        <v>12</v>
      </c>
      <c r="E423" s="615"/>
      <c r="F423" s="615"/>
      <c r="G423" s="181" t="s">
        <v>910</v>
      </c>
      <c r="H423" s="181" t="s">
        <v>849</v>
      </c>
      <c r="I423" s="615"/>
      <c r="J423" s="616"/>
      <c r="K423" s="616"/>
      <c r="L423" s="616"/>
      <c r="M423" s="182">
        <v>21.9</v>
      </c>
      <c r="N423" s="184">
        <v>38.025499732653316</v>
      </c>
    </row>
    <row r="424" spans="1:14">
      <c r="A424" s="179">
        <v>423</v>
      </c>
      <c r="B424" s="180">
        <v>5</v>
      </c>
      <c r="C424" s="180" t="s">
        <v>906</v>
      </c>
      <c r="D424" s="181">
        <v>12</v>
      </c>
      <c r="E424" s="615"/>
      <c r="F424" s="615"/>
      <c r="G424" s="181" t="s">
        <v>911</v>
      </c>
      <c r="H424" s="181" t="s">
        <v>849</v>
      </c>
      <c r="I424" s="615"/>
      <c r="J424" s="616"/>
      <c r="K424" s="616"/>
      <c r="L424" s="616"/>
      <c r="M424" s="182">
        <v>21.9</v>
      </c>
      <c r="N424" s="184">
        <v>38.025499732653316</v>
      </c>
    </row>
    <row r="425" spans="1:14">
      <c r="A425" s="179">
        <v>424</v>
      </c>
      <c r="B425" s="180">
        <v>5</v>
      </c>
      <c r="C425" s="180" t="s">
        <v>906</v>
      </c>
      <c r="D425" s="181">
        <v>12</v>
      </c>
      <c r="E425" s="615"/>
      <c r="F425" s="615"/>
      <c r="G425" s="181" t="s">
        <v>912</v>
      </c>
      <c r="H425" s="181" t="s">
        <v>849</v>
      </c>
      <c r="I425" s="615"/>
      <c r="J425" s="616"/>
      <c r="K425" s="616"/>
      <c r="L425" s="616"/>
      <c r="M425" s="182">
        <v>26.56</v>
      </c>
      <c r="N425" s="184">
        <v>46.116770452021555</v>
      </c>
    </row>
    <row r="426" spans="1:14">
      <c r="A426" s="179">
        <v>425</v>
      </c>
      <c r="B426" s="180">
        <v>5</v>
      </c>
      <c r="C426" s="180" t="s">
        <v>906</v>
      </c>
      <c r="D426" s="181">
        <v>12</v>
      </c>
      <c r="E426" s="615">
        <v>1206</v>
      </c>
      <c r="F426" s="615" t="s">
        <v>912</v>
      </c>
      <c r="G426" s="181" t="s">
        <v>908</v>
      </c>
      <c r="H426" s="181" t="s">
        <v>916</v>
      </c>
      <c r="I426" s="615" t="s">
        <v>918</v>
      </c>
      <c r="J426" s="616">
        <v>80.790000000000006</v>
      </c>
      <c r="K426" s="616">
        <v>102.01328175484653</v>
      </c>
      <c r="L426" s="616">
        <v>169.10328175484653</v>
      </c>
      <c r="M426" s="182">
        <v>23.72</v>
      </c>
      <c r="N426" s="184">
        <v>41.185609756097563</v>
      </c>
    </row>
    <row r="427" spans="1:14">
      <c r="A427" s="179">
        <v>426</v>
      </c>
      <c r="B427" s="180">
        <v>5</v>
      </c>
      <c r="C427" s="180" t="s">
        <v>906</v>
      </c>
      <c r="D427" s="181">
        <v>12</v>
      </c>
      <c r="E427" s="615"/>
      <c r="F427" s="615"/>
      <c r="G427" s="181" t="s">
        <v>910</v>
      </c>
      <c r="H427" s="181" t="s">
        <v>916</v>
      </c>
      <c r="I427" s="615"/>
      <c r="J427" s="616"/>
      <c r="K427" s="616"/>
      <c r="L427" s="616"/>
      <c r="M427" s="182">
        <v>25.32</v>
      </c>
      <c r="N427" s="184">
        <v>43.96372845802658</v>
      </c>
    </row>
    <row r="428" spans="1:14">
      <c r="A428" s="179">
        <v>427</v>
      </c>
      <c r="B428" s="180">
        <v>5</v>
      </c>
      <c r="C428" s="180" t="s">
        <v>906</v>
      </c>
      <c r="D428" s="181">
        <v>12</v>
      </c>
      <c r="E428" s="615"/>
      <c r="F428" s="615"/>
      <c r="G428" s="181" t="s">
        <v>911</v>
      </c>
      <c r="H428" s="181" t="s">
        <v>916</v>
      </c>
      <c r="I428" s="615"/>
      <c r="J428" s="616"/>
      <c r="K428" s="616"/>
      <c r="L428" s="616"/>
      <c r="M428" s="182">
        <v>25.32</v>
      </c>
      <c r="N428" s="184">
        <v>43.96372845802658</v>
      </c>
    </row>
    <row r="429" spans="1:14">
      <c r="A429" s="179">
        <v>428</v>
      </c>
      <c r="B429" s="180">
        <v>5</v>
      </c>
      <c r="C429" s="180" t="s">
        <v>906</v>
      </c>
      <c r="D429" s="181">
        <v>12</v>
      </c>
      <c r="E429" s="615"/>
      <c r="F429" s="615"/>
      <c r="G429" s="181" t="s">
        <v>912</v>
      </c>
      <c r="H429" s="181" t="s">
        <v>916</v>
      </c>
      <c r="I429" s="615"/>
      <c r="J429" s="616"/>
      <c r="K429" s="616"/>
      <c r="L429" s="616"/>
      <c r="M429" s="182">
        <v>23.72</v>
      </c>
      <c r="N429" s="184">
        <v>41.185609756097563</v>
      </c>
    </row>
    <row r="430" spans="1:14">
      <c r="A430" s="179">
        <v>429</v>
      </c>
      <c r="B430" s="180">
        <v>5</v>
      </c>
      <c r="C430" s="180" t="s">
        <v>906</v>
      </c>
      <c r="D430" s="181">
        <v>12</v>
      </c>
      <c r="E430" s="615">
        <v>1207</v>
      </c>
      <c r="F430" s="615" t="s">
        <v>910</v>
      </c>
      <c r="G430" s="181" t="s">
        <v>908</v>
      </c>
      <c r="H430" s="181" t="s">
        <v>849</v>
      </c>
      <c r="I430" s="615" t="s">
        <v>909</v>
      </c>
      <c r="J430" s="616">
        <v>114.59</v>
      </c>
      <c r="K430" s="616">
        <v>144.69243664176091</v>
      </c>
      <c r="L430" s="616">
        <v>247.34243664176091</v>
      </c>
      <c r="M430" s="182">
        <v>27</v>
      </c>
      <c r="N430" s="184">
        <v>46.880753095052036</v>
      </c>
    </row>
    <row r="431" spans="1:14">
      <c r="A431" s="179">
        <v>430</v>
      </c>
      <c r="B431" s="180">
        <v>5</v>
      </c>
      <c r="C431" s="180" t="s">
        <v>906</v>
      </c>
      <c r="D431" s="181">
        <v>12</v>
      </c>
      <c r="E431" s="615"/>
      <c r="F431" s="615"/>
      <c r="G431" s="181" t="s">
        <v>910</v>
      </c>
      <c r="H431" s="181" t="s">
        <v>849</v>
      </c>
      <c r="I431" s="615"/>
      <c r="J431" s="616"/>
      <c r="K431" s="616"/>
      <c r="L431" s="616"/>
      <c r="M431" s="182">
        <v>21.98</v>
      </c>
      <c r="N431" s="184">
        <v>38.164405667749769</v>
      </c>
    </row>
    <row r="432" spans="1:14">
      <c r="A432" s="179">
        <v>431</v>
      </c>
      <c r="B432" s="180">
        <v>5</v>
      </c>
      <c r="C432" s="180" t="s">
        <v>906</v>
      </c>
      <c r="D432" s="181">
        <v>12</v>
      </c>
      <c r="E432" s="615"/>
      <c r="F432" s="615"/>
      <c r="G432" s="181" t="s">
        <v>911</v>
      </c>
      <c r="H432" s="181" t="s">
        <v>849</v>
      </c>
      <c r="I432" s="615"/>
      <c r="J432" s="616"/>
      <c r="K432" s="616"/>
      <c r="L432" s="616"/>
      <c r="M432" s="182">
        <v>24.08</v>
      </c>
      <c r="N432" s="184">
        <v>41.810686464031591</v>
      </c>
    </row>
    <row r="433" spans="1:14">
      <c r="A433" s="179">
        <v>432</v>
      </c>
      <c r="B433" s="180">
        <v>5</v>
      </c>
      <c r="C433" s="180" t="s">
        <v>906</v>
      </c>
      <c r="D433" s="181">
        <v>12</v>
      </c>
      <c r="E433" s="615"/>
      <c r="F433" s="615"/>
      <c r="G433" s="181" t="s">
        <v>912</v>
      </c>
      <c r="H433" s="181" t="s">
        <v>849</v>
      </c>
      <c r="I433" s="615"/>
      <c r="J433" s="616"/>
      <c r="K433" s="616"/>
      <c r="L433" s="616"/>
      <c r="M433" s="182">
        <v>24.08</v>
      </c>
      <c r="N433" s="184">
        <v>41.810686464031591</v>
      </c>
    </row>
    <row r="434" spans="1:14">
      <c r="A434" s="179">
        <v>433</v>
      </c>
      <c r="B434" s="180">
        <v>5</v>
      </c>
      <c r="C434" s="180" t="s">
        <v>906</v>
      </c>
      <c r="D434" s="181">
        <v>12</v>
      </c>
      <c r="E434" s="615"/>
      <c r="F434" s="615"/>
      <c r="G434" s="181" t="s">
        <v>913</v>
      </c>
      <c r="H434" s="181" t="s">
        <v>849</v>
      </c>
      <c r="I434" s="615"/>
      <c r="J434" s="616"/>
      <c r="K434" s="616"/>
      <c r="L434" s="616"/>
      <c r="M434" s="182">
        <v>21.98</v>
      </c>
      <c r="N434" s="184">
        <v>38.164405667749769</v>
      </c>
    </row>
    <row r="435" spans="1:14">
      <c r="A435" s="179">
        <v>434</v>
      </c>
      <c r="B435" s="180">
        <v>5</v>
      </c>
      <c r="C435" s="180" t="s">
        <v>906</v>
      </c>
      <c r="D435" s="181">
        <v>12</v>
      </c>
      <c r="E435" s="615"/>
      <c r="F435" s="615"/>
      <c r="G435" s="181" t="s">
        <v>914</v>
      </c>
      <c r="H435" s="181" t="s">
        <v>849</v>
      </c>
      <c r="I435" s="615"/>
      <c r="J435" s="616"/>
      <c r="K435" s="616"/>
      <c r="L435" s="616"/>
      <c r="M435" s="182">
        <v>27</v>
      </c>
      <c r="N435" s="184">
        <v>46.880753095052036</v>
      </c>
    </row>
    <row r="436" spans="1:14">
      <c r="A436" s="179">
        <v>435</v>
      </c>
      <c r="B436" s="180">
        <v>5</v>
      </c>
      <c r="C436" s="180" t="s">
        <v>906</v>
      </c>
      <c r="D436" s="181">
        <v>12</v>
      </c>
      <c r="E436" s="615">
        <v>1208</v>
      </c>
      <c r="F436" s="615" t="s">
        <v>911</v>
      </c>
      <c r="G436" s="181" t="s">
        <v>908</v>
      </c>
      <c r="H436" s="181" t="s">
        <v>916</v>
      </c>
      <c r="I436" s="615" t="s">
        <v>909</v>
      </c>
      <c r="J436" s="616">
        <v>114.96599999999999</v>
      </c>
      <c r="K436" s="616">
        <v>145.1596344911147</v>
      </c>
      <c r="L436" s="616">
        <v>249.57963449111469</v>
      </c>
      <c r="M436" s="182">
        <v>25.62</v>
      </c>
      <c r="N436" s="184">
        <v>44.48462571463827</v>
      </c>
    </row>
    <row r="437" spans="1:14">
      <c r="A437" s="179">
        <v>436</v>
      </c>
      <c r="B437" s="180">
        <v>5</v>
      </c>
      <c r="C437" s="180" t="s">
        <v>906</v>
      </c>
      <c r="D437" s="181">
        <v>12</v>
      </c>
      <c r="E437" s="615"/>
      <c r="F437" s="615"/>
      <c r="G437" s="181" t="s">
        <v>910</v>
      </c>
      <c r="H437" s="181" t="s">
        <v>916</v>
      </c>
      <c r="I437" s="615"/>
      <c r="J437" s="616"/>
      <c r="K437" s="616"/>
      <c r="L437" s="616"/>
      <c r="M437" s="182">
        <v>23.49</v>
      </c>
      <c r="N437" s="184">
        <v>40.786255192695265</v>
      </c>
    </row>
    <row r="438" spans="1:14">
      <c r="A438" s="179">
        <v>437</v>
      </c>
      <c r="B438" s="180">
        <v>5</v>
      </c>
      <c r="C438" s="180" t="s">
        <v>906</v>
      </c>
      <c r="D438" s="181">
        <v>12</v>
      </c>
      <c r="E438" s="615"/>
      <c r="F438" s="615"/>
      <c r="G438" s="181" t="s">
        <v>911</v>
      </c>
      <c r="H438" s="181" t="s">
        <v>916</v>
      </c>
      <c r="I438" s="615"/>
      <c r="J438" s="616"/>
      <c r="K438" s="616"/>
      <c r="L438" s="616"/>
      <c r="M438" s="182">
        <v>23.46</v>
      </c>
      <c r="N438" s="184">
        <v>40.734165467034103</v>
      </c>
    </row>
    <row r="439" spans="1:14">
      <c r="A439" s="179">
        <v>438</v>
      </c>
      <c r="B439" s="180">
        <v>5</v>
      </c>
      <c r="C439" s="180" t="s">
        <v>906</v>
      </c>
      <c r="D439" s="181">
        <v>12</v>
      </c>
      <c r="E439" s="615"/>
      <c r="F439" s="615"/>
      <c r="G439" s="181" t="s">
        <v>912</v>
      </c>
      <c r="H439" s="181" t="s">
        <v>916</v>
      </c>
      <c r="I439" s="615"/>
      <c r="J439" s="616"/>
      <c r="K439" s="616"/>
      <c r="L439" s="616"/>
      <c r="M439" s="182">
        <v>23.46</v>
      </c>
      <c r="N439" s="184">
        <v>40.734165467034103</v>
      </c>
    </row>
    <row r="440" spans="1:14">
      <c r="A440" s="179">
        <v>439</v>
      </c>
      <c r="B440" s="180">
        <v>5</v>
      </c>
      <c r="C440" s="180" t="s">
        <v>906</v>
      </c>
      <c r="D440" s="181">
        <v>12</v>
      </c>
      <c r="E440" s="615"/>
      <c r="F440" s="615"/>
      <c r="G440" s="181" t="s">
        <v>913</v>
      </c>
      <c r="H440" s="181" t="s">
        <v>916</v>
      </c>
      <c r="I440" s="615"/>
      <c r="J440" s="616"/>
      <c r="K440" s="616"/>
      <c r="L440" s="616"/>
      <c r="M440" s="182">
        <v>23.49</v>
      </c>
      <c r="N440" s="184">
        <v>40.786255192695265</v>
      </c>
    </row>
    <row r="441" spans="1:14" ht="18" thickBot="1">
      <c r="A441" s="179">
        <v>440</v>
      </c>
      <c r="B441" s="180">
        <v>5</v>
      </c>
      <c r="C441" s="180" t="s">
        <v>906</v>
      </c>
      <c r="D441" s="181">
        <v>12</v>
      </c>
      <c r="E441" s="615"/>
      <c r="F441" s="615"/>
      <c r="G441" s="181" t="s">
        <v>914</v>
      </c>
      <c r="H441" s="181" t="s">
        <v>916</v>
      </c>
      <c r="I441" s="615"/>
      <c r="J441" s="616"/>
      <c r="K441" s="616"/>
      <c r="L441" s="616"/>
      <c r="M441" s="186">
        <v>25.62</v>
      </c>
      <c r="N441" s="187">
        <v>44.48462571463827</v>
      </c>
    </row>
    <row r="442" spans="1:14">
      <c r="A442" s="179">
        <v>441</v>
      </c>
      <c r="B442" s="180">
        <v>5</v>
      </c>
      <c r="C442" s="180" t="s">
        <v>906</v>
      </c>
      <c r="D442" s="181">
        <v>13</v>
      </c>
      <c r="E442" s="615">
        <v>1301</v>
      </c>
      <c r="F442" s="615" t="s">
        <v>907</v>
      </c>
      <c r="G442" s="181" t="s">
        <v>908</v>
      </c>
      <c r="H442" s="181" t="s">
        <v>849</v>
      </c>
      <c r="I442" s="615" t="s">
        <v>909</v>
      </c>
      <c r="J442" s="616">
        <v>114.59</v>
      </c>
      <c r="K442" s="616">
        <v>144.715576787157</v>
      </c>
      <c r="L442" s="616">
        <v>247.36557678715701</v>
      </c>
      <c r="M442" s="182">
        <v>24.08</v>
      </c>
      <c r="N442" s="183">
        <v>41.810686464031591</v>
      </c>
    </row>
    <row r="443" spans="1:14">
      <c r="A443" s="179">
        <v>442</v>
      </c>
      <c r="B443" s="180">
        <v>5</v>
      </c>
      <c r="C443" s="180" t="s">
        <v>906</v>
      </c>
      <c r="D443" s="181">
        <v>13</v>
      </c>
      <c r="E443" s="615"/>
      <c r="F443" s="615"/>
      <c r="G443" s="181" t="s">
        <v>910</v>
      </c>
      <c r="H443" s="181" t="s">
        <v>849</v>
      </c>
      <c r="I443" s="615"/>
      <c r="J443" s="616"/>
      <c r="K443" s="616"/>
      <c r="L443" s="616"/>
      <c r="M443" s="182">
        <v>21.98</v>
      </c>
      <c r="N443" s="184">
        <v>38.164405667749769</v>
      </c>
    </row>
    <row r="444" spans="1:14">
      <c r="A444" s="179">
        <v>443</v>
      </c>
      <c r="B444" s="180">
        <v>5</v>
      </c>
      <c r="C444" s="180" t="s">
        <v>906</v>
      </c>
      <c r="D444" s="181">
        <v>13</v>
      </c>
      <c r="E444" s="615"/>
      <c r="F444" s="615"/>
      <c r="G444" s="181" t="s">
        <v>911</v>
      </c>
      <c r="H444" s="181" t="s">
        <v>849</v>
      </c>
      <c r="I444" s="615"/>
      <c r="J444" s="616"/>
      <c r="K444" s="616"/>
      <c r="L444" s="616"/>
      <c r="M444" s="182">
        <v>27</v>
      </c>
      <c r="N444" s="184">
        <v>46.880753095052036</v>
      </c>
    </row>
    <row r="445" spans="1:14">
      <c r="A445" s="179">
        <v>444</v>
      </c>
      <c r="B445" s="180">
        <v>5</v>
      </c>
      <c r="C445" s="180" t="s">
        <v>906</v>
      </c>
      <c r="D445" s="181">
        <v>13</v>
      </c>
      <c r="E445" s="615"/>
      <c r="F445" s="615"/>
      <c r="G445" s="181" t="s">
        <v>912</v>
      </c>
      <c r="H445" s="181" t="s">
        <v>849</v>
      </c>
      <c r="I445" s="615"/>
      <c r="J445" s="616"/>
      <c r="K445" s="616"/>
      <c r="L445" s="616"/>
      <c r="M445" s="182">
        <v>27</v>
      </c>
      <c r="N445" s="184">
        <v>46.880753095052036</v>
      </c>
    </row>
    <row r="446" spans="1:14">
      <c r="A446" s="179">
        <v>445</v>
      </c>
      <c r="B446" s="180">
        <v>5</v>
      </c>
      <c r="C446" s="180" t="s">
        <v>906</v>
      </c>
      <c r="D446" s="181">
        <v>13</v>
      </c>
      <c r="E446" s="615"/>
      <c r="F446" s="615"/>
      <c r="G446" s="181" t="s">
        <v>913</v>
      </c>
      <c r="H446" s="181" t="s">
        <v>849</v>
      </c>
      <c r="I446" s="615"/>
      <c r="J446" s="616"/>
      <c r="K446" s="616"/>
      <c r="L446" s="616"/>
      <c r="M446" s="182">
        <v>21.98</v>
      </c>
      <c r="N446" s="184">
        <v>38.164405667749769</v>
      </c>
    </row>
    <row r="447" spans="1:14">
      <c r="A447" s="179">
        <v>446</v>
      </c>
      <c r="B447" s="180">
        <v>5</v>
      </c>
      <c r="C447" s="180" t="s">
        <v>906</v>
      </c>
      <c r="D447" s="181">
        <v>13</v>
      </c>
      <c r="E447" s="615"/>
      <c r="F447" s="615"/>
      <c r="G447" s="181" t="s">
        <v>914</v>
      </c>
      <c r="H447" s="181" t="s">
        <v>849</v>
      </c>
      <c r="I447" s="615"/>
      <c r="J447" s="616"/>
      <c r="K447" s="616"/>
      <c r="L447" s="616"/>
      <c r="M447" s="182">
        <v>24.08</v>
      </c>
      <c r="N447" s="184">
        <v>41.810686464031591</v>
      </c>
    </row>
    <row r="448" spans="1:14">
      <c r="A448" s="179">
        <v>447</v>
      </c>
      <c r="B448" s="180">
        <v>5</v>
      </c>
      <c r="C448" s="180" t="s">
        <v>906</v>
      </c>
      <c r="D448" s="181">
        <v>13</v>
      </c>
      <c r="E448" s="615">
        <v>1302</v>
      </c>
      <c r="F448" s="615" t="s">
        <v>915</v>
      </c>
      <c r="G448" s="181" t="s">
        <v>908</v>
      </c>
      <c r="H448" s="181" t="s">
        <v>916</v>
      </c>
      <c r="I448" s="615" t="s">
        <v>909</v>
      </c>
      <c r="J448" s="616">
        <v>114.96</v>
      </c>
      <c r="K448" s="616">
        <v>145.182849353796</v>
      </c>
      <c r="L448" s="616">
        <v>249.60284935379599</v>
      </c>
      <c r="M448" s="182">
        <v>23.46</v>
      </c>
      <c r="N448" s="184">
        <v>40.734165467034103</v>
      </c>
    </row>
    <row r="449" spans="1:14">
      <c r="A449" s="179">
        <v>448</v>
      </c>
      <c r="B449" s="180">
        <v>5</v>
      </c>
      <c r="C449" s="180" t="s">
        <v>906</v>
      </c>
      <c r="D449" s="181">
        <v>13</v>
      </c>
      <c r="E449" s="615"/>
      <c r="F449" s="615"/>
      <c r="G449" s="181" t="s">
        <v>910</v>
      </c>
      <c r="H449" s="181" t="s">
        <v>916</v>
      </c>
      <c r="I449" s="615"/>
      <c r="J449" s="616"/>
      <c r="K449" s="616"/>
      <c r="L449" s="616"/>
      <c r="M449" s="182">
        <v>23.49</v>
      </c>
      <c r="N449" s="184">
        <v>40.786255192695265</v>
      </c>
    </row>
    <row r="450" spans="1:14">
      <c r="A450" s="179">
        <v>449</v>
      </c>
      <c r="B450" s="180">
        <v>5</v>
      </c>
      <c r="C450" s="180" t="s">
        <v>906</v>
      </c>
      <c r="D450" s="181">
        <v>13</v>
      </c>
      <c r="E450" s="615"/>
      <c r="F450" s="615"/>
      <c r="G450" s="181" t="s">
        <v>911</v>
      </c>
      <c r="H450" s="181" t="s">
        <v>916</v>
      </c>
      <c r="I450" s="615"/>
      <c r="J450" s="616"/>
      <c r="K450" s="616"/>
      <c r="L450" s="616"/>
      <c r="M450" s="182">
        <v>25.62</v>
      </c>
      <c r="N450" s="184">
        <v>44.48462571463827</v>
      </c>
    </row>
    <row r="451" spans="1:14">
      <c r="A451" s="179">
        <v>450</v>
      </c>
      <c r="B451" s="180">
        <v>5</v>
      </c>
      <c r="C451" s="180" t="s">
        <v>906</v>
      </c>
      <c r="D451" s="181">
        <v>13</v>
      </c>
      <c r="E451" s="615"/>
      <c r="F451" s="615"/>
      <c r="G451" s="181" t="s">
        <v>912</v>
      </c>
      <c r="H451" s="181" t="s">
        <v>916</v>
      </c>
      <c r="I451" s="615"/>
      <c r="J451" s="616"/>
      <c r="K451" s="616"/>
      <c r="L451" s="616"/>
      <c r="M451" s="182">
        <v>25.62</v>
      </c>
      <c r="N451" s="184">
        <v>44.48462571463827</v>
      </c>
    </row>
    <row r="452" spans="1:14">
      <c r="A452" s="179">
        <v>451</v>
      </c>
      <c r="B452" s="180">
        <v>5</v>
      </c>
      <c r="C452" s="180" t="s">
        <v>906</v>
      </c>
      <c r="D452" s="181">
        <v>13</v>
      </c>
      <c r="E452" s="615"/>
      <c r="F452" s="615"/>
      <c r="G452" s="181" t="s">
        <v>913</v>
      </c>
      <c r="H452" s="181" t="s">
        <v>916</v>
      </c>
      <c r="I452" s="615"/>
      <c r="J452" s="616"/>
      <c r="K452" s="616"/>
      <c r="L452" s="616"/>
      <c r="M452" s="182">
        <v>23.49</v>
      </c>
      <c r="N452" s="184">
        <v>40.786255192695265</v>
      </c>
    </row>
    <row r="453" spans="1:14">
      <c r="A453" s="179">
        <v>452</v>
      </c>
      <c r="B453" s="180">
        <v>5</v>
      </c>
      <c r="C453" s="180" t="s">
        <v>906</v>
      </c>
      <c r="D453" s="181">
        <v>13</v>
      </c>
      <c r="E453" s="615"/>
      <c r="F453" s="615"/>
      <c r="G453" s="181" t="s">
        <v>914</v>
      </c>
      <c r="H453" s="181" t="s">
        <v>916</v>
      </c>
      <c r="I453" s="615"/>
      <c r="J453" s="616"/>
      <c r="K453" s="616"/>
      <c r="L453" s="616"/>
      <c r="M453" s="182">
        <v>23.46</v>
      </c>
      <c r="N453" s="184">
        <v>40.734165467034103</v>
      </c>
    </row>
    <row r="454" spans="1:14">
      <c r="A454" s="179">
        <v>453</v>
      </c>
      <c r="B454" s="180">
        <v>5</v>
      </c>
      <c r="C454" s="180" t="s">
        <v>906</v>
      </c>
      <c r="D454" s="181">
        <v>13</v>
      </c>
      <c r="E454" s="615">
        <v>1303</v>
      </c>
      <c r="F454" s="615" t="s">
        <v>917</v>
      </c>
      <c r="G454" s="181" t="s">
        <v>908</v>
      </c>
      <c r="H454" s="181" t="s">
        <v>849</v>
      </c>
      <c r="I454" s="615" t="s">
        <v>918</v>
      </c>
      <c r="J454" s="616">
        <v>85.82</v>
      </c>
      <c r="K454" s="616">
        <v>108.36383881230115</v>
      </c>
      <c r="L454" s="616">
        <v>178.34383881230116</v>
      </c>
      <c r="M454" s="182">
        <v>21.9</v>
      </c>
      <c r="N454" s="185">
        <v>38.025499732653316</v>
      </c>
    </row>
    <row r="455" spans="1:14">
      <c r="A455" s="179">
        <v>454</v>
      </c>
      <c r="B455" s="180">
        <v>5</v>
      </c>
      <c r="C455" s="180" t="s">
        <v>906</v>
      </c>
      <c r="D455" s="181">
        <v>13</v>
      </c>
      <c r="E455" s="615"/>
      <c r="F455" s="615"/>
      <c r="G455" s="181" t="s">
        <v>910</v>
      </c>
      <c r="H455" s="181" t="s">
        <v>849</v>
      </c>
      <c r="I455" s="615"/>
      <c r="J455" s="616"/>
      <c r="K455" s="616"/>
      <c r="L455" s="616"/>
      <c r="M455" s="182">
        <v>26.56</v>
      </c>
      <c r="N455" s="185">
        <v>46.116770452021555</v>
      </c>
    </row>
    <row r="456" spans="1:14">
      <c r="A456" s="179">
        <v>455</v>
      </c>
      <c r="B456" s="180">
        <v>5</v>
      </c>
      <c r="C456" s="180" t="s">
        <v>906</v>
      </c>
      <c r="D456" s="181">
        <v>13</v>
      </c>
      <c r="E456" s="615"/>
      <c r="F456" s="615"/>
      <c r="G456" s="181" t="s">
        <v>911</v>
      </c>
      <c r="H456" s="181" t="s">
        <v>849</v>
      </c>
      <c r="I456" s="615"/>
      <c r="J456" s="616"/>
      <c r="K456" s="616"/>
      <c r="L456" s="616"/>
      <c r="M456" s="182">
        <v>26.56</v>
      </c>
      <c r="N456" s="184">
        <v>46.116770452021555</v>
      </c>
    </row>
    <row r="457" spans="1:14">
      <c r="A457" s="179">
        <v>456</v>
      </c>
      <c r="B457" s="180">
        <v>5</v>
      </c>
      <c r="C457" s="180" t="s">
        <v>906</v>
      </c>
      <c r="D457" s="181">
        <v>13</v>
      </c>
      <c r="E457" s="615"/>
      <c r="F457" s="615"/>
      <c r="G457" s="181" t="s">
        <v>912</v>
      </c>
      <c r="H457" s="181" t="s">
        <v>849</v>
      </c>
      <c r="I457" s="615"/>
      <c r="J457" s="616"/>
      <c r="K457" s="616"/>
      <c r="L457" s="616"/>
      <c r="M457" s="182">
        <v>21.9</v>
      </c>
      <c r="N457" s="184">
        <v>38.025499732653316</v>
      </c>
    </row>
    <row r="458" spans="1:14">
      <c r="A458" s="179">
        <v>457</v>
      </c>
      <c r="B458" s="180">
        <v>5</v>
      </c>
      <c r="C458" s="180" t="s">
        <v>906</v>
      </c>
      <c r="D458" s="181">
        <v>13</v>
      </c>
      <c r="E458" s="615">
        <v>1304</v>
      </c>
      <c r="F458" s="615" t="s">
        <v>919</v>
      </c>
      <c r="G458" s="181" t="s">
        <v>908</v>
      </c>
      <c r="H458" s="181" t="s">
        <v>916</v>
      </c>
      <c r="I458" s="615" t="s">
        <v>918</v>
      </c>
      <c r="J458" s="616">
        <v>80.790000000000006</v>
      </c>
      <c r="K458" s="616">
        <v>102.01252083017725</v>
      </c>
      <c r="L458" s="616">
        <v>169.10252083017724</v>
      </c>
      <c r="M458" s="182">
        <v>25.32</v>
      </c>
      <c r="N458" s="184">
        <v>43.96372845802658</v>
      </c>
    </row>
    <row r="459" spans="1:14">
      <c r="A459" s="179">
        <v>458</v>
      </c>
      <c r="B459" s="180">
        <v>5</v>
      </c>
      <c r="C459" s="180" t="s">
        <v>906</v>
      </c>
      <c r="D459" s="181">
        <v>13</v>
      </c>
      <c r="E459" s="615"/>
      <c r="F459" s="615"/>
      <c r="G459" s="181" t="s">
        <v>910</v>
      </c>
      <c r="H459" s="181" t="s">
        <v>916</v>
      </c>
      <c r="I459" s="615"/>
      <c r="J459" s="616"/>
      <c r="K459" s="616"/>
      <c r="L459" s="616"/>
      <c r="M459" s="182">
        <v>23.72</v>
      </c>
      <c r="N459" s="184">
        <v>41.185609756097563</v>
      </c>
    </row>
    <row r="460" spans="1:14">
      <c r="A460" s="179">
        <v>459</v>
      </c>
      <c r="B460" s="180">
        <v>5</v>
      </c>
      <c r="C460" s="180" t="s">
        <v>906</v>
      </c>
      <c r="D460" s="181">
        <v>13</v>
      </c>
      <c r="E460" s="615"/>
      <c r="F460" s="615"/>
      <c r="G460" s="181" t="s">
        <v>911</v>
      </c>
      <c r="H460" s="181" t="s">
        <v>916</v>
      </c>
      <c r="I460" s="615"/>
      <c r="J460" s="616"/>
      <c r="K460" s="616"/>
      <c r="L460" s="616"/>
      <c r="M460" s="182">
        <v>23.72</v>
      </c>
      <c r="N460" s="184">
        <v>41.185609756097563</v>
      </c>
    </row>
    <row r="461" spans="1:14">
      <c r="A461" s="179">
        <v>460</v>
      </c>
      <c r="B461" s="180">
        <v>5</v>
      </c>
      <c r="C461" s="180" t="s">
        <v>906</v>
      </c>
      <c r="D461" s="181">
        <v>13</v>
      </c>
      <c r="E461" s="615"/>
      <c r="F461" s="615"/>
      <c r="G461" s="181" t="s">
        <v>912</v>
      </c>
      <c r="H461" s="181" t="s">
        <v>916</v>
      </c>
      <c r="I461" s="615"/>
      <c r="J461" s="616"/>
      <c r="K461" s="616"/>
      <c r="L461" s="616"/>
      <c r="M461" s="182">
        <v>25.32</v>
      </c>
      <c r="N461" s="184">
        <v>43.96372845802658</v>
      </c>
    </row>
    <row r="462" spans="1:14">
      <c r="A462" s="179">
        <v>461</v>
      </c>
      <c r="B462" s="180">
        <v>5</v>
      </c>
      <c r="C462" s="180" t="s">
        <v>906</v>
      </c>
      <c r="D462" s="181">
        <v>13</v>
      </c>
      <c r="E462" s="615">
        <v>1305</v>
      </c>
      <c r="F462" s="615" t="s">
        <v>908</v>
      </c>
      <c r="G462" s="181" t="s">
        <v>908</v>
      </c>
      <c r="H462" s="181" t="s">
        <v>849</v>
      </c>
      <c r="I462" s="615" t="s">
        <v>918</v>
      </c>
      <c r="J462" s="616">
        <v>85.82</v>
      </c>
      <c r="K462" s="616">
        <v>108.36464711227785</v>
      </c>
      <c r="L462" s="616">
        <v>178.34464711227787</v>
      </c>
      <c r="M462" s="182">
        <v>26.56</v>
      </c>
      <c r="N462" s="184">
        <v>46.116770452021555</v>
      </c>
    </row>
    <row r="463" spans="1:14">
      <c r="A463" s="179">
        <v>462</v>
      </c>
      <c r="B463" s="180">
        <v>5</v>
      </c>
      <c r="C463" s="180" t="s">
        <v>906</v>
      </c>
      <c r="D463" s="181">
        <v>13</v>
      </c>
      <c r="E463" s="615"/>
      <c r="F463" s="615"/>
      <c r="G463" s="181" t="s">
        <v>910</v>
      </c>
      <c r="H463" s="181" t="s">
        <v>849</v>
      </c>
      <c r="I463" s="615"/>
      <c r="J463" s="616"/>
      <c r="K463" s="616"/>
      <c r="L463" s="616"/>
      <c r="M463" s="182">
        <v>21.9</v>
      </c>
      <c r="N463" s="184">
        <v>38.025499732653316</v>
      </c>
    </row>
    <row r="464" spans="1:14">
      <c r="A464" s="179">
        <v>463</v>
      </c>
      <c r="B464" s="180">
        <v>5</v>
      </c>
      <c r="C464" s="180" t="s">
        <v>906</v>
      </c>
      <c r="D464" s="181">
        <v>13</v>
      </c>
      <c r="E464" s="615"/>
      <c r="F464" s="615"/>
      <c r="G464" s="181" t="s">
        <v>911</v>
      </c>
      <c r="H464" s="181" t="s">
        <v>849</v>
      </c>
      <c r="I464" s="615"/>
      <c r="J464" s="616"/>
      <c r="K464" s="616"/>
      <c r="L464" s="616"/>
      <c r="M464" s="182">
        <v>21.9</v>
      </c>
      <c r="N464" s="184">
        <v>38.025499732653316</v>
      </c>
    </row>
    <row r="465" spans="1:14">
      <c r="A465" s="179">
        <v>464</v>
      </c>
      <c r="B465" s="180">
        <v>5</v>
      </c>
      <c r="C465" s="180" t="s">
        <v>906</v>
      </c>
      <c r="D465" s="181">
        <v>13</v>
      </c>
      <c r="E465" s="615"/>
      <c r="F465" s="615"/>
      <c r="G465" s="181" t="s">
        <v>912</v>
      </c>
      <c r="H465" s="181" t="s">
        <v>849</v>
      </c>
      <c r="I465" s="615"/>
      <c r="J465" s="616"/>
      <c r="K465" s="616"/>
      <c r="L465" s="616"/>
      <c r="M465" s="182">
        <v>26.56</v>
      </c>
      <c r="N465" s="184">
        <v>46.116770452021555</v>
      </c>
    </row>
    <row r="466" spans="1:14">
      <c r="A466" s="179">
        <v>465</v>
      </c>
      <c r="B466" s="180">
        <v>5</v>
      </c>
      <c r="C466" s="180" t="s">
        <v>906</v>
      </c>
      <c r="D466" s="181">
        <v>13</v>
      </c>
      <c r="E466" s="615">
        <v>1306</v>
      </c>
      <c r="F466" s="615" t="s">
        <v>912</v>
      </c>
      <c r="G466" s="181" t="s">
        <v>908</v>
      </c>
      <c r="H466" s="181" t="s">
        <v>916</v>
      </c>
      <c r="I466" s="615" t="s">
        <v>918</v>
      </c>
      <c r="J466" s="616">
        <v>80.790000000000006</v>
      </c>
      <c r="K466" s="616">
        <v>102.01328175484653</v>
      </c>
      <c r="L466" s="616">
        <v>169.10328175484653</v>
      </c>
      <c r="M466" s="182">
        <v>23.72</v>
      </c>
      <c r="N466" s="184">
        <v>41.185609756097563</v>
      </c>
    </row>
    <row r="467" spans="1:14">
      <c r="A467" s="179">
        <v>466</v>
      </c>
      <c r="B467" s="180">
        <v>5</v>
      </c>
      <c r="C467" s="180" t="s">
        <v>906</v>
      </c>
      <c r="D467" s="181">
        <v>13</v>
      </c>
      <c r="E467" s="615"/>
      <c r="F467" s="615"/>
      <c r="G467" s="181" t="s">
        <v>910</v>
      </c>
      <c r="H467" s="181" t="s">
        <v>916</v>
      </c>
      <c r="I467" s="615"/>
      <c r="J467" s="616"/>
      <c r="K467" s="616"/>
      <c r="L467" s="616"/>
      <c r="M467" s="182">
        <v>25.32</v>
      </c>
      <c r="N467" s="184">
        <v>43.96372845802658</v>
      </c>
    </row>
    <row r="468" spans="1:14">
      <c r="A468" s="179">
        <v>467</v>
      </c>
      <c r="B468" s="180">
        <v>5</v>
      </c>
      <c r="C468" s="180" t="s">
        <v>906</v>
      </c>
      <c r="D468" s="181">
        <v>13</v>
      </c>
      <c r="E468" s="615"/>
      <c r="F468" s="615"/>
      <c r="G468" s="181" t="s">
        <v>911</v>
      </c>
      <c r="H468" s="181" t="s">
        <v>916</v>
      </c>
      <c r="I468" s="615"/>
      <c r="J468" s="616"/>
      <c r="K468" s="616"/>
      <c r="L468" s="616"/>
      <c r="M468" s="182">
        <v>25.32</v>
      </c>
      <c r="N468" s="184">
        <v>43.96372845802658</v>
      </c>
    </row>
    <row r="469" spans="1:14">
      <c r="A469" s="179">
        <v>468</v>
      </c>
      <c r="B469" s="180">
        <v>5</v>
      </c>
      <c r="C469" s="180" t="s">
        <v>906</v>
      </c>
      <c r="D469" s="181">
        <v>13</v>
      </c>
      <c r="E469" s="615"/>
      <c r="F469" s="615"/>
      <c r="G469" s="181" t="s">
        <v>912</v>
      </c>
      <c r="H469" s="181" t="s">
        <v>916</v>
      </c>
      <c r="I469" s="615"/>
      <c r="J469" s="616"/>
      <c r="K469" s="616"/>
      <c r="L469" s="616"/>
      <c r="M469" s="182">
        <v>23.72</v>
      </c>
      <c r="N469" s="184">
        <v>41.185609756097563</v>
      </c>
    </row>
    <row r="470" spans="1:14">
      <c r="A470" s="179">
        <v>469</v>
      </c>
      <c r="B470" s="180">
        <v>5</v>
      </c>
      <c r="C470" s="180" t="s">
        <v>906</v>
      </c>
      <c r="D470" s="181">
        <v>13</v>
      </c>
      <c r="E470" s="615">
        <v>1307</v>
      </c>
      <c r="F470" s="615" t="s">
        <v>910</v>
      </c>
      <c r="G470" s="181" t="s">
        <v>908</v>
      </c>
      <c r="H470" s="181" t="s">
        <v>849</v>
      </c>
      <c r="I470" s="615" t="s">
        <v>909</v>
      </c>
      <c r="J470" s="616">
        <v>114.59</v>
      </c>
      <c r="K470" s="616">
        <v>144.69243664176091</v>
      </c>
      <c r="L470" s="616">
        <v>247.34243664176091</v>
      </c>
      <c r="M470" s="182">
        <v>27</v>
      </c>
      <c r="N470" s="184">
        <v>46.880753095052036</v>
      </c>
    </row>
    <row r="471" spans="1:14">
      <c r="A471" s="179">
        <v>470</v>
      </c>
      <c r="B471" s="180">
        <v>5</v>
      </c>
      <c r="C471" s="180" t="s">
        <v>906</v>
      </c>
      <c r="D471" s="181">
        <v>13</v>
      </c>
      <c r="E471" s="615"/>
      <c r="F471" s="615"/>
      <c r="G471" s="181" t="s">
        <v>910</v>
      </c>
      <c r="H471" s="181" t="s">
        <v>849</v>
      </c>
      <c r="I471" s="615"/>
      <c r="J471" s="616"/>
      <c r="K471" s="616"/>
      <c r="L471" s="616"/>
      <c r="M471" s="182">
        <v>21.98</v>
      </c>
      <c r="N471" s="184">
        <v>38.164405667749769</v>
      </c>
    </row>
    <row r="472" spans="1:14">
      <c r="A472" s="179">
        <v>471</v>
      </c>
      <c r="B472" s="180">
        <v>5</v>
      </c>
      <c r="C472" s="180" t="s">
        <v>906</v>
      </c>
      <c r="D472" s="181">
        <v>13</v>
      </c>
      <c r="E472" s="615"/>
      <c r="F472" s="615"/>
      <c r="G472" s="181" t="s">
        <v>911</v>
      </c>
      <c r="H472" s="181" t="s">
        <v>849</v>
      </c>
      <c r="I472" s="615"/>
      <c r="J472" s="616"/>
      <c r="K472" s="616"/>
      <c r="L472" s="616"/>
      <c r="M472" s="182">
        <v>24.08</v>
      </c>
      <c r="N472" s="184">
        <v>41.810686464031591</v>
      </c>
    </row>
    <row r="473" spans="1:14">
      <c r="A473" s="179">
        <v>472</v>
      </c>
      <c r="B473" s="180">
        <v>5</v>
      </c>
      <c r="C473" s="180" t="s">
        <v>906</v>
      </c>
      <c r="D473" s="181">
        <v>13</v>
      </c>
      <c r="E473" s="615"/>
      <c r="F473" s="615"/>
      <c r="G473" s="181" t="s">
        <v>912</v>
      </c>
      <c r="H473" s="181" t="s">
        <v>849</v>
      </c>
      <c r="I473" s="615"/>
      <c r="J473" s="616"/>
      <c r="K473" s="616"/>
      <c r="L473" s="616"/>
      <c r="M473" s="182">
        <v>24.08</v>
      </c>
      <c r="N473" s="184">
        <v>41.810686464031591</v>
      </c>
    </row>
    <row r="474" spans="1:14">
      <c r="A474" s="179">
        <v>473</v>
      </c>
      <c r="B474" s="180">
        <v>5</v>
      </c>
      <c r="C474" s="180" t="s">
        <v>906</v>
      </c>
      <c r="D474" s="181">
        <v>13</v>
      </c>
      <c r="E474" s="615"/>
      <c r="F474" s="615"/>
      <c r="G474" s="181" t="s">
        <v>913</v>
      </c>
      <c r="H474" s="181" t="s">
        <v>849</v>
      </c>
      <c r="I474" s="615"/>
      <c r="J474" s="616"/>
      <c r="K474" s="616"/>
      <c r="L474" s="616"/>
      <c r="M474" s="182">
        <v>21.98</v>
      </c>
      <c r="N474" s="184">
        <v>38.164405667749769</v>
      </c>
    </row>
    <row r="475" spans="1:14">
      <c r="A475" s="179">
        <v>474</v>
      </c>
      <c r="B475" s="180">
        <v>5</v>
      </c>
      <c r="C475" s="180" t="s">
        <v>906</v>
      </c>
      <c r="D475" s="181">
        <v>13</v>
      </c>
      <c r="E475" s="615"/>
      <c r="F475" s="615"/>
      <c r="G475" s="181" t="s">
        <v>914</v>
      </c>
      <c r="H475" s="181" t="s">
        <v>849</v>
      </c>
      <c r="I475" s="615"/>
      <c r="J475" s="616"/>
      <c r="K475" s="616"/>
      <c r="L475" s="616"/>
      <c r="M475" s="182">
        <v>27</v>
      </c>
      <c r="N475" s="184">
        <v>46.880753095052036</v>
      </c>
    </row>
    <row r="476" spans="1:14">
      <c r="A476" s="179">
        <v>475</v>
      </c>
      <c r="B476" s="180">
        <v>5</v>
      </c>
      <c r="C476" s="180" t="s">
        <v>906</v>
      </c>
      <c r="D476" s="181">
        <v>13</v>
      </c>
      <c r="E476" s="615">
        <v>1308</v>
      </c>
      <c r="F476" s="615" t="s">
        <v>911</v>
      </c>
      <c r="G476" s="181" t="s">
        <v>908</v>
      </c>
      <c r="H476" s="181" t="s">
        <v>916</v>
      </c>
      <c r="I476" s="615" t="s">
        <v>909</v>
      </c>
      <c r="J476" s="616">
        <v>114.96599999999999</v>
      </c>
      <c r="K476" s="616">
        <v>145.1596344911147</v>
      </c>
      <c r="L476" s="616">
        <v>249.57963449111469</v>
      </c>
      <c r="M476" s="182">
        <v>25.62</v>
      </c>
      <c r="N476" s="184">
        <v>44.48462571463827</v>
      </c>
    </row>
    <row r="477" spans="1:14">
      <c r="A477" s="179">
        <v>476</v>
      </c>
      <c r="B477" s="180">
        <v>5</v>
      </c>
      <c r="C477" s="180" t="s">
        <v>906</v>
      </c>
      <c r="D477" s="181">
        <v>13</v>
      </c>
      <c r="E477" s="615"/>
      <c r="F477" s="615"/>
      <c r="G477" s="181" t="s">
        <v>910</v>
      </c>
      <c r="H477" s="181" t="s">
        <v>916</v>
      </c>
      <c r="I477" s="615"/>
      <c r="J477" s="616"/>
      <c r="K477" s="616"/>
      <c r="L477" s="616"/>
      <c r="M477" s="182">
        <v>23.49</v>
      </c>
      <c r="N477" s="184">
        <v>40.786255192695265</v>
      </c>
    </row>
    <row r="478" spans="1:14">
      <c r="A478" s="179">
        <v>477</v>
      </c>
      <c r="B478" s="180">
        <v>5</v>
      </c>
      <c r="C478" s="180" t="s">
        <v>906</v>
      </c>
      <c r="D478" s="181">
        <v>13</v>
      </c>
      <c r="E478" s="615"/>
      <c r="F478" s="615"/>
      <c r="G478" s="181" t="s">
        <v>911</v>
      </c>
      <c r="H478" s="181" t="s">
        <v>916</v>
      </c>
      <c r="I478" s="615"/>
      <c r="J478" s="616"/>
      <c r="K478" s="616"/>
      <c r="L478" s="616"/>
      <c r="M478" s="182">
        <v>23.46</v>
      </c>
      <c r="N478" s="184">
        <v>40.734165467034103</v>
      </c>
    </row>
    <row r="479" spans="1:14">
      <c r="A479" s="179">
        <v>478</v>
      </c>
      <c r="B479" s="180">
        <v>5</v>
      </c>
      <c r="C479" s="180" t="s">
        <v>906</v>
      </c>
      <c r="D479" s="181">
        <v>13</v>
      </c>
      <c r="E479" s="615"/>
      <c r="F479" s="615"/>
      <c r="G479" s="181" t="s">
        <v>912</v>
      </c>
      <c r="H479" s="181" t="s">
        <v>916</v>
      </c>
      <c r="I479" s="615"/>
      <c r="J479" s="616"/>
      <c r="K479" s="616"/>
      <c r="L479" s="616"/>
      <c r="M479" s="182">
        <v>23.46</v>
      </c>
      <c r="N479" s="184">
        <v>40.734165467034103</v>
      </c>
    </row>
    <row r="480" spans="1:14">
      <c r="A480" s="179">
        <v>479</v>
      </c>
      <c r="B480" s="180">
        <v>5</v>
      </c>
      <c r="C480" s="180" t="s">
        <v>906</v>
      </c>
      <c r="D480" s="181">
        <v>13</v>
      </c>
      <c r="E480" s="615"/>
      <c r="F480" s="615"/>
      <c r="G480" s="181" t="s">
        <v>913</v>
      </c>
      <c r="H480" s="181" t="s">
        <v>916</v>
      </c>
      <c r="I480" s="615"/>
      <c r="J480" s="616"/>
      <c r="K480" s="616"/>
      <c r="L480" s="616"/>
      <c r="M480" s="182">
        <v>23.49</v>
      </c>
      <c r="N480" s="184">
        <v>40.786255192695265</v>
      </c>
    </row>
    <row r="481" spans="1:14" ht="18" thickBot="1">
      <c r="A481" s="179">
        <v>480</v>
      </c>
      <c r="B481" s="180">
        <v>5</v>
      </c>
      <c r="C481" s="180" t="s">
        <v>906</v>
      </c>
      <c r="D481" s="181">
        <v>13</v>
      </c>
      <c r="E481" s="615"/>
      <c r="F481" s="615"/>
      <c r="G481" s="181" t="s">
        <v>914</v>
      </c>
      <c r="H481" s="181" t="s">
        <v>916</v>
      </c>
      <c r="I481" s="615"/>
      <c r="J481" s="616"/>
      <c r="K481" s="616"/>
      <c r="L481" s="616"/>
      <c r="M481" s="186">
        <v>25.62</v>
      </c>
      <c r="N481" s="187">
        <v>44.48462571463827</v>
      </c>
    </row>
    <row r="482" spans="1:14">
      <c r="A482" s="179">
        <v>481</v>
      </c>
      <c r="B482" s="180">
        <v>5</v>
      </c>
      <c r="C482" s="180" t="s">
        <v>906</v>
      </c>
      <c r="D482" s="181">
        <v>14</v>
      </c>
      <c r="E482" s="615">
        <v>1401</v>
      </c>
      <c r="F482" s="615" t="s">
        <v>907</v>
      </c>
      <c r="G482" s="181" t="s">
        <v>908</v>
      </c>
      <c r="H482" s="181" t="s">
        <v>849</v>
      </c>
      <c r="I482" s="615" t="s">
        <v>909</v>
      </c>
      <c r="J482" s="616">
        <v>114.59</v>
      </c>
      <c r="K482" s="616">
        <v>144.715576787157</v>
      </c>
      <c r="L482" s="616">
        <v>247.36557678715701</v>
      </c>
      <c r="M482" s="182">
        <v>24.08</v>
      </c>
      <c r="N482" s="183">
        <v>41.810686464031591</v>
      </c>
    </row>
    <row r="483" spans="1:14">
      <c r="A483" s="179">
        <v>482</v>
      </c>
      <c r="B483" s="180">
        <v>5</v>
      </c>
      <c r="C483" s="180" t="s">
        <v>906</v>
      </c>
      <c r="D483" s="181">
        <v>14</v>
      </c>
      <c r="E483" s="615"/>
      <c r="F483" s="615"/>
      <c r="G483" s="181" t="s">
        <v>910</v>
      </c>
      <c r="H483" s="181" t="s">
        <v>849</v>
      </c>
      <c r="I483" s="615"/>
      <c r="J483" s="616"/>
      <c r="K483" s="616"/>
      <c r="L483" s="616"/>
      <c r="M483" s="182">
        <v>21.98</v>
      </c>
      <c r="N483" s="184">
        <v>38.164405667749769</v>
      </c>
    </row>
    <row r="484" spans="1:14">
      <c r="A484" s="179">
        <v>483</v>
      </c>
      <c r="B484" s="180">
        <v>5</v>
      </c>
      <c r="C484" s="180" t="s">
        <v>906</v>
      </c>
      <c r="D484" s="181">
        <v>14</v>
      </c>
      <c r="E484" s="615"/>
      <c r="F484" s="615"/>
      <c r="G484" s="181" t="s">
        <v>911</v>
      </c>
      <c r="H484" s="181" t="s">
        <v>849</v>
      </c>
      <c r="I484" s="615"/>
      <c r="J484" s="616"/>
      <c r="K484" s="616"/>
      <c r="L484" s="616"/>
      <c r="M484" s="182">
        <v>27</v>
      </c>
      <c r="N484" s="184">
        <v>46.880753095052036</v>
      </c>
    </row>
    <row r="485" spans="1:14">
      <c r="A485" s="179">
        <v>484</v>
      </c>
      <c r="B485" s="180">
        <v>5</v>
      </c>
      <c r="C485" s="180" t="s">
        <v>906</v>
      </c>
      <c r="D485" s="181">
        <v>14</v>
      </c>
      <c r="E485" s="615"/>
      <c r="F485" s="615"/>
      <c r="G485" s="181" t="s">
        <v>912</v>
      </c>
      <c r="H485" s="181" t="s">
        <v>849</v>
      </c>
      <c r="I485" s="615"/>
      <c r="J485" s="616"/>
      <c r="K485" s="616"/>
      <c r="L485" s="616"/>
      <c r="M485" s="182">
        <v>27</v>
      </c>
      <c r="N485" s="184">
        <v>46.880753095052036</v>
      </c>
    </row>
    <row r="486" spans="1:14">
      <c r="A486" s="179">
        <v>485</v>
      </c>
      <c r="B486" s="180">
        <v>5</v>
      </c>
      <c r="C486" s="180" t="s">
        <v>906</v>
      </c>
      <c r="D486" s="181">
        <v>14</v>
      </c>
      <c r="E486" s="615"/>
      <c r="F486" s="615"/>
      <c r="G486" s="181" t="s">
        <v>913</v>
      </c>
      <c r="H486" s="181" t="s">
        <v>849</v>
      </c>
      <c r="I486" s="615"/>
      <c r="J486" s="616"/>
      <c r="K486" s="616"/>
      <c r="L486" s="616"/>
      <c r="M486" s="182">
        <v>21.98</v>
      </c>
      <c r="N486" s="184">
        <v>38.164405667749769</v>
      </c>
    </row>
    <row r="487" spans="1:14">
      <c r="A487" s="179">
        <v>486</v>
      </c>
      <c r="B487" s="180">
        <v>5</v>
      </c>
      <c r="C487" s="180" t="s">
        <v>906</v>
      </c>
      <c r="D487" s="181">
        <v>14</v>
      </c>
      <c r="E487" s="615"/>
      <c r="F487" s="615"/>
      <c r="G487" s="181" t="s">
        <v>914</v>
      </c>
      <c r="H487" s="181" t="s">
        <v>849</v>
      </c>
      <c r="I487" s="615"/>
      <c r="J487" s="616"/>
      <c r="K487" s="616"/>
      <c r="L487" s="616"/>
      <c r="M487" s="182">
        <v>24.08</v>
      </c>
      <c r="N487" s="184">
        <v>41.810686464031591</v>
      </c>
    </row>
    <row r="488" spans="1:14">
      <c r="A488" s="179">
        <v>487</v>
      </c>
      <c r="B488" s="180">
        <v>5</v>
      </c>
      <c r="C488" s="180" t="s">
        <v>906</v>
      </c>
      <c r="D488" s="181">
        <v>14</v>
      </c>
      <c r="E488" s="615">
        <v>1402</v>
      </c>
      <c r="F488" s="615" t="s">
        <v>915</v>
      </c>
      <c r="G488" s="181" t="s">
        <v>908</v>
      </c>
      <c r="H488" s="181" t="s">
        <v>916</v>
      </c>
      <c r="I488" s="615" t="s">
        <v>909</v>
      </c>
      <c r="J488" s="616">
        <v>114.96</v>
      </c>
      <c r="K488" s="616">
        <v>145.182849353796</v>
      </c>
      <c r="L488" s="616">
        <v>249.60284935379599</v>
      </c>
      <c r="M488" s="182">
        <v>23.46</v>
      </c>
      <c r="N488" s="184">
        <v>40.734165467034103</v>
      </c>
    </row>
    <row r="489" spans="1:14">
      <c r="A489" s="179">
        <v>488</v>
      </c>
      <c r="B489" s="180">
        <v>5</v>
      </c>
      <c r="C489" s="180" t="s">
        <v>906</v>
      </c>
      <c r="D489" s="181">
        <v>14</v>
      </c>
      <c r="E489" s="615"/>
      <c r="F489" s="615"/>
      <c r="G489" s="181" t="s">
        <v>910</v>
      </c>
      <c r="H489" s="181" t="s">
        <v>916</v>
      </c>
      <c r="I489" s="615"/>
      <c r="J489" s="616"/>
      <c r="K489" s="616"/>
      <c r="L489" s="616"/>
      <c r="M489" s="182">
        <v>23.49</v>
      </c>
      <c r="N489" s="184">
        <v>40.786255192695265</v>
      </c>
    </row>
    <row r="490" spans="1:14">
      <c r="A490" s="179">
        <v>489</v>
      </c>
      <c r="B490" s="180">
        <v>5</v>
      </c>
      <c r="C490" s="180" t="s">
        <v>906</v>
      </c>
      <c r="D490" s="181">
        <v>14</v>
      </c>
      <c r="E490" s="615"/>
      <c r="F490" s="615"/>
      <c r="G490" s="181" t="s">
        <v>911</v>
      </c>
      <c r="H490" s="181" t="s">
        <v>916</v>
      </c>
      <c r="I490" s="615"/>
      <c r="J490" s="616"/>
      <c r="K490" s="616"/>
      <c r="L490" s="616"/>
      <c r="M490" s="182">
        <v>25.62</v>
      </c>
      <c r="N490" s="184">
        <v>44.48462571463827</v>
      </c>
    </row>
    <row r="491" spans="1:14">
      <c r="A491" s="179">
        <v>490</v>
      </c>
      <c r="B491" s="180">
        <v>5</v>
      </c>
      <c r="C491" s="180" t="s">
        <v>906</v>
      </c>
      <c r="D491" s="181">
        <v>14</v>
      </c>
      <c r="E491" s="615"/>
      <c r="F491" s="615"/>
      <c r="G491" s="181" t="s">
        <v>912</v>
      </c>
      <c r="H491" s="181" t="s">
        <v>916</v>
      </c>
      <c r="I491" s="615"/>
      <c r="J491" s="616"/>
      <c r="K491" s="616"/>
      <c r="L491" s="616"/>
      <c r="M491" s="182">
        <v>25.62</v>
      </c>
      <c r="N491" s="184">
        <v>44.48462571463827</v>
      </c>
    </row>
    <row r="492" spans="1:14">
      <c r="A492" s="179">
        <v>491</v>
      </c>
      <c r="B492" s="180">
        <v>5</v>
      </c>
      <c r="C492" s="180" t="s">
        <v>906</v>
      </c>
      <c r="D492" s="181">
        <v>14</v>
      </c>
      <c r="E492" s="615"/>
      <c r="F492" s="615"/>
      <c r="G492" s="181" t="s">
        <v>913</v>
      </c>
      <c r="H492" s="181" t="s">
        <v>916</v>
      </c>
      <c r="I492" s="615"/>
      <c r="J492" s="616"/>
      <c r="K492" s="616"/>
      <c r="L492" s="616"/>
      <c r="M492" s="182">
        <v>23.49</v>
      </c>
      <c r="N492" s="184">
        <v>40.786255192695265</v>
      </c>
    </row>
    <row r="493" spans="1:14">
      <c r="A493" s="179">
        <v>492</v>
      </c>
      <c r="B493" s="180">
        <v>5</v>
      </c>
      <c r="C493" s="180" t="s">
        <v>906</v>
      </c>
      <c r="D493" s="181">
        <v>14</v>
      </c>
      <c r="E493" s="615"/>
      <c r="F493" s="615"/>
      <c r="G493" s="181" t="s">
        <v>914</v>
      </c>
      <c r="H493" s="181" t="s">
        <v>916</v>
      </c>
      <c r="I493" s="615"/>
      <c r="J493" s="616"/>
      <c r="K493" s="616"/>
      <c r="L493" s="616"/>
      <c r="M493" s="182">
        <v>23.46</v>
      </c>
      <c r="N493" s="184">
        <v>40.734165467034103</v>
      </c>
    </row>
    <row r="494" spans="1:14">
      <c r="A494" s="179">
        <v>493</v>
      </c>
      <c r="B494" s="180">
        <v>5</v>
      </c>
      <c r="C494" s="180" t="s">
        <v>906</v>
      </c>
      <c r="D494" s="181">
        <v>14</v>
      </c>
      <c r="E494" s="615">
        <v>1403</v>
      </c>
      <c r="F494" s="615" t="s">
        <v>917</v>
      </c>
      <c r="G494" s="181" t="s">
        <v>908</v>
      </c>
      <c r="H494" s="181" t="s">
        <v>849</v>
      </c>
      <c r="I494" s="615" t="s">
        <v>918</v>
      </c>
      <c r="J494" s="616">
        <v>85.82</v>
      </c>
      <c r="K494" s="616">
        <v>108.36383881230115</v>
      </c>
      <c r="L494" s="616">
        <v>178.34383881230116</v>
      </c>
      <c r="M494" s="182">
        <v>21.9</v>
      </c>
      <c r="N494" s="185">
        <v>38.025499732653316</v>
      </c>
    </row>
    <row r="495" spans="1:14">
      <c r="A495" s="179">
        <v>494</v>
      </c>
      <c r="B495" s="180">
        <v>5</v>
      </c>
      <c r="C495" s="180" t="s">
        <v>906</v>
      </c>
      <c r="D495" s="181">
        <v>14</v>
      </c>
      <c r="E495" s="615"/>
      <c r="F495" s="615"/>
      <c r="G495" s="181" t="s">
        <v>910</v>
      </c>
      <c r="H495" s="181" t="s">
        <v>849</v>
      </c>
      <c r="I495" s="615"/>
      <c r="J495" s="616"/>
      <c r="K495" s="616"/>
      <c r="L495" s="616"/>
      <c r="M495" s="182">
        <v>26.56</v>
      </c>
      <c r="N495" s="185">
        <v>46.116770452021555</v>
      </c>
    </row>
    <row r="496" spans="1:14">
      <c r="A496" s="179">
        <v>495</v>
      </c>
      <c r="B496" s="180">
        <v>5</v>
      </c>
      <c r="C496" s="180" t="s">
        <v>906</v>
      </c>
      <c r="D496" s="181">
        <v>14</v>
      </c>
      <c r="E496" s="615"/>
      <c r="F496" s="615"/>
      <c r="G496" s="181" t="s">
        <v>911</v>
      </c>
      <c r="H496" s="181" t="s">
        <v>849</v>
      </c>
      <c r="I496" s="615"/>
      <c r="J496" s="616"/>
      <c r="K496" s="616"/>
      <c r="L496" s="616"/>
      <c r="M496" s="182">
        <v>26.56</v>
      </c>
      <c r="N496" s="184">
        <v>46.116770452021555</v>
      </c>
    </row>
    <row r="497" spans="1:14">
      <c r="A497" s="179">
        <v>496</v>
      </c>
      <c r="B497" s="180">
        <v>5</v>
      </c>
      <c r="C497" s="180" t="s">
        <v>906</v>
      </c>
      <c r="D497" s="181">
        <v>14</v>
      </c>
      <c r="E497" s="615"/>
      <c r="F497" s="615"/>
      <c r="G497" s="181" t="s">
        <v>912</v>
      </c>
      <c r="H497" s="181" t="s">
        <v>849</v>
      </c>
      <c r="I497" s="615"/>
      <c r="J497" s="616"/>
      <c r="K497" s="616"/>
      <c r="L497" s="616"/>
      <c r="M497" s="182">
        <v>21.9</v>
      </c>
      <c r="N497" s="184">
        <v>38.025499732653316</v>
      </c>
    </row>
    <row r="498" spans="1:14">
      <c r="A498" s="179">
        <v>497</v>
      </c>
      <c r="B498" s="180">
        <v>5</v>
      </c>
      <c r="C498" s="180" t="s">
        <v>906</v>
      </c>
      <c r="D498" s="181">
        <v>14</v>
      </c>
      <c r="E498" s="615">
        <v>1404</v>
      </c>
      <c r="F498" s="615" t="s">
        <v>919</v>
      </c>
      <c r="G498" s="181" t="s">
        <v>908</v>
      </c>
      <c r="H498" s="181" t="s">
        <v>916</v>
      </c>
      <c r="I498" s="615" t="s">
        <v>918</v>
      </c>
      <c r="J498" s="616">
        <v>80.790000000000006</v>
      </c>
      <c r="K498" s="616">
        <v>102.01252083017725</v>
      </c>
      <c r="L498" s="616">
        <v>169.10252083017724</v>
      </c>
      <c r="M498" s="182">
        <v>25.32</v>
      </c>
      <c r="N498" s="184">
        <v>43.96372845802658</v>
      </c>
    </row>
    <row r="499" spans="1:14">
      <c r="A499" s="179">
        <v>498</v>
      </c>
      <c r="B499" s="180">
        <v>5</v>
      </c>
      <c r="C499" s="180" t="s">
        <v>906</v>
      </c>
      <c r="D499" s="181">
        <v>14</v>
      </c>
      <c r="E499" s="615"/>
      <c r="F499" s="615"/>
      <c r="G499" s="181" t="s">
        <v>910</v>
      </c>
      <c r="H499" s="181" t="s">
        <v>916</v>
      </c>
      <c r="I499" s="615"/>
      <c r="J499" s="616"/>
      <c r="K499" s="616"/>
      <c r="L499" s="616"/>
      <c r="M499" s="182">
        <v>23.72</v>
      </c>
      <c r="N499" s="184">
        <v>41.185609756097563</v>
      </c>
    </row>
    <row r="500" spans="1:14">
      <c r="A500" s="179">
        <v>499</v>
      </c>
      <c r="B500" s="180">
        <v>5</v>
      </c>
      <c r="C500" s="180" t="s">
        <v>906</v>
      </c>
      <c r="D500" s="181">
        <v>14</v>
      </c>
      <c r="E500" s="615"/>
      <c r="F500" s="615"/>
      <c r="G500" s="181" t="s">
        <v>911</v>
      </c>
      <c r="H500" s="181" t="s">
        <v>916</v>
      </c>
      <c r="I500" s="615"/>
      <c r="J500" s="616"/>
      <c r="K500" s="616"/>
      <c r="L500" s="616"/>
      <c r="M500" s="182">
        <v>23.72</v>
      </c>
      <c r="N500" s="184">
        <v>41.185609756097563</v>
      </c>
    </row>
    <row r="501" spans="1:14">
      <c r="A501" s="179">
        <v>500</v>
      </c>
      <c r="B501" s="180">
        <v>5</v>
      </c>
      <c r="C501" s="180" t="s">
        <v>906</v>
      </c>
      <c r="D501" s="181">
        <v>14</v>
      </c>
      <c r="E501" s="615"/>
      <c r="F501" s="615"/>
      <c r="G501" s="181" t="s">
        <v>912</v>
      </c>
      <c r="H501" s="181" t="s">
        <v>916</v>
      </c>
      <c r="I501" s="615"/>
      <c r="J501" s="616"/>
      <c r="K501" s="616"/>
      <c r="L501" s="616"/>
      <c r="M501" s="182">
        <v>25.32</v>
      </c>
      <c r="N501" s="184">
        <v>43.96372845802658</v>
      </c>
    </row>
    <row r="502" spans="1:14">
      <c r="A502" s="179">
        <v>501</v>
      </c>
      <c r="B502" s="180">
        <v>5</v>
      </c>
      <c r="C502" s="180" t="s">
        <v>906</v>
      </c>
      <c r="D502" s="181">
        <v>14</v>
      </c>
      <c r="E502" s="615">
        <v>1405</v>
      </c>
      <c r="F502" s="615" t="s">
        <v>908</v>
      </c>
      <c r="G502" s="181" t="s">
        <v>908</v>
      </c>
      <c r="H502" s="181" t="s">
        <v>849</v>
      </c>
      <c r="I502" s="615" t="s">
        <v>918</v>
      </c>
      <c r="J502" s="616">
        <v>85.82</v>
      </c>
      <c r="K502" s="616">
        <v>108.36464711227785</v>
      </c>
      <c r="L502" s="616">
        <v>178.34464711227787</v>
      </c>
      <c r="M502" s="182">
        <v>26.56</v>
      </c>
      <c r="N502" s="184">
        <v>46.116770452021555</v>
      </c>
    </row>
    <row r="503" spans="1:14">
      <c r="A503" s="179">
        <v>502</v>
      </c>
      <c r="B503" s="180">
        <v>5</v>
      </c>
      <c r="C503" s="180" t="s">
        <v>906</v>
      </c>
      <c r="D503" s="181">
        <v>14</v>
      </c>
      <c r="E503" s="615"/>
      <c r="F503" s="615"/>
      <c r="G503" s="181" t="s">
        <v>910</v>
      </c>
      <c r="H503" s="181" t="s">
        <v>849</v>
      </c>
      <c r="I503" s="615"/>
      <c r="J503" s="616"/>
      <c r="K503" s="616"/>
      <c r="L503" s="616"/>
      <c r="M503" s="182">
        <v>21.9</v>
      </c>
      <c r="N503" s="184">
        <v>38.025499732653316</v>
      </c>
    </row>
    <row r="504" spans="1:14">
      <c r="A504" s="179">
        <v>503</v>
      </c>
      <c r="B504" s="180">
        <v>5</v>
      </c>
      <c r="C504" s="180" t="s">
        <v>906</v>
      </c>
      <c r="D504" s="181">
        <v>14</v>
      </c>
      <c r="E504" s="615"/>
      <c r="F504" s="615"/>
      <c r="G504" s="181" t="s">
        <v>911</v>
      </c>
      <c r="H504" s="181" t="s">
        <v>849</v>
      </c>
      <c r="I504" s="615"/>
      <c r="J504" s="616"/>
      <c r="K504" s="616"/>
      <c r="L504" s="616"/>
      <c r="M504" s="182">
        <v>21.9</v>
      </c>
      <c r="N504" s="184">
        <v>38.025499732653316</v>
      </c>
    </row>
    <row r="505" spans="1:14">
      <c r="A505" s="179">
        <v>504</v>
      </c>
      <c r="B505" s="180">
        <v>5</v>
      </c>
      <c r="C505" s="180" t="s">
        <v>906</v>
      </c>
      <c r="D505" s="181">
        <v>14</v>
      </c>
      <c r="E505" s="615"/>
      <c r="F505" s="615"/>
      <c r="G505" s="181" t="s">
        <v>912</v>
      </c>
      <c r="H505" s="181" t="s">
        <v>849</v>
      </c>
      <c r="I505" s="615"/>
      <c r="J505" s="616"/>
      <c r="K505" s="616"/>
      <c r="L505" s="616"/>
      <c r="M505" s="182">
        <v>26.56</v>
      </c>
      <c r="N505" s="184">
        <v>46.116770452021555</v>
      </c>
    </row>
    <row r="506" spans="1:14">
      <c r="A506" s="179">
        <v>505</v>
      </c>
      <c r="B506" s="180">
        <v>5</v>
      </c>
      <c r="C506" s="180" t="s">
        <v>906</v>
      </c>
      <c r="D506" s="181">
        <v>14</v>
      </c>
      <c r="E506" s="615">
        <v>1406</v>
      </c>
      <c r="F506" s="615" t="s">
        <v>912</v>
      </c>
      <c r="G506" s="181" t="s">
        <v>908</v>
      </c>
      <c r="H506" s="181" t="s">
        <v>916</v>
      </c>
      <c r="I506" s="615" t="s">
        <v>918</v>
      </c>
      <c r="J506" s="616">
        <v>80.790000000000006</v>
      </c>
      <c r="K506" s="616">
        <v>102.01328175484653</v>
      </c>
      <c r="L506" s="616">
        <v>169.10328175484653</v>
      </c>
      <c r="M506" s="182">
        <v>23.72</v>
      </c>
      <c r="N506" s="184">
        <v>41.185609756097563</v>
      </c>
    </row>
    <row r="507" spans="1:14">
      <c r="A507" s="179">
        <v>506</v>
      </c>
      <c r="B507" s="180">
        <v>5</v>
      </c>
      <c r="C507" s="180" t="s">
        <v>906</v>
      </c>
      <c r="D507" s="181">
        <v>14</v>
      </c>
      <c r="E507" s="615"/>
      <c r="F507" s="615"/>
      <c r="G507" s="181" t="s">
        <v>910</v>
      </c>
      <c r="H507" s="181" t="s">
        <v>916</v>
      </c>
      <c r="I507" s="615"/>
      <c r="J507" s="616"/>
      <c r="K507" s="616"/>
      <c r="L507" s="616"/>
      <c r="M507" s="182">
        <v>25.32</v>
      </c>
      <c r="N507" s="184">
        <v>43.96372845802658</v>
      </c>
    </row>
    <row r="508" spans="1:14">
      <c r="A508" s="179">
        <v>507</v>
      </c>
      <c r="B508" s="180">
        <v>5</v>
      </c>
      <c r="C508" s="180" t="s">
        <v>906</v>
      </c>
      <c r="D508" s="181">
        <v>14</v>
      </c>
      <c r="E508" s="615"/>
      <c r="F508" s="615"/>
      <c r="G508" s="181" t="s">
        <v>911</v>
      </c>
      <c r="H508" s="181" t="s">
        <v>916</v>
      </c>
      <c r="I508" s="615"/>
      <c r="J508" s="616"/>
      <c r="K508" s="616"/>
      <c r="L508" s="616"/>
      <c r="M508" s="182">
        <v>25.32</v>
      </c>
      <c r="N508" s="184">
        <v>43.96372845802658</v>
      </c>
    </row>
    <row r="509" spans="1:14">
      <c r="A509" s="179">
        <v>508</v>
      </c>
      <c r="B509" s="180">
        <v>5</v>
      </c>
      <c r="C509" s="180" t="s">
        <v>906</v>
      </c>
      <c r="D509" s="181">
        <v>14</v>
      </c>
      <c r="E509" s="615"/>
      <c r="F509" s="615"/>
      <c r="G509" s="181" t="s">
        <v>912</v>
      </c>
      <c r="H509" s="181" t="s">
        <v>916</v>
      </c>
      <c r="I509" s="615"/>
      <c r="J509" s="616"/>
      <c r="K509" s="616"/>
      <c r="L509" s="616"/>
      <c r="M509" s="182">
        <v>23.72</v>
      </c>
      <c r="N509" s="184">
        <v>41.185609756097563</v>
      </c>
    </row>
    <row r="510" spans="1:14">
      <c r="A510" s="179">
        <v>509</v>
      </c>
      <c r="B510" s="180">
        <v>5</v>
      </c>
      <c r="C510" s="180" t="s">
        <v>906</v>
      </c>
      <c r="D510" s="181">
        <v>14</v>
      </c>
      <c r="E510" s="615">
        <v>1407</v>
      </c>
      <c r="F510" s="615" t="s">
        <v>910</v>
      </c>
      <c r="G510" s="181" t="s">
        <v>908</v>
      </c>
      <c r="H510" s="181" t="s">
        <v>849</v>
      </c>
      <c r="I510" s="615" t="s">
        <v>909</v>
      </c>
      <c r="J510" s="616">
        <v>114.59</v>
      </c>
      <c r="K510" s="616">
        <v>144.69243664176091</v>
      </c>
      <c r="L510" s="616">
        <v>247.34243664176091</v>
      </c>
      <c r="M510" s="182">
        <v>27</v>
      </c>
      <c r="N510" s="184">
        <v>46.880753095052036</v>
      </c>
    </row>
    <row r="511" spans="1:14">
      <c r="A511" s="179">
        <v>510</v>
      </c>
      <c r="B511" s="180">
        <v>5</v>
      </c>
      <c r="C511" s="180" t="s">
        <v>906</v>
      </c>
      <c r="D511" s="181">
        <v>14</v>
      </c>
      <c r="E511" s="615"/>
      <c r="F511" s="615"/>
      <c r="G511" s="181" t="s">
        <v>910</v>
      </c>
      <c r="H511" s="181" t="s">
        <v>849</v>
      </c>
      <c r="I511" s="615"/>
      <c r="J511" s="616"/>
      <c r="K511" s="616"/>
      <c r="L511" s="616"/>
      <c r="M511" s="182">
        <v>21.98</v>
      </c>
      <c r="N511" s="184">
        <v>38.164405667749769</v>
      </c>
    </row>
    <row r="512" spans="1:14">
      <c r="A512" s="179">
        <v>511</v>
      </c>
      <c r="B512" s="180">
        <v>5</v>
      </c>
      <c r="C512" s="180" t="s">
        <v>906</v>
      </c>
      <c r="D512" s="181">
        <v>14</v>
      </c>
      <c r="E512" s="615"/>
      <c r="F512" s="615"/>
      <c r="G512" s="181" t="s">
        <v>911</v>
      </c>
      <c r="H512" s="181" t="s">
        <v>849</v>
      </c>
      <c r="I512" s="615"/>
      <c r="J512" s="616"/>
      <c r="K512" s="616"/>
      <c r="L512" s="616"/>
      <c r="M512" s="182">
        <v>24.08</v>
      </c>
      <c r="N512" s="184">
        <v>41.810686464031591</v>
      </c>
    </row>
    <row r="513" spans="1:14">
      <c r="A513" s="179">
        <v>512</v>
      </c>
      <c r="B513" s="180">
        <v>5</v>
      </c>
      <c r="C513" s="180" t="s">
        <v>906</v>
      </c>
      <c r="D513" s="181">
        <v>14</v>
      </c>
      <c r="E513" s="615"/>
      <c r="F513" s="615"/>
      <c r="G513" s="181" t="s">
        <v>912</v>
      </c>
      <c r="H513" s="181" t="s">
        <v>849</v>
      </c>
      <c r="I513" s="615"/>
      <c r="J513" s="616"/>
      <c r="K513" s="616"/>
      <c r="L513" s="616"/>
      <c r="M513" s="182">
        <v>24.08</v>
      </c>
      <c r="N513" s="184">
        <v>41.810686464031591</v>
      </c>
    </row>
    <row r="514" spans="1:14">
      <c r="A514" s="179">
        <v>513</v>
      </c>
      <c r="B514" s="180">
        <v>5</v>
      </c>
      <c r="C514" s="180" t="s">
        <v>906</v>
      </c>
      <c r="D514" s="181">
        <v>14</v>
      </c>
      <c r="E514" s="615"/>
      <c r="F514" s="615"/>
      <c r="G514" s="181" t="s">
        <v>913</v>
      </c>
      <c r="H514" s="181" t="s">
        <v>849</v>
      </c>
      <c r="I514" s="615"/>
      <c r="J514" s="616"/>
      <c r="K514" s="616"/>
      <c r="L514" s="616"/>
      <c r="M514" s="182">
        <v>21.98</v>
      </c>
      <c r="N514" s="184">
        <v>38.164405667749769</v>
      </c>
    </row>
    <row r="515" spans="1:14">
      <c r="A515" s="179">
        <v>514</v>
      </c>
      <c r="B515" s="180">
        <v>5</v>
      </c>
      <c r="C515" s="180" t="s">
        <v>906</v>
      </c>
      <c r="D515" s="181">
        <v>14</v>
      </c>
      <c r="E515" s="615"/>
      <c r="F515" s="615"/>
      <c r="G515" s="181" t="s">
        <v>914</v>
      </c>
      <c r="H515" s="181" t="s">
        <v>849</v>
      </c>
      <c r="I515" s="615"/>
      <c r="J515" s="616"/>
      <c r="K515" s="616"/>
      <c r="L515" s="616"/>
      <c r="M515" s="182">
        <v>27</v>
      </c>
      <c r="N515" s="184">
        <v>46.880753095052036</v>
      </c>
    </row>
    <row r="516" spans="1:14">
      <c r="A516" s="179">
        <v>515</v>
      </c>
      <c r="B516" s="180">
        <v>5</v>
      </c>
      <c r="C516" s="180" t="s">
        <v>906</v>
      </c>
      <c r="D516" s="181">
        <v>14</v>
      </c>
      <c r="E516" s="615">
        <v>1408</v>
      </c>
      <c r="F516" s="615" t="s">
        <v>911</v>
      </c>
      <c r="G516" s="181" t="s">
        <v>908</v>
      </c>
      <c r="H516" s="181" t="s">
        <v>916</v>
      </c>
      <c r="I516" s="615" t="s">
        <v>909</v>
      </c>
      <c r="J516" s="616">
        <v>114.96599999999999</v>
      </c>
      <c r="K516" s="616">
        <v>145.1596344911147</v>
      </c>
      <c r="L516" s="616">
        <v>249.57963449111469</v>
      </c>
      <c r="M516" s="182">
        <v>25.62</v>
      </c>
      <c r="N516" s="184">
        <v>44.48462571463827</v>
      </c>
    </row>
    <row r="517" spans="1:14">
      <c r="A517" s="179">
        <v>516</v>
      </c>
      <c r="B517" s="180">
        <v>5</v>
      </c>
      <c r="C517" s="180" t="s">
        <v>906</v>
      </c>
      <c r="D517" s="181">
        <v>14</v>
      </c>
      <c r="E517" s="615"/>
      <c r="F517" s="615"/>
      <c r="G517" s="181" t="s">
        <v>910</v>
      </c>
      <c r="H517" s="181" t="s">
        <v>916</v>
      </c>
      <c r="I517" s="615"/>
      <c r="J517" s="616"/>
      <c r="K517" s="616"/>
      <c r="L517" s="616"/>
      <c r="M517" s="182">
        <v>23.49</v>
      </c>
      <c r="N517" s="184">
        <v>40.786255192695265</v>
      </c>
    </row>
    <row r="518" spans="1:14">
      <c r="A518" s="179">
        <v>517</v>
      </c>
      <c r="B518" s="180">
        <v>5</v>
      </c>
      <c r="C518" s="180" t="s">
        <v>906</v>
      </c>
      <c r="D518" s="181">
        <v>14</v>
      </c>
      <c r="E518" s="615"/>
      <c r="F518" s="615"/>
      <c r="G518" s="181" t="s">
        <v>911</v>
      </c>
      <c r="H518" s="181" t="s">
        <v>916</v>
      </c>
      <c r="I518" s="615"/>
      <c r="J518" s="616"/>
      <c r="K518" s="616"/>
      <c r="L518" s="616"/>
      <c r="M518" s="182">
        <v>23.46</v>
      </c>
      <c r="N518" s="184">
        <v>40.734165467034103</v>
      </c>
    </row>
    <row r="519" spans="1:14">
      <c r="A519" s="179">
        <v>518</v>
      </c>
      <c r="B519" s="180">
        <v>5</v>
      </c>
      <c r="C519" s="180" t="s">
        <v>906</v>
      </c>
      <c r="D519" s="181">
        <v>14</v>
      </c>
      <c r="E519" s="615"/>
      <c r="F519" s="615"/>
      <c r="G519" s="181" t="s">
        <v>912</v>
      </c>
      <c r="H519" s="181" t="s">
        <v>916</v>
      </c>
      <c r="I519" s="615"/>
      <c r="J519" s="616"/>
      <c r="K519" s="616"/>
      <c r="L519" s="616"/>
      <c r="M519" s="182">
        <v>23.46</v>
      </c>
      <c r="N519" s="184">
        <v>40.734165467034103</v>
      </c>
    </row>
    <row r="520" spans="1:14">
      <c r="A520" s="179">
        <v>519</v>
      </c>
      <c r="B520" s="180">
        <v>5</v>
      </c>
      <c r="C520" s="180" t="s">
        <v>906</v>
      </c>
      <c r="D520" s="181">
        <v>14</v>
      </c>
      <c r="E520" s="615"/>
      <c r="F520" s="615"/>
      <c r="G520" s="181" t="s">
        <v>913</v>
      </c>
      <c r="H520" s="181" t="s">
        <v>916</v>
      </c>
      <c r="I520" s="615"/>
      <c r="J520" s="616"/>
      <c r="K520" s="616"/>
      <c r="L520" s="616"/>
      <c r="M520" s="182">
        <v>23.49</v>
      </c>
      <c r="N520" s="184">
        <v>40.786255192695265</v>
      </c>
    </row>
    <row r="521" spans="1:14" ht="18" thickBot="1">
      <c r="A521" s="179">
        <v>520</v>
      </c>
      <c r="B521" s="180">
        <v>5</v>
      </c>
      <c r="C521" s="180" t="s">
        <v>906</v>
      </c>
      <c r="D521" s="181">
        <v>14</v>
      </c>
      <c r="E521" s="615"/>
      <c r="F521" s="615"/>
      <c r="G521" s="181" t="s">
        <v>914</v>
      </c>
      <c r="H521" s="181" t="s">
        <v>916</v>
      </c>
      <c r="I521" s="615"/>
      <c r="J521" s="616"/>
      <c r="K521" s="616"/>
      <c r="L521" s="616"/>
      <c r="M521" s="186">
        <v>25.62</v>
      </c>
      <c r="N521" s="187">
        <v>44.48462571463827</v>
      </c>
    </row>
    <row r="522" spans="1:14">
      <c r="A522" s="179">
        <v>521</v>
      </c>
      <c r="B522" s="180">
        <v>5</v>
      </c>
      <c r="C522" s="180" t="s">
        <v>906</v>
      </c>
      <c r="D522" s="181">
        <v>15</v>
      </c>
      <c r="E522" s="615">
        <v>1501</v>
      </c>
      <c r="F522" s="615" t="s">
        <v>907</v>
      </c>
      <c r="G522" s="181" t="s">
        <v>908</v>
      </c>
      <c r="H522" s="181" t="s">
        <v>849</v>
      </c>
      <c r="I522" s="615" t="s">
        <v>909</v>
      </c>
      <c r="J522" s="616">
        <v>114.59</v>
      </c>
      <c r="K522" s="616">
        <v>144.715576787157</v>
      </c>
      <c r="L522" s="616">
        <v>247.36557678715701</v>
      </c>
      <c r="M522" s="182">
        <v>24.08</v>
      </c>
      <c r="N522" s="183">
        <v>41.810686464031591</v>
      </c>
    </row>
    <row r="523" spans="1:14">
      <c r="A523" s="179">
        <v>522</v>
      </c>
      <c r="B523" s="180">
        <v>5</v>
      </c>
      <c r="C523" s="180" t="s">
        <v>906</v>
      </c>
      <c r="D523" s="181">
        <v>15</v>
      </c>
      <c r="E523" s="615"/>
      <c r="F523" s="615"/>
      <c r="G523" s="181" t="s">
        <v>910</v>
      </c>
      <c r="H523" s="181" t="s">
        <v>849</v>
      </c>
      <c r="I523" s="615"/>
      <c r="J523" s="616"/>
      <c r="K523" s="616"/>
      <c r="L523" s="616"/>
      <c r="M523" s="182">
        <v>21.98</v>
      </c>
      <c r="N523" s="184">
        <v>38.164405667749769</v>
      </c>
    </row>
    <row r="524" spans="1:14">
      <c r="A524" s="179">
        <v>523</v>
      </c>
      <c r="B524" s="180">
        <v>5</v>
      </c>
      <c r="C524" s="180" t="s">
        <v>906</v>
      </c>
      <c r="D524" s="181">
        <v>15</v>
      </c>
      <c r="E524" s="615"/>
      <c r="F524" s="615"/>
      <c r="G524" s="181" t="s">
        <v>911</v>
      </c>
      <c r="H524" s="181" t="s">
        <v>849</v>
      </c>
      <c r="I524" s="615"/>
      <c r="J524" s="616"/>
      <c r="K524" s="616"/>
      <c r="L524" s="616"/>
      <c r="M524" s="182">
        <v>27</v>
      </c>
      <c r="N524" s="184">
        <v>46.880753095052036</v>
      </c>
    </row>
    <row r="525" spans="1:14">
      <c r="A525" s="179">
        <v>524</v>
      </c>
      <c r="B525" s="180">
        <v>5</v>
      </c>
      <c r="C525" s="180" t="s">
        <v>906</v>
      </c>
      <c r="D525" s="181">
        <v>15</v>
      </c>
      <c r="E525" s="615"/>
      <c r="F525" s="615"/>
      <c r="G525" s="181" t="s">
        <v>912</v>
      </c>
      <c r="H525" s="181" t="s">
        <v>849</v>
      </c>
      <c r="I525" s="615"/>
      <c r="J525" s="616"/>
      <c r="K525" s="616"/>
      <c r="L525" s="616"/>
      <c r="M525" s="182">
        <v>27</v>
      </c>
      <c r="N525" s="184">
        <v>46.880753095052036</v>
      </c>
    </row>
    <row r="526" spans="1:14">
      <c r="A526" s="179">
        <v>525</v>
      </c>
      <c r="B526" s="180">
        <v>5</v>
      </c>
      <c r="C526" s="180" t="s">
        <v>906</v>
      </c>
      <c r="D526" s="181">
        <v>15</v>
      </c>
      <c r="E526" s="615"/>
      <c r="F526" s="615"/>
      <c r="G526" s="181" t="s">
        <v>913</v>
      </c>
      <c r="H526" s="181" t="s">
        <v>849</v>
      </c>
      <c r="I526" s="615"/>
      <c r="J526" s="616"/>
      <c r="K526" s="616"/>
      <c r="L526" s="616"/>
      <c r="M526" s="182">
        <v>21.98</v>
      </c>
      <c r="N526" s="184">
        <v>38.164405667749769</v>
      </c>
    </row>
    <row r="527" spans="1:14">
      <c r="A527" s="179">
        <v>526</v>
      </c>
      <c r="B527" s="180">
        <v>5</v>
      </c>
      <c r="C527" s="180" t="s">
        <v>906</v>
      </c>
      <c r="D527" s="181">
        <v>15</v>
      </c>
      <c r="E527" s="615"/>
      <c r="F527" s="615"/>
      <c r="G527" s="181" t="s">
        <v>914</v>
      </c>
      <c r="H527" s="181" t="s">
        <v>849</v>
      </c>
      <c r="I527" s="615"/>
      <c r="J527" s="616"/>
      <c r="K527" s="616"/>
      <c r="L527" s="616"/>
      <c r="M527" s="182">
        <v>24.08</v>
      </c>
      <c r="N527" s="184">
        <v>41.810686464031591</v>
      </c>
    </row>
    <row r="528" spans="1:14">
      <c r="A528" s="179">
        <v>527</v>
      </c>
      <c r="B528" s="180">
        <v>5</v>
      </c>
      <c r="C528" s="180" t="s">
        <v>906</v>
      </c>
      <c r="D528" s="181">
        <v>15</v>
      </c>
      <c r="E528" s="615">
        <v>1502</v>
      </c>
      <c r="F528" s="615" t="s">
        <v>915</v>
      </c>
      <c r="G528" s="181" t="s">
        <v>908</v>
      </c>
      <c r="H528" s="181" t="s">
        <v>916</v>
      </c>
      <c r="I528" s="615" t="s">
        <v>909</v>
      </c>
      <c r="J528" s="616">
        <v>114.96</v>
      </c>
      <c r="K528" s="616">
        <v>145.182849353796</v>
      </c>
      <c r="L528" s="616">
        <v>249.60284935379599</v>
      </c>
      <c r="M528" s="182">
        <v>23.46</v>
      </c>
      <c r="N528" s="184">
        <v>40.734165467034103</v>
      </c>
    </row>
    <row r="529" spans="1:14">
      <c r="A529" s="179">
        <v>528</v>
      </c>
      <c r="B529" s="180">
        <v>5</v>
      </c>
      <c r="C529" s="180" t="s">
        <v>906</v>
      </c>
      <c r="D529" s="181">
        <v>15</v>
      </c>
      <c r="E529" s="615"/>
      <c r="F529" s="615"/>
      <c r="G529" s="181" t="s">
        <v>910</v>
      </c>
      <c r="H529" s="181" t="s">
        <v>916</v>
      </c>
      <c r="I529" s="615"/>
      <c r="J529" s="616"/>
      <c r="K529" s="616"/>
      <c r="L529" s="616"/>
      <c r="M529" s="182">
        <v>23.49</v>
      </c>
      <c r="N529" s="184">
        <v>40.786255192695265</v>
      </c>
    </row>
    <row r="530" spans="1:14">
      <c r="A530" s="179">
        <v>529</v>
      </c>
      <c r="B530" s="180">
        <v>5</v>
      </c>
      <c r="C530" s="180" t="s">
        <v>906</v>
      </c>
      <c r="D530" s="181">
        <v>15</v>
      </c>
      <c r="E530" s="615"/>
      <c r="F530" s="615"/>
      <c r="G530" s="181" t="s">
        <v>911</v>
      </c>
      <c r="H530" s="181" t="s">
        <v>916</v>
      </c>
      <c r="I530" s="615"/>
      <c r="J530" s="616"/>
      <c r="K530" s="616"/>
      <c r="L530" s="616"/>
      <c r="M530" s="182">
        <v>25.62</v>
      </c>
      <c r="N530" s="184">
        <v>44.48462571463827</v>
      </c>
    </row>
    <row r="531" spans="1:14">
      <c r="A531" s="179">
        <v>530</v>
      </c>
      <c r="B531" s="180">
        <v>5</v>
      </c>
      <c r="C531" s="180" t="s">
        <v>906</v>
      </c>
      <c r="D531" s="181">
        <v>15</v>
      </c>
      <c r="E531" s="615"/>
      <c r="F531" s="615"/>
      <c r="G531" s="181" t="s">
        <v>912</v>
      </c>
      <c r="H531" s="181" t="s">
        <v>916</v>
      </c>
      <c r="I531" s="615"/>
      <c r="J531" s="616"/>
      <c r="K531" s="616"/>
      <c r="L531" s="616"/>
      <c r="M531" s="182">
        <v>25.62</v>
      </c>
      <c r="N531" s="184">
        <v>44.48462571463827</v>
      </c>
    </row>
    <row r="532" spans="1:14">
      <c r="A532" s="179">
        <v>531</v>
      </c>
      <c r="B532" s="180">
        <v>5</v>
      </c>
      <c r="C532" s="180" t="s">
        <v>906</v>
      </c>
      <c r="D532" s="181">
        <v>15</v>
      </c>
      <c r="E532" s="615"/>
      <c r="F532" s="615"/>
      <c r="G532" s="181" t="s">
        <v>913</v>
      </c>
      <c r="H532" s="181" t="s">
        <v>916</v>
      </c>
      <c r="I532" s="615"/>
      <c r="J532" s="616"/>
      <c r="K532" s="616"/>
      <c r="L532" s="616"/>
      <c r="M532" s="182">
        <v>23.49</v>
      </c>
      <c r="N532" s="184">
        <v>40.786255192695265</v>
      </c>
    </row>
    <row r="533" spans="1:14">
      <c r="A533" s="179">
        <v>532</v>
      </c>
      <c r="B533" s="180">
        <v>5</v>
      </c>
      <c r="C533" s="180" t="s">
        <v>906</v>
      </c>
      <c r="D533" s="181">
        <v>15</v>
      </c>
      <c r="E533" s="615"/>
      <c r="F533" s="615"/>
      <c r="G533" s="181" t="s">
        <v>914</v>
      </c>
      <c r="H533" s="181" t="s">
        <v>916</v>
      </c>
      <c r="I533" s="615"/>
      <c r="J533" s="616"/>
      <c r="K533" s="616"/>
      <c r="L533" s="616"/>
      <c r="M533" s="182">
        <v>23.46</v>
      </c>
      <c r="N533" s="184">
        <v>40.734165467034103</v>
      </c>
    </row>
    <row r="534" spans="1:14">
      <c r="A534" s="179">
        <v>533</v>
      </c>
      <c r="B534" s="180">
        <v>5</v>
      </c>
      <c r="C534" s="180" t="s">
        <v>906</v>
      </c>
      <c r="D534" s="181">
        <v>15</v>
      </c>
      <c r="E534" s="615">
        <v>1503</v>
      </c>
      <c r="F534" s="615" t="s">
        <v>917</v>
      </c>
      <c r="G534" s="181" t="s">
        <v>908</v>
      </c>
      <c r="H534" s="181" t="s">
        <v>849</v>
      </c>
      <c r="I534" s="615" t="s">
        <v>918</v>
      </c>
      <c r="J534" s="616">
        <v>85.82</v>
      </c>
      <c r="K534" s="616">
        <v>108.36383881230115</v>
      </c>
      <c r="L534" s="616">
        <v>178.34383881230116</v>
      </c>
      <c r="M534" s="182">
        <v>21.9</v>
      </c>
      <c r="N534" s="185">
        <v>38.025499732653316</v>
      </c>
    </row>
    <row r="535" spans="1:14">
      <c r="A535" s="179">
        <v>534</v>
      </c>
      <c r="B535" s="180">
        <v>5</v>
      </c>
      <c r="C535" s="180" t="s">
        <v>906</v>
      </c>
      <c r="D535" s="181">
        <v>15</v>
      </c>
      <c r="E535" s="615"/>
      <c r="F535" s="615"/>
      <c r="G535" s="181" t="s">
        <v>910</v>
      </c>
      <c r="H535" s="181" t="s">
        <v>849</v>
      </c>
      <c r="I535" s="615"/>
      <c r="J535" s="616"/>
      <c r="K535" s="616"/>
      <c r="L535" s="616"/>
      <c r="M535" s="182">
        <v>26.56</v>
      </c>
      <c r="N535" s="185">
        <v>46.116770452021555</v>
      </c>
    </row>
    <row r="536" spans="1:14">
      <c r="A536" s="179">
        <v>535</v>
      </c>
      <c r="B536" s="180">
        <v>5</v>
      </c>
      <c r="C536" s="180" t="s">
        <v>906</v>
      </c>
      <c r="D536" s="181">
        <v>15</v>
      </c>
      <c r="E536" s="615"/>
      <c r="F536" s="615"/>
      <c r="G536" s="181" t="s">
        <v>911</v>
      </c>
      <c r="H536" s="181" t="s">
        <v>849</v>
      </c>
      <c r="I536" s="615"/>
      <c r="J536" s="616"/>
      <c r="K536" s="616"/>
      <c r="L536" s="616"/>
      <c r="M536" s="182">
        <v>26.56</v>
      </c>
      <c r="N536" s="184">
        <v>46.116770452021555</v>
      </c>
    </row>
    <row r="537" spans="1:14">
      <c r="A537" s="179">
        <v>536</v>
      </c>
      <c r="B537" s="180">
        <v>5</v>
      </c>
      <c r="C537" s="180" t="s">
        <v>906</v>
      </c>
      <c r="D537" s="181">
        <v>15</v>
      </c>
      <c r="E537" s="615"/>
      <c r="F537" s="615"/>
      <c r="G537" s="181" t="s">
        <v>912</v>
      </c>
      <c r="H537" s="181" t="s">
        <v>849</v>
      </c>
      <c r="I537" s="615"/>
      <c r="J537" s="616"/>
      <c r="K537" s="616"/>
      <c r="L537" s="616"/>
      <c r="M537" s="182">
        <v>21.9</v>
      </c>
      <c r="N537" s="184">
        <v>38.025499732653316</v>
      </c>
    </row>
    <row r="538" spans="1:14">
      <c r="A538" s="179">
        <v>537</v>
      </c>
      <c r="B538" s="180">
        <v>5</v>
      </c>
      <c r="C538" s="180" t="s">
        <v>906</v>
      </c>
      <c r="D538" s="181">
        <v>15</v>
      </c>
      <c r="E538" s="615">
        <v>1504</v>
      </c>
      <c r="F538" s="615" t="s">
        <v>919</v>
      </c>
      <c r="G538" s="181" t="s">
        <v>908</v>
      </c>
      <c r="H538" s="181" t="s">
        <v>916</v>
      </c>
      <c r="I538" s="615" t="s">
        <v>918</v>
      </c>
      <c r="J538" s="616">
        <v>80.790000000000006</v>
      </c>
      <c r="K538" s="616">
        <v>102.01252083017725</v>
      </c>
      <c r="L538" s="616">
        <v>169.10252083017724</v>
      </c>
      <c r="M538" s="182">
        <v>25.32</v>
      </c>
      <c r="N538" s="184">
        <v>43.96372845802658</v>
      </c>
    </row>
    <row r="539" spans="1:14">
      <c r="A539" s="179">
        <v>538</v>
      </c>
      <c r="B539" s="180">
        <v>5</v>
      </c>
      <c r="C539" s="180" t="s">
        <v>906</v>
      </c>
      <c r="D539" s="181">
        <v>15</v>
      </c>
      <c r="E539" s="615"/>
      <c r="F539" s="615"/>
      <c r="G539" s="181" t="s">
        <v>910</v>
      </c>
      <c r="H539" s="181" t="s">
        <v>916</v>
      </c>
      <c r="I539" s="615"/>
      <c r="J539" s="616"/>
      <c r="K539" s="616"/>
      <c r="L539" s="616"/>
      <c r="M539" s="182">
        <v>23.72</v>
      </c>
      <c r="N539" s="184">
        <v>41.185609756097563</v>
      </c>
    </row>
    <row r="540" spans="1:14">
      <c r="A540" s="179">
        <v>539</v>
      </c>
      <c r="B540" s="180">
        <v>5</v>
      </c>
      <c r="C540" s="180" t="s">
        <v>906</v>
      </c>
      <c r="D540" s="181">
        <v>15</v>
      </c>
      <c r="E540" s="615"/>
      <c r="F540" s="615"/>
      <c r="G540" s="181" t="s">
        <v>911</v>
      </c>
      <c r="H540" s="181" t="s">
        <v>916</v>
      </c>
      <c r="I540" s="615"/>
      <c r="J540" s="616"/>
      <c r="K540" s="616"/>
      <c r="L540" s="616"/>
      <c r="M540" s="182">
        <v>23.72</v>
      </c>
      <c r="N540" s="184">
        <v>41.185609756097563</v>
      </c>
    </row>
    <row r="541" spans="1:14">
      <c r="A541" s="179">
        <v>540</v>
      </c>
      <c r="B541" s="180">
        <v>5</v>
      </c>
      <c r="C541" s="180" t="s">
        <v>906</v>
      </c>
      <c r="D541" s="181">
        <v>15</v>
      </c>
      <c r="E541" s="615"/>
      <c r="F541" s="615"/>
      <c r="G541" s="181" t="s">
        <v>912</v>
      </c>
      <c r="H541" s="181" t="s">
        <v>916</v>
      </c>
      <c r="I541" s="615"/>
      <c r="J541" s="616"/>
      <c r="K541" s="616"/>
      <c r="L541" s="616"/>
      <c r="M541" s="182">
        <v>25.32</v>
      </c>
      <c r="N541" s="184">
        <v>43.96372845802658</v>
      </c>
    </row>
    <row r="542" spans="1:14">
      <c r="A542" s="179">
        <v>541</v>
      </c>
      <c r="B542" s="180">
        <v>5</v>
      </c>
      <c r="C542" s="180" t="s">
        <v>906</v>
      </c>
      <c r="D542" s="181">
        <v>15</v>
      </c>
      <c r="E542" s="615">
        <v>1505</v>
      </c>
      <c r="F542" s="615" t="s">
        <v>908</v>
      </c>
      <c r="G542" s="181" t="s">
        <v>908</v>
      </c>
      <c r="H542" s="181" t="s">
        <v>849</v>
      </c>
      <c r="I542" s="615" t="s">
        <v>918</v>
      </c>
      <c r="J542" s="616">
        <v>85.82</v>
      </c>
      <c r="K542" s="616">
        <v>108.36464711227785</v>
      </c>
      <c r="L542" s="616">
        <v>178.34464711227787</v>
      </c>
      <c r="M542" s="182">
        <v>26.56</v>
      </c>
      <c r="N542" s="184">
        <v>46.116770452021555</v>
      </c>
    </row>
    <row r="543" spans="1:14">
      <c r="A543" s="179">
        <v>542</v>
      </c>
      <c r="B543" s="180">
        <v>5</v>
      </c>
      <c r="C543" s="180" t="s">
        <v>906</v>
      </c>
      <c r="D543" s="181">
        <v>15</v>
      </c>
      <c r="E543" s="615"/>
      <c r="F543" s="615"/>
      <c r="G543" s="181" t="s">
        <v>910</v>
      </c>
      <c r="H543" s="181" t="s">
        <v>849</v>
      </c>
      <c r="I543" s="615"/>
      <c r="J543" s="616"/>
      <c r="K543" s="616"/>
      <c r="L543" s="616"/>
      <c r="M543" s="182">
        <v>21.9</v>
      </c>
      <c r="N543" s="184">
        <v>38.025499732653316</v>
      </c>
    </row>
    <row r="544" spans="1:14">
      <c r="A544" s="179">
        <v>543</v>
      </c>
      <c r="B544" s="180">
        <v>5</v>
      </c>
      <c r="C544" s="180" t="s">
        <v>906</v>
      </c>
      <c r="D544" s="181">
        <v>15</v>
      </c>
      <c r="E544" s="615"/>
      <c r="F544" s="615"/>
      <c r="G544" s="181" t="s">
        <v>911</v>
      </c>
      <c r="H544" s="181" t="s">
        <v>849</v>
      </c>
      <c r="I544" s="615"/>
      <c r="J544" s="616"/>
      <c r="K544" s="616"/>
      <c r="L544" s="616"/>
      <c r="M544" s="182">
        <v>21.9</v>
      </c>
      <c r="N544" s="184">
        <v>38.025499732653316</v>
      </c>
    </row>
    <row r="545" spans="1:14">
      <c r="A545" s="179">
        <v>544</v>
      </c>
      <c r="B545" s="180">
        <v>5</v>
      </c>
      <c r="C545" s="180" t="s">
        <v>906</v>
      </c>
      <c r="D545" s="181">
        <v>15</v>
      </c>
      <c r="E545" s="615"/>
      <c r="F545" s="615"/>
      <c r="G545" s="181" t="s">
        <v>912</v>
      </c>
      <c r="H545" s="181" t="s">
        <v>849</v>
      </c>
      <c r="I545" s="615"/>
      <c r="J545" s="616"/>
      <c r="K545" s="616"/>
      <c r="L545" s="616"/>
      <c r="M545" s="182">
        <v>26.56</v>
      </c>
      <c r="N545" s="184">
        <v>46.116770452021555</v>
      </c>
    </row>
    <row r="546" spans="1:14">
      <c r="A546" s="179">
        <v>545</v>
      </c>
      <c r="B546" s="180">
        <v>5</v>
      </c>
      <c r="C546" s="180" t="s">
        <v>906</v>
      </c>
      <c r="D546" s="181">
        <v>15</v>
      </c>
      <c r="E546" s="615">
        <v>1506</v>
      </c>
      <c r="F546" s="615" t="s">
        <v>912</v>
      </c>
      <c r="G546" s="181" t="s">
        <v>908</v>
      </c>
      <c r="H546" s="181" t="s">
        <v>916</v>
      </c>
      <c r="I546" s="615" t="s">
        <v>918</v>
      </c>
      <c r="J546" s="616">
        <v>80.790000000000006</v>
      </c>
      <c r="K546" s="616">
        <v>102.01328175484653</v>
      </c>
      <c r="L546" s="616">
        <v>169.10328175484653</v>
      </c>
      <c r="M546" s="182">
        <v>23.72</v>
      </c>
      <c r="N546" s="184">
        <v>41.185609756097563</v>
      </c>
    </row>
    <row r="547" spans="1:14">
      <c r="A547" s="179">
        <v>546</v>
      </c>
      <c r="B547" s="180">
        <v>5</v>
      </c>
      <c r="C547" s="180" t="s">
        <v>906</v>
      </c>
      <c r="D547" s="181">
        <v>15</v>
      </c>
      <c r="E547" s="615"/>
      <c r="F547" s="615"/>
      <c r="G547" s="181" t="s">
        <v>910</v>
      </c>
      <c r="H547" s="181" t="s">
        <v>916</v>
      </c>
      <c r="I547" s="615"/>
      <c r="J547" s="616"/>
      <c r="K547" s="616"/>
      <c r="L547" s="616"/>
      <c r="M547" s="182">
        <v>25.32</v>
      </c>
      <c r="N547" s="184">
        <v>43.96372845802658</v>
      </c>
    </row>
    <row r="548" spans="1:14">
      <c r="A548" s="179">
        <v>547</v>
      </c>
      <c r="B548" s="180">
        <v>5</v>
      </c>
      <c r="C548" s="180" t="s">
        <v>906</v>
      </c>
      <c r="D548" s="181">
        <v>15</v>
      </c>
      <c r="E548" s="615"/>
      <c r="F548" s="615"/>
      <c r="G548" s="181" t="s">
        <v>911</v>
      </c>
      <c r="H548" s="181" t="s">
        <v>916</v>
      </c>
      <c r="I548" s="615"/>
      <c r="J548" s="616"/>
      <c r="K548" s="616"/>
      <c r="L548" s="616"/>
      <c r="M548" s="182">
        <v>25.32</v>
      </c>
      <c r="N548" s="184">
        <v>43.96372845802658</v>
      </c>
    </row>
    <row r="549" spans="1:14">
      <c r="A549" s="179">
        <v>548</v>
      </c>
      <c r="B549" s="180">
        <v>5</v>
      </c>
      <c r="C549" s="180" t="s">
        <v>906</v>
      </c>
      <c r="D549" s="181">
        <v>15</v>
      </c>
      <c r="E549" s="615"/>
      <c r="F549" s="615"/>
      <c r="G549" s="181" t="s">
        <v>912</v>
      </c>
      <c r="H549" s="181" t="s">
        <v>916</v>
      </c>
      <c r="I549" s="615"/>
      <c r="J549" s="616"/>
      <c r="K549" s="616"/>
      <c r="L549" s="616"/>
      <c r="M549" s="182">
        <v>23.72</v>
      </c>
      <c r="N549" s="184">
        <v>41.185609756097563</v>
      </c>
    </row>
    <row r="550" spans="1:14">
      <c r="A550" s="179">
        <v>549</v>
      </c>
      <c r="B550" s="180">
        <v>5</v>
      </c>
      <c r="C550" s="180" t="s">
        <v>906</v>
      </c>
      <c r="D550" s="181">
        <v>15</v>
      </c>
      <c r="E550" s="615">
        <v>1507</v>
      </c>
      <c r="F550" s="615" t="s">
        <v>910</v>
      </c>
      <c r="G550" s="181" t="s">
        <v>908</v>
      </c>
      <c r="H550" s="181" t="s">
        <v>849</v>
      </c>
      <c r="I550" s="615" t="s">
        <v>909</v>
      </c>
      <c r="J550" s="616">
        <v>114.59</v>
      </c>
      <c r="K550" s="616">
        <v>144.69243664176091</v>
      </c>
      <c r="L550" s="616">
        <v>247.34243664176091</v>
      </c>
      <c r="M550" s="182">
        <v>27</v>
      </c>
      <c r="N550" s="184">
        <v>46.880753095052036</v>
      </c>
    </row>
    <row r="551" spans="1:14">
      <c r="A551" s="179">
        <v>550</v>
      </c>
      <c r="B551" s="180">
        <v>5</v>
      </c>
      <c r="C551" s="180" t="s">
        <v>906</v>
      </c>
      <c r="D551" s="181">
        <v>15</v>
      </c>
      <c r="E551" s="615"/>
      <c r="F551" s="615"/>
      <c r="G551" s="181" t="s">
        <v>910</v>
      </c>
      <c r="H551" s="181" t="s">
        <v>849</v>
      </c>
      <c r="I551" s="615"/>
      <c r="J551" s="616"/>
      <c r="K551" s="616"/>
      <c r="L551" s="616"/>
      <c r="M551" s="182">
        <v>21.98</v>
      </c>
      <c r="N551" s="184">
        <v>38.164405667749769</v>
      </c>
    </row>
    <row r="552" spans="1:14">
      <c r="A552" s="179">
        <v>551</v>
      </c>
      <c r="B552" s="180">
        <v>5</v>
      </c>
      <c r="C552" s="180" t="s">
        <v>906</v>
      </c>
      <c r="D552" s="181">
        <v>15</v>
      </c>
      <c r="E552" s="615"/>
      <c r="F552" s="615"/>
      <c r="G552" s="181" t="s">
        <v>911</v>
      </c>
      <c r="H552" s="181" t="s">
        <v>849</v>
      </c>
      <c r="I552" s="615"/>
      <c r="J552" s="616"/>
      <c r="K552" s="616"/>
      <c r="L552" s="616"/>
      <c r="M552" s="182">
        <v>24.08</v>
      </c>
      <c r="N552" s="184">
        <v>41.810686464031591</v>
      </c>
    </row>
    <row r="553" spans="1:14">
      <c r="A553" s="179">
        <v>552</v>
      </c>
      <c r="B553" s="180">
        <v>5</v>
      </c>
      <c r="C553" s="180" t="s">
        <v>906</v>
      </c>
      <c r="D553" s="181">
        <v>15</v>
      </c>
      <c r="E553" s="615"/>
      <c r="F553" s="615"/>
      <c r="G553" s="181" t="s">
        <v>912</v>
      </c>
      <c r="H553" s="181" t="s">
        <v>849</v>
      </c>
      <c r="I553" s="615"/>
      <c r="J553" s="616"/>
      <c r="K553" s="616"/>
      <c r="L553" s="616"/>
      <c r="M553" s="182">
        <v>24.08</v>
      </c>
      <c r="N553" s="184">
        <v>41.810686464031591</v>
      </c>
    </row>
    <row r="554" spans="1:14">
      <c r="A554" s="179">
        <v>553</v>
      </c>
      <c r="B554" s="180">
        <v>5</v>
      </c>
      <c r="C554" s="180" t="s">
        <v>906</v>
      </c>
      <c r="D554" s="181">
        <v>15</v>
      </c>
      <c r="E554" s="615"/>
      <c r="F554" s="615"/>
      <c r="G554" s="181" t="s">
        <v>913</v>
      </c>
      <c r="H554" s="181" t="s">
        <v>849</v>
      </c>
      <c r="I554" s="615"/>
      <c r="J554" s="616"/>
      <c r="K554" s="616"/>
      <c r="L554" s="616"/>
      <c r="M554" s="182">
        <v>21.98</v>
      </c>
      <c r="N554" s="184">
        <v>38.164405667749769</v>
      </c>
    </row>
    <row r="555" spans="1:14">
      <c r="A555" s="179">
        <v>554</v>
      </c>
      <c r="B555" s="180">
        <v>5</v>
      </c>
      <c r="C555" s="180" t="s">
        <v>906</v>
      </c>
      <c r="D555" s="181">
        <v>15</v>
      </c>
      <c r="E555" s="615"/>
      <c r="F555" s="615"/>
      <c r="G555" s="181" t="s">
        <v>914</v>
      </c>
      <c r="H555" s="181" t="s">
        <v>849</v>
      </c>
      <c r="I555" s="615"/>
      <c r="J555" s="616"/>
      <c r="K555" s="616"/>
      <c r="L555" s="616"/>
      <c r="M555" s="182">
        <v>27</v>
      </c>
      <c r="N555" s="184">
        <v>46.880753095052036</v>
      </c>
    </row>
    <row r="556" spans="1:14">
      <c r="A556" s="179">
        <v>555</v>
      </c>
      <c r="B556" s="180">
        <v>5</v>
      </c>
      <c r="C556" s="180" t="s">
        <v>906</v>
      </c>
      <c r="D556" s="181">
        <v>15</v>
      </c>
      <c r="E556" s="615">
        <v>1508</v>
      </c>
      <c r="F556" s="615" t="s">
        <v>911</v>
      </c>
      <c r="G556" s="181" t="s">
        <v>908</v>
      </c>
      <c r="H556" s="181" t="s">
        <v>916</v>
      </c>
      <c r="I556" s="615" t="s">
        <v>909</v>
      </c>
      <c r="J556" s="616">
        <v>114.96599999999999</v>
      </c>
      <c r="K556" s="616">
        <v>145.1596344911147</v>
      </c>
      <c r="L556" s="616">
        <v>249.57963449111469</v>
      </c>
      <c r="M556" s="182">
        <v>25.62</v>
      </c>
      <c r="N556" s="184">
        <v>44.48462571463827</v>
      </c>
    </row>
    <row r="557" spans="1:14">
      <c r="A557" s="179">
        <v>556</v>
      </c>
      <c r="B557" s="180">
        <v>5</v>
      </c>
      <c r="C557" s="180" t="s">
        <v>906</v>
      </c>
      <c r="D557" s="181">
        <v>15</v>
      </c>
      <c r="E557" s="615"/>
      <c r="F557" s="615"/>
      <c r="G557" s="181" t="s">
        <v>910</v>
      </c>
      <c r="H557" s="181" t="s">
        <v>916</v>
      </c>
      <c r="I557" s="615"/>
      <c r="J557" s="616"/>
      <c r="K557" s="616"/>
      <c r="L557" s="616"/>
      <c r="M557" s="182">
        <v>23.49</v>
      </c>
      <c r="N557" s="184">
        <v>40.786255192695265</v>
      </c>
    </row>
    <row r="558" spans="1:14">
      <c r="A558" s="179">
        <v>557</v>
      </c>
      <c r="B558" s="180">
        <v>5</v>
      </c>
      <c r="C558" s="180" t="s">
        <v>906</v>
      </c>
      <c r="D558" s="181">
        <v>15</v>
      </c>
      <c r="E558" s="615"/>
      <c r="F558" s="615"/>
      <c r="G558" s="181" t="s">
        <v>911</v>
      </c>
      <c r="H558" s="181" t="s">
        <v>916</v>
      </c>
      <c r="I558" s="615"/>
      <c r="J558" s="616"/>
      <c r="K558" s="616"/>
      <c r="L558" s="616"/>
      <c r="M558" s="182">
        <v>23.46</v>
      </c>
      <c r="N558" s="184">
        <v>40.734165467034103</v>
      </c>
    </row>
    <row r="559" spans="1:14">
      <c r="A559" s="179">
        <v>558</v>
      </c>
      <c r="B559" s="180">
        <v>5</v>
      </c>
      <c r="C559" s="180" t="s">
        <v>906</v>
      </c>
      <c r="D559" s="181">
        <v>15</v>
      </c>
      <c r="E559" s="615"/>
      <c r="F559" s="615"/>
      <c r="G559" s="181" t="s">
        <v>912</v>
      </c>
      <c r="H559" s="181" t="s">
        <v>916</v>
      </c>
      <c r="I559" s="615"/>
      <c r="J559" s="616"/>
      <c r="K559" s="616"/>
      <c r="L559" s="616"/>
      <c r="M559" s="182">
        <v>23.46</v>
      </c>
      <c r="N559" s="184">
        <v>40.734165467034103</v>
      </c>
    </row>
    <row r="560" spans="1:14">
      <c r="A560" s="179">
        <v>559</v>
      </c>
      <c r="B560" s="180">
        <v>5</v>
      </c>
      <c r="C560" s="180" t="s">
        <v>906</v>
      </c>
      <c r="D560" s="181">
        <v>15</v>
      </c>
      <c r="E560" s="615"/>
      <c r="F560" s="615"/>
      <c r="G560" s="181" t="s">
        <v>913</v>
      </c>
      <c r="H560" s="181" t="s">
        <v>916</v>
      </c>
      <c r="I560" s="615"/>
      <c r="J560" s="616"/>
      <c r="K560" s="616"/>
      <c r="L560" s="616"/>
      <c r="M560" s="182">
        <v>23.49</v>
      </c>
      <c r="N560" s="184">
        <v>40.786255192695265</v>
      </c>
    </row>
    <row r="561" spans="1:14" ht="18" thickBot="1">
      <c r="A561" s="179">
        <v>560</v>
      </c>
      <c r="B561" s="180">
        <v>5</v>
      </c>
      <c r="C561" s="180" t="s">
        <v>906</v>
      </c>
      <c r="D561" s="181">
        <v>15</v>
      </c>
      <c r="E561" s="615"/>
      <c r="F561" s="615"/>
      <c r="G561" s="181" t="s">
        <v>914</v>
      </c>
      <c r="H561" s="181" t="s">
        <v>916</v>
      </c>
      <c r="I561" s="615"/>
      <c r="J561" s="616"/>
      <c r="K561" s="616"/>
      <c r="L561" s="616"/>
      <c r="M561" s="186">
        <v>25.62</v>
      </c>
      <c r="N561" s="187">
        <v>44.48462571463827</v>
      </c>
    </row>
    <row r="562" spans="1:14">
      <c r="A562" s="179">
        <v>561</v>
      </c>
      <c r="B562" s="180">
        <v>5</v>
      </c>
      <c r="C562" s="180" t="s">
        <v>906</v>
      </c>
      <c r="D562" s="181">
        <v>16</v>
      </c>
      <c r="E562" s="615">
        <v>1601</v>
      </c>
      <c r="F562" s="615" t="s">
        <v>907</v>
      </c>
      <c r="G562" s="181" t="s">
        <v>908</v>
      </c>
      <c r="H562" s="181" t="s">
        <v>849</v>
      </c>
      <c r="I562" s="615" t="s">
        <v>909</v>
      </c>
      <c r="J562" s="616">
        <v>114.59</v>
      </c>
      <c r="K562" s="616">
        <v>144.715576787157</v>
      </c>
      <c r="L562" s="616">
        <v>247.36557678715701</v>
      </c>
      <c r="M562" s="182">
        <v>24.08</v>
      </c>
      <c r="N562" s="183">
        <v>41.810686464031591</v>
      </c>
    </row>
    <row r="563" spans="1:14">
      <c r="A563" s="179">
        <v>562</v>
      </c>
      <c r="B563" s="180">
        <v>5</v>
      </c>
      <c r="C563" s="180" t="s">
        <v>906</v>
      </c>
      <c r="D563" s="181">
        <v>16</v>
      </c>
      <c r="E563" s="615"/>
      <c r="F563" s="615"/>
      <c r="G563" s="181" t="s">
        <v>910</v>
      </c>
      <c r="H563" s="181" t="s">
        <v>849</v>
      </c>
      <c r="I563" s="615"/>
      <c r="J563" s="616"/>
      <c r="K563" s="616"/>
      <c r="L563" s="616"/>
      <c r="M563" s="182">
        <v>21.98</v>
      </c>
      <c r="N563" s="184">
        <v>38.164405667749769</v>
      </c>
    </row>
    <row r="564" spans="1:14">
      <c r="A564" s="179">
        <v>563</v>
      </c>
      <c r="B564" s="180">
        <v>5</v>
      </c>
      <c r="C564" s="180" t="s">
        <v>906</v>
      </c>
      <c r="D564" s="181">
        <v>16</v>
      </c>
      <c r="E564" s="615"/>
      <c r="F564" s="615"/>
      <c r="G564" s="181" t="s">
        <v>911</v>
      </c>
      <c r="H564" s="181" t="s">
        <v>849</v>
      </c>
      <c r="I564" s="615"/>
      <c r="J564" s="616"/>
      <c r="K564" s="616"/>
      <c r="L564" s="616"/>
      <c r="M564" s="182">
        <v>27</v>
      </c>
      <c r="N564" s="184">
        <v>46.880753095052036</v>
      </c>
    </row>
    <row r="565" spans="1:14">
      <c r="A565" s="179">
        <v>564</v>
      </c>
      <c r="B565" s="180">
        <v>5</v>
      </c>
      <c r="C565" s="180" t="s">
        <v>906</v>
      </c>
      <c r="D565" s="181">
        <v>16</v>
      </c>
      <c r="E565" s="615"/>
      <c r="F565" s="615"/>
      <c r="G565" s="181" t="s">
        <v>912</v>
      </c>
      <c r="H565" s="181" t="s">
        <v>849</v>
      </c>
      <c r="I565" s="615"/>
      <c r="J565" s="616"/>
      <c r="K565" s="616"/>
      <c r="L565" s="616"/>
      <c r="M565" s="182">
        <v>27</v>
      </c>
      <c r="N565" s="184">
        <v>46.880753095052036</v>
      </c>
    </row>
    <row r="566" spans="1:14">
      <c r="A566" s="179">
        <v>565</v>
      </c>
      <c r="B566" s="180">
        <v>5</v>
      </c>
      <c r="C566" s="180" t="s">
        <v>906</v>
      </c>
      <c r="D566" s="181">
        <v>16</v>
      </c>
      <c r="E566" s="615"/>
      <c r="F566" s="615"/>
      <c r="G566" s="181" t="s">
        <v>913</v>
      </c>
      <c r="H566" s="181" t="s">
        <v>849</v>
      </c>
      <c r="I566" s="615"/>
      <c r="J566" s="616"/>
      <c r="K566" s="616"/>
      <c r="L566" s="616"/>
      <c r="M566" s="182">
        <v>21.98</v>
      </c>
      <c r="N566" s="184">
        <v>38.164405667749769</v>
      </c>
    </row>
    <row r="567" spans="1:14">
      <c r="A567" s="179">
        <v>566</v>
      </c>
      <c r="B567" s="180">
        <v>5</v>
      </c>
      <c r="C567" s="180" t="s">
        <v>906</v>
      </c>
      <c r="D567" s="181">
        <v>16</v>
      </c>
      <c r="E567" s="615"/>
      <c r="F567" s="615"/>
      <c r="G567" s="181" t="s">
        <v>914</v>
      </c>
      <c r="H567" s="181" t="s">
        <v>849</v>
      </c>
      <c r="I567" s="615"/>
      <c r="J567" s="616"/>
      <c r="K567" s="616"/>
      <c r="L567" s="616"/>
      <c r="M567" s="182">
        <v>24.08</v>
      </c>
      <c r="N567" s="184">
        <v>41.810686464031591</v>
      </c>
    </row>
    <row r="568" spans="1:14">
      <c r="A568" s="179">
        <v>567</v>
      </c>
      <c r="B568" s="180">
        <v>5</v>
      </c>
      <c r="C568" s="180" t="s">
        <v>906</v>
      </c>
      <c r="D568" s="181">
        <v>16</v>
      </c>
      <c r="E568" s="615">
        <v>1602</v>
      </c>
      <c r="F568" s="615" t="s">
        <v>915</v>
      </c>
      <c r="G568" s="181" t="s">
        <v>908</v>
      </c>
      <c r="H568" s="181" t="s">
        <v>916</v>
      </c>
      <c r="I568" s="615" t="s">
        <v>909</v>
      </c>
      <c r="J568" s="616">
        <v>114.96</v>
      </c>
      <c r="K568" s="616">
        <v>145.182849353796</v>
      </c>
      <c r="L568" s="616">
        <v>249.60284935379599</v>
      </c>
      <c r="M568" s="182">
        <v>23.46</v>
      </c>
      <c r="N568" s="184">
        <v>40.734165467034103</v>
      </c>
    </row>
    <row r="569" spans="1:14">
      <c r="A569" s="179">
        <v>568</v>
      </c>
      <c r="B569" s="180">
        <v>5</v>
      </c>
      <c r="C569" s="180" t="s">
        <v>906</v>
      </c>
      <c r="D569" s="181">
        <v>16</v>
      </c>
      <c r="E569" s="615"/>
      <c r="F569" s="615"/>
      <c r="G569" s="181" t="s">
        <v>910</v>
      </c>
      <c r="H569" s="181" t="s">
        <v>916</v>
      </c>
      <c r="I569" s="615"/>
      <c r="J569" s="616"/>
      <c r="K569" s="616"/>
      <c r="L569" s="616"/>
      <c r="M569" s="182">
        <v>23.49</v>
      </c>
      <c r="N569" s="184">
        <v>40.786255192695265</v>
      </c>
    </row>
    <row r="570" spans="1:14">
      <c r="A570" s="179">
        <v>569</v>
      </c>
      <c r="B570" s="180">
        <v>5</v>
      </c>
      <c r="C570" s="180" t="s">
        <v>906</v>
      </c>
      <c r="D570" s="181">
        <v>16</v>
      </c>
      <c r="E570" s="615"/>
      <c r="F570" s="615"/>
      <c r="G570" s="181" t="s">
        <v>911</v>
      </c>
      <c r="H570" s="181" t="s">
        <v>916</v>
      </c>
      <c r="I570" s="615"/>
      <c r="J570" s="616"/>
      <c r="K570" s="616"/>
      <c r="L570" s="616"/>
      <c r="M570" s="182">
        <v>25.62</v>
      </c>
      <c r="N570" s="184">
        <v>44.48462571463827</v>
      </c>
    </row>
    <row r="571" spans="1:14">
      <c r="A571" s="179">
        <v>570</v>
      </c>
      <c r="B571" s="180">
        <v>5</v>
      </c>
      <c r="C571" s="180" t="s">
        <v>906</v>
      </c>
      <c r="D571" s="181">
        <v>16</v>
      </c>
      <c r="E571" s="615"/>
      <c r="F571" s="615"/>
      <c r="G571" s="181" t="s">
        <v>912</v>
      </c>
      <c r="H571" s="181" t="s">
        <v>916</v>
      </c>
      <c r="I571" s="615"/>
      <c r="J571" s="616"/>
      <c r="K571" s="616"/>
      <c r="L571" s="616"/>
      <c r="M571" s="182">
        <v>25.62</v>
      </c>
      <c r="N571" s="184">
        <v>44.48462571463827</v>
      </c>
    </row>
    <row r="572" spans="1:14">
      <c r="A572" s="179">
        <v>571</v>
      </c>
      <c r="B572" s="180">
        <v>5</v>
      </c>
      <c r="C572" s="180" t="s">
        <v>906</v>
      </c>
      <c r="D572" s="181">
        <v>16</v>
      </c>
      <c r="E572" s="615"/>
      <c r="F572" s="615"/>
      <c r="G572" s="181" t="s">
        <v>913</v>
      </c>
      <c r="H572" s="181" t="s">
        <v>916</v>
      </c>
      <c r="I572" s="615"/>
      <c r="J572" s="616"/>
      <c r="K572" s="616"/>
      <c r="L572" s="616"/>
      <c r="M572" s="182">
        <v>23.49</v>
      </c>
      <c r="N572" s="184">
        <v>40.786255192695265</v>
      </c>
    </row>
    <row r="573" spans="1:14">
      <c r="A573" s="179">
        <v>572</v>
      </c>
      <c r="B573" s="180">
        <v>5</v>
      </c>
      <c r="C573" s="180" t="s">
        <v>906</v>
      </c>
      <c r="D573" s="181">
        <v>16</v>
      </c>
      <c r="E573" s="615"/>
      <c r="F573" s="615"/>
      <c r="G573" s="181" t="s">
        <v>914</v>
      </c>
      <c r="H573" s="181" t="s">
        <v>916</v>
      </c>
      <c r="I573" s="615"/>
      <c r="J573" s="616"/>
      <c r="K573" s="616"/>
      <c r="L573" s="616"/>
      <c r="M573" s="182">
        <v>23.46</v>
      </c>
      <c r="N573" s="184">
        <v>40.734165467034103</v>
      </c>
    </row>
    <row r="574" spans="1:14">
      <c r="A574" s="179">
        <v>573</v>
      </c>
      <c r="B574" s="180">
        <v>5</v>
      </c>
      <c r="C574" s="180" t="s">
        <v>906</v>
      </c>
      <c r="D574" s="181">
        <v>16</v>
      </c>
      <c r="E574" s="615">
        <v>1603</v>
      </c>
      <c r="F574" s="615" t="s">
        <v>917</v>
      </c>
      <c r="G574" s="181" t="s">
        <v>908</v>
      </c>
      <c r="H574" s="181" t="s">
        <v>849</v>
      </c>
      <c r="I574" s="615" t="s">
        <v>918</v>
      </c>
      <c r="J574" s="616">
        <v>85.82</v>
      </c>
      <c r="K574" s="616">
        <v>108.36383881230115</v>
      </c>
      <c r="L574" s="616">
        <v>178.34383881230116</v>
      </c>
      <c r="M574" s="182">
        <v>21.9</v>
      </c>
      <c r="N574" s="185">
        <v>38.025499732653316</v>
      </c>
    </row>
    <row r="575" spans="1:14">
      <c r="A575" s="179">
        <v>574</v>
      </c>
      <c r="B575" s="180">
        <v>5</v>
      </c>
      <c r="C575" s="180" t="s">
        <v>906</v>
      </c>
      <c r="D575" s="181">
        <v>16</v>
      </c>
      <c r="E575" s="615"/>
      <c r="F575" s="615"/>
      <c r="G575" s="181" t="s">
        <v>910</v>
      </c>
      <c r="H575" s="181" t="s">
        <v>849</v>
      </c>
      <c r="I575" s="615"/>
      <c r="J575" s="616"/>
      <c r="K575" s="616"/>
      <c r="L575" s="616"/>
      <c r="M575" s="182">
        <v>26.56</v>
      </c>
      <c r="N575" s="185">
        <v>46.116770452021555</v>
      </c>
    </row>
    <row r="576" spans="1:14">
      <c r="A576" s="179">
        <v>575</v>
      </c>
      <c r="B576" s="180">
        <v>5</v>
      </c>
      <c r="C576" s="180" t="s">
        <v>906</v>
      </c>
      <c r="D576" s="181">
        <v>16</v>
      </c>
      <c r="E576" s="615"/>
      <c r="F576" s="615"/>
      <c r="G576" s="181" t="s">
        <v>911</v>
      </c>
      <c r="H576" s="181" t="s">
        <v>849</v>
      </c>
      <c r="I576" s="615"/>
      <c r="J576" s="616"/>
      <c r="K576" s="616"/>
      <c r="L576" s="616"/>
      <c r="M576" s="182">
        <v>26.56</v>
      </c>
      <c r="N576" s="184">
        <v>46.116770452021555</v>
      </c>
    </row>
    <row r="577" spans="1:14">
      <c r="A577" s="179">
        <v>576</v>
      </c>
      <c r="B577" s="180">
        <v>5</v>
      </c>
      <c r="C577" s="180" t="s">
        <v>906</v>
      </c>
      <c r="D577" s="181">
        <v>16</v>
      </c>
      <c r="E577" s="615"/>
      <c r="F577" s="615"/>
      <c r="G577" s="181" t="s">
        <v>912</v>
      </c>
      <c r="H577" s="181" t="s">
        <v>849</v>
      </c>
      <c r="I577" s="615"/>
      <c r="J577" s="616"/>
      <c r="K577" s="616"/>
      <c r="L577" s="616"/>
      <c r="M577" s="182">
        <v>21.9</v>
      </c>
      <c r="N577" s="184">
        <v>38.025499732653316</v>
      </c>
    </row>
    <row r="578" spans="1:14">
      <c r="A578" s="179">
        <v>577</v>
      </c>
      <c r="B578" s="180">
        <v>5</v>
      </c>
      <c r="C578" s="180" t="s">
        <v>906</v>
      </c>
      <c r="D578" s="181">
        <v>16</v>
      </c>
      <c r="E578" s="615">
        <v>1604</v>
      </c>
      <c r="F578" s="615" t="s">
        <v>919</v>
      </c>
      <c r="G578" s="181" t="s">
        <v>908</v>
      </c>
      <c r="H578" s="181" t="s">
        <v>916</v>
      </c>
      <c r="I578" s="615" t="s">
        <v>918</v>
      </c>
      <c r="J578" s="616">
        <v>80.790000000000006</v>
      </c>
      <c r="K578" s="616">
        <v>102.01252083017725</v>
      </c>
      <c r="L578" s="616">
        <v>169.10252083017724</v>
      </c>
      <c r="M578" s="182">
        <v>25.32</v>
      </c>
      <c r="N578" s="184">
        <v>43.96372845802658</v>
      </c>
    </row>
    <row r="579" spans="1:14">
      <c r="A579" s="179">
        <v>578</v>
      </c>
      <c r="B579" s="180">
        <v>5</v>
      </c>
      <c r="C579" s="180" t="s">
        <v>906</v>
      </c>
      <c r="D579" s="181">
        <v>16</v>
      </c>
      <c r="E579" s="615"/>
      <c r="F579" s="615"/>
      <c r="G579" s="181" t="s">
        <v>910</v>
      </c>
      <c r="H579" s="181" t="s">
        <v>916</v>
      </c>
      <c r="I579" s="615"/>
      <c r="J579" s="616"/>
      <c r="K579" s="616"/>
      <c r="L579" s="616"/>
      <c r="M579" s="182">
        <v>23.72</v>
      </c>
      <c r="N579" s="184">
        <v>41.185609756097563</v>
      </c>
    </row>
    <row r="580" spans="1:14">
      <c r="A580" s="179">
        <v>579</v>
      </c>
      <c r="B580" s="180">
        <v>5</v>
      </c>
      <c r="C580" s="180" t="s">
        <v>906</v>
      </c>
      <c r="D580" s="181">
        <v>16</v>
      </c>
      <c r="E580" s="615"/>
      <c r="F580" s="615"/>
      <c r="G580" s="181" t="s">
        <v>911</v>
      </c>
      <c r="H580" s="181" t="s">
        <v>916</v>
      </c>
      <c r="I580" s="615"/>
      <c r="J580" s="616"/>
      <c r="K580" s="616"/>
      <c r="L580" s="616"/>
      <c r="M580" s="182">
        <v>23.72</v>
      </c>
      <c r="N580" s="184">
        <v>41.185609756097563</v>
      </c>
    </row>
    <row r="581" spans="1:14">
      <c r="A581" s="179">
        <v>580</v>
      </c>
      <c r="B581" s="180">
        <v>5</v>
      </c>
      <c r="C581" s="180" t="s">
        <v>906</v>
      </c>
      <c r="D581" s="181">
        <v>16</v>
      </c>
      <c r="E581" s="615"/>
      <c r="F581" s="615"/>
      <c r="G581" s="181" t="s">
        <v>912</v>
      </c>
      <c r="H581" s="181" t="s">
        <v>916</v>
      </c>
      <c r="I581" s="615"/>
      <c r="J581" s="616"/>
      <c r="K581" s="616"/>
      <c r="L581" s="616"/>
      <c r="M581" s="182">
        <v>25.32</v>
      </c>
      <c r="N581" s="184">
        <v>43.96372845802658</v>
      </c>
    </row>
    <row r="582" spans="1:14">
      <c r="A582" s="179">
        <v>581</v>
      </c>
      <c r="B582" s="180">
        <v>5</v>
      </c>
      <c r="C582" s="180" t="s">
        <v>906</v>
      </c>
      <c r="D582" s="181">
        <v>16</v>
      </c>
      <c r="E582" s="615">
        <v>1605</v>
      </c>
      <c r="F582" s="615" t="s">
        <v>908</v>
      </c>
      <c r="G582" s="181" t="s">
        <v>908</v>
      </c>
      <c r="H582" s="181" t="s">
        <v>849</v>
      </c>
      <c r="I582" s="615" t="s">
        <v>918</v>
      </c>
      <c r="J582" s="616">
        <v>85.82</v>
      </c>
      <c r="K582" s="616">
        <v>108.36464711227785</v>
      </c>
      <c r="L582" s="616">
        <v>178.34464711227787</v>
      </c>
      <c r="M582" s="182">
        <v>26.56</v>
      </c>
      <c r="N582" s="184">
        <v>46.116770452021555</v>
      </c>
    </row>
    <row r="583" spans="1:14">
      <c r="A583" s="179">
        <v>582</v>
      </c>
      <c r="B583" s="180">
        <v>5</v>
      </c>
      <c r="C583" s="180" t="s">
        <v>906</v>
      </c>
      <c r="D583" s="181">
        <v>16</v>
      </c>
      <c r="E583" s="615"/>
      <c r="F583" s="615"/>
      <c r="G583" s="181" t="s">
        <v>910</v>
      </c>
      <c r="H583" s="181" t="s">
        <v>849</v>
      </c>
      <c r="I583" s="615"/>
      <c r="J583" s="616"/>
      <c r="K583" s="616"/>
      <c r="L583" s="616"/>
      <c r="M583" s="182">
        <v>21.9</v>
      </c>
      <c r="N583" s="184">
        <v>38.025499732653316</v>
      </c>
    </row>
    <row r="584" spans="1:14">
      <c r="A584" s="179">
        <v>583</v>
      </c>
      <c r="B584" s="180">
        <v>5</v>
      </c>
      <c r="C584" s="180" t="s">
        <v>906</v>
      </c>
      <c r="D584" s="181">
        <v>16</v>
      </c>
      <c r="E584" s="615"/>
      <c r="F584" s="615"/>
      <c r="G584" s="181" t="s">
        <v>911</v>
      </c>
      <c r="H584" s="181" t="s">
        <v>849</v>
      </c>
      <c r="I584" s="615"/>
      <c r="J584" s="616"/>
      <c r="K584" s="616"/>
      <c r="L584" s="616"/>
      <c r="M584" s="182">
        <v>21.9</v>
      </c>
      <c r="N584" s="184">
        <v>38.025499732653316</v>
      </c>
    </row>
    <row r="585" spans="1:14">
      <c r="A585" s="179">
        <v>584</v>
      </c>
      <c r="B585" s="180">
        <v>5</v>
      </c>
      <c r="C585" s="180" t="s">
        <v>906</v>
      </c>
      <c r="D585" s="181">
        <v>16</v>
      </c>
      <c r="E585" s="615"/>
      <c r="F585" s="615"/>
      <c r="G585" s="181" t="s">
        <v>912</v>
      </c>
      <c r="H585" s="181" t="s">
        <v>849</v>
      </c>
      <c r="I585" s="615"/>
      <c r="J585" s="616"/>
      <c r="K585" s="616"/>
      <c r="L585" s="616"/>
      <c r="M585" s="182">
        <v>26.56</v>
      </c>
      <c r="N585" s="184">
        <v>46.116770452021555</v>
      </c>
    </row>
    <row r="586" spans="1:14">
      <c r="A586" s="179">
        <v>585</v>
      </c>
      <c r="B586" s="180">
        <v>5</v>
      </c>
      <c r="C586" s="180" t="s">
        <v>906</v>
      </c>
      <c r="D586" s="181">
        <v>16</v>
      </c>
      <c r="E586" s="615">
        <v>1606</v>
      </c>
      <c r="F586" s="615" t="s">
        <v>912</v>
      </c>
      <c r="G586" s="181" t="s">
        <v>908</v>
      </c>
      <c r="H586" s="181" t="s">
        <v>916</v>
      </c>
      <c r="I586" s="615" t="s">
        <v>918</v>
      </c>
      <c r="J586" s="616">
        <v>80.790000000000006</v>
      </c>
      <c r="K586" s="616">
        <v>102.01328175484653</v>
      </c>
      <c r="L586" s="616">
        <v>169.10328175484653</v>
      </c>
      <c r="M586" s="182">
        <v>23.72</v>
      </c>
      <c r="N586" s="184">
        <v>41.185609756097563</v>
      </c>
    </row>
    <row r="587" spans="1:14">
      <c r="A587" s="179">
        <v>586</v>
      </c>
      <c r="B587" s="180">
        <v>5</v>
      </c>
      <c r="C587" s="180" t="s">
        <v>906</v>
      </c>
      <c r="D587" s="181">
        <v>16</v>
      </c>
      <c r="E587" s="615"/>
      <c r="F587" s="615"/>
      <c r="G587" s="181" t="s">
        <v>910</v>
      </c>
      <c r="H587" s="181" t="s">
        <v>916</v>
      </c>
      <c r="I587" s="615"/>
      <c r="J587" s="616"/>
      <c r="K587" s="616"/>
      <c r="L587" s="616"/>
      <c r="M587" s="182">
        <v>25.32</v>
      </c>
      <c r="N587" s="184">
        <v>43.96372845802658</v>
      </c>
    </row>
    <row r="588" spans="1:14">
      <c r="A588" s="179">
        <v>587</v>
      </c>
      <c r="B588" s="180">
        <v>5</v>
      </c>
      <c r="C588" s="180" t="s">
        <v>906</v>
      </c>
      <c r="D588" s="181">
        <v>16</v>
      </c>
      <c r="E588" s="615"/>
      <c r="F588" s="615"/>
      <c r="G588" s="181" t="s">
        <v>911</v>
      </c>
      <c r="H588" s="181" t="s">
        <v>916</v>
      </c>
      <c r="I588" s="615"/>
      <c r="J588" s="616"/>
      <c r="K588" s="616"/>
      <c r="L588" s="616"/>
      <c r="M588" s="182">
        <v>25.32</v>
      </c>
      <c r="N588" s="184">
        <v>43.96372845802658</v>
      </c>
    </row>
    <row r="589" spans="1:14">
      <c r="A589" s="179">
        <v>588</v>
      </c>
      <c r="B589" s="180">
        <v>5</v>
      </c>
      <c r="C589" s="180" t="s">
        <v>906</v>
      </c>
      <c r="D589" s="181">
        <v>16</v>
      </c>
      <c r="E589" s="615"/>
      <c r="F589" s="615"/>
      <c r="G589" s="181" t="s">
        <v>912</v>
      </c>
      <c r="H589" s="181" t="s">
        <v>916</v>
      </c>
      <c r="I589" s="615"/>
      <c r="J589" s="616"/>
      <c r="K589" s="616"/>
      <c r="L589" s="616"/>
      <c r="M589" s="182">
        <v>23.72</v>
      </c>
      <c r="N589" s="184">
        <v>41.185609756097563</v>
      </c>
    </row>
    <row r="590" spans="1:14">
      <c r="A590" s="179">
        <v>589</v>
      </c>
      <c r="B590" s="180">
        <v>5</v>
      </c>
      <c r="C590" s="180" t="s">
        <v>906</v>
      </c>
      <c r="D590" s="181">
        <v>16</v>
      </c>
      <c r="E590" s="615">
        <v>1607</v>
      </c>
      <c r="F590" s="615" t="s">
        <v>910</v>
      </c>
      <c r="G590" s="181" t="s">
        <v>908</v>
      </c>
      <c r="H590" s="181" t="s">
        <v>849</v>
      </c>
      <c r="I590" s="615" t="s">
        <v>909</v>
      </c>
      <c r="J590" s="616">
        <v>114.59</v>
      </c>
      <c r="K590" s="616">
        <v>144.69243664176091</v>
      </c>
      <c r="L590" s="616">
        <v>247.34243664176091</v>
      </c>
      <c r="M590" s="182">
        <v>27</v>
      </c>
      <c r="N590" s="184">
        <v>46.880753095052036</v>
      </c>
    </row>
    <row r="591" spans="1:14">
      <c r="A591" s="179">
        <v>590</v>
      </c>
      <c r="B591" s="180">
        <v>5</v>
      </c>
      <c r="C591" s="180" t="s">
        <v>906</v>
      </c>
      <c r="D591" s="181">
        <v>16</v>
      </c>
      <c r="E591" s="615"/>
      <c r="F591" s="615"/>
      <c r="G591" s="181" t="s">
        <v>910</v>
      </c>
      <c r="H591" s="181" t="s">
        <v>849</v>
      </c>
      <c r="I591" s="615"/>
      <c r="J591" s="616"/>
      <c r="K591" s="616"/>
      <c r="L591" s="616"/>
      <c r="M591" s="182">
        <v>21.98</v>
      </c>
      <c r="N591" s="184">
        <v>38.164405667749769</v>
      </c>
    </row>
    <row r="592" spans="1:14">
      <c r="A592" s="179">
        <v>591</v>
      </c>
      <c r="B592" s="180">
        <v>5</v>
      </c>
      <c r="C592" s="180" t="s">
        <v>906</v>
      </c>
      <c r="D592" s="181">
        <v>16</v>
      </c>
      <c r="E592" s="615"/>
      <c r="F592" s="615"/>
      <c r="G592" s="181" t="s">
        <v>911</v>
      </c>
      <c r="H592" s="181" t="s">
        <v>849</v>
      </c>
      <c r="I592" s="615"/>
      <c r="J592" s="616"/>
      <c r="K592" s="616"/>
      <c r="L592" s="616"/>
      <c r="M592" s="182">
        <v>24.08</v>
      </c>
      <c r="N592" s="184">
        <v>41.810686464031591</v>
      </c>
    </row>
    <row r="593" spans="1:14">
      <c r="A593" s="179">
        <v>592</v>
      </c>
      <c r="B593" s="180">
        <v>5</v>
      </c>
      <c r="C593" s="180" t="s">
        <v>906</v>
      </c>
      <c r="D593" s="181">
        <v>16</v>
      </c>
      <c r="E593" s="615"/>
      <c r="F593" s="615"/>
      <c r="G593" s="181" t="s">
        <v>912</v>
      </c>
      <c r="H593" s="181" t="s">
        <v>849</v>
      </c>
      <c r="I593" s="615"/>
      <c r="J593" s="616"/>
      <c r="K593" s="616"/>
      <c r="L593" s="616"/>
      <c r="M593" s="182">
        <v>24.08</v>
      </c>
      <c r="N593" s="184">
        <v>41.810686464031591</v>
      </c>
    </row>
    <row r="594" spans="1:14">
      <c r="A594" s="179">
        <v>593</v>
      </c>
      <c r="B594" s="180">
        <v>5</v>
      </c>
      <c r="C594" s="180" t="s">
        <v>906</v>
      </c>
      <c r="D594" s="181">
        <v>16</v>
      </c>
      <c r="E594" s="615"/>
      <c r="F594" s="615"/>
      <c r="G594" s="181" t="s">
        <v>913</v>
      </c>
      <c r="H594" s="181" t="s">
        <v>849</v>
      </c>
      <c r="I594" s="615"/>
      <c r="J594" s="616"/>
      <c r="K594" s="616"/>
      <c r="L594" s="616"/>
      <c r="M594" s="182">
        <v>21.98</v>
      </c>
      <c r="N594" s="184">
        <v>38.164405667749769</v>
      </c>
    </row>
    <row r="595" spans="1:14">
      <c r="A595" s="179">
        <v>594</v>
      </c>
      <c r="B595" s="180">
        <v>5</v>
      </c>
      <c r="C595" s="180" t="s">
        <v>906</v>
      </c>
      <c r="D595" s="181">
        <v>16</v>
      </c>
      <c r="E595" s="615"/>
      <c r="F595" s="615"/>
      <c r="G595" s="181" t="s">
        <v>914</v>
      </c>
      <c r="H595" s="181" t="s">
        <v>849</v>
      </c>
      <c r="I595" s="615"/>
      <c r="J595" s="616"/>
      <c r="K595" s="616"/>
      <c r="L595" s="616"/>
      <c r="M595" s="182">
        <v>27</v>
      </c>
      <c r="N595" s="184">
        <v>46.880753095052036</v>
      </c>
    </row>
    <row r="596" spans="1:14">
      <c r="A596" s="179">
        <v>595</v>
      </c>
      <c r="B596" s="180">
        <v>5</v>
      </c>
      <c r="C596" s="180" t="s">
        <v>906</v>
      </c>
      <c r="D596" s="181">
        <v>16</v>
      </c>
      <c r="E596" s="615">
        <v>1608</v>
      </c>
      <c r="F596" s="615" t="s">
        <v>911</v>
      </c>
      <c r="G596" s="181" t="s">
        <v>908</v>
      </c>
      <c r="H596" s="181" t="s">
        <v>916</v>
      </c>
      <c r="I596" s="615" t="s">
        <v>909</v>
      </c>
      <c r="J596" s="616">
        <v>114.96599999999999</v>
      </c>
      <c r="K596" s="616">
        <v>145.1596344911147</v>
      </c>
      <c r="L596" s="616">
        <v>249.57963449111469</v>
      </c>
      <c r="M596" s="182">
        <v>25.62</v>
      </c>
      <c r="N596" s="184">
        <v>44.48462571463827</v>
      </c>
    </row>
    <row r="597" spans="1:14">
      <c r="A597" s="179">
        <v>596</v>
      </c>
      <c r="B597" s="180">
        <v>5</v>
      </c>
      <c r="C597" s="180" t="s">
        <v>906</v>
      </c>
      <c r="D597" s="181">
        <v>16</v>
      </c>
      <c r="E597" s="615"/>
      <c r="F597" s="615"/>
      <c r="G597" s="181" t="s">
        <v>910</v>
      </c>
      <c r="H597" s="181" t="s">
        <v>916</v>
      </c>
      <c r="I597" s="615"/>
      <c r="J597" s="616"/>
      <c r="K597" s="616"/>
      <c r="L597" s="616"/>
      <c r="M597" s="182">
        <v>23.49</v>
      </c>
      <c r="N597" s="184">
        <v>40.786255192695265</v>
      </c>
    </row>
    <row r="598" spans="1:14">
      <c r="A598" s="179">
        <v>597</v>
      </c>
      <c r="B598" s="180">
        <v>5</v>
      </c>
      <c r="C598" s="180" t="s">
        <v>906</v>
      </c>
      <c r="D598" s="181">
        <v>16</v>
      </c>
      <c r="E598" s="615"/>
      <c r="F598" s="615"/>
      <c r="G598" s="181" t="s">
        <v>911</v>
      </c>
      <c r="H598" s="181" t="s">
        <v>916</v>
      </c>
      <c r="I598" s="615"/>
      <c r="J598" s="616"/>
      <c r="K598" s="616"/>
      <c r="L598" s="616"/>
      <c r="M598" s="182">
        <v>23.46</v>
      </c>
      <c r="N598" s="184">
        <v>40.734165467034103</v>
      </c>
    </row>
    <row r="599" spans="1:14">
      <c r="A599" s="179">
        <v>598</v>
      </c>
      <c r="B599" s="180">
        <v>5</v>
      </c>
      <c r="C599" s="180" t="s">
        <v>906</v>
      </c>
      <c r="D599" s="181">
        <v>16</v>
      </c>
      <c r="E599" s="615"/>
      <c r="F599" s="615"/>
      <c r="G599" s="181" t="s">
        <v>912</v>
      </c>
      <c r="H599" s="181" t="s">
        <v>916</v>
      </c>
      <c r="I599" s="615"/>
      <c r="J599" s="616"/>
      <c r="K599" s="616"/>
      <c r="L599" s="616"/>
      <c r="M599" s="182">
        <v>23.46</v>
      </c>
      <c r="N599" s="184">
        <v>40.734165467034103</v>
      </c>
    </row>
    <row r="600" spans="1:14">
      <c r="A600" s="179">
        <v>599</v>
      </c>
      <c r="B600" s="180">
        <v>5</v>
      </c>
      <c r="C600" s="180" t="s">
        <v>906</v>
      </c>
      <c r="D600" s="181">
        <v>16</v>
      </c>
      <c r="E600" s="615"/>
      <c r="F600" s="615"/>
      <c r="G600" s="181" t="s">
        <v>913</v>
      </c>
      <c r="H600" s="181" t="s">
        <v>916</v>
      </c>
      <c r="I600" s="615"/>
      <c r="J600" s="616"/>
      <c r="K600" s="616"/>
      <c r="L600" s="616"/>
      <c r="M600" s="182">
        <v>23.49</v>
      </c>
      <c r="N600" s="184">
        <v>40.786255192695265</v>
      </c>
    </row>
    <row r="601" spans="1:14" ht="18" thickBot="1">
      <c r="A601" s="179">
        <v>600</v>
      </c>
      <c r="B601" s="180">
        <v>5</v>
      </c>
      <c r="C601" s="180" t="s">
        <v>906</v>
      </c>
      <c r="D601" s="181">
        <v>16</v>
      </c>
      <c r="E601" s="615"/>
      <c r="F601" s="615"/>
      <c r="G601" s="181" t="s">
        <v>914</v>
      </c>
      <c r="H601" s="181" t="s">
        <v>916</v>
      </c>
      <c r="I601" s="615"/>
      <c r="J601" s="616"/>
      <c r="K601" s="616"/>
      <c r="L601" s="616"/>
      <c r="M601" s="186">
        <v>25.62</v>
      </c>
      <c r="N601" s="187">
        <v>44.48462571463827</v>
      </c>
    </row>
    <row r="602" spans="1:14">
      <c r="A602" s="179">
        <v>601</v>
      </c>
      <c r="B602" s="180">
        <v>5</v>
      </c>
      <c r="C602" s="180" t="s">
        <v>906</v>
      </c>
      <c r="D602" s="181">
        <v>17</v>
      </c>
      <c r="E602" s="615">
        <v>1701</v>
      </c>
      <c r="F602" s="615" t="s">
        <v>907</v>
      </c>
      <c r="G602" s="181" t="s">
        <v>908</v>
      </c>
      <c r="H602" s="181" t="s">
        <v>849</v>
      </c>
      <c r="I602" s="615" t="s">
        <v>909</v>
      </c>
      <c r="J602" s="616">
        <v>114.59</v>
      </c>
      <c r="K602" s="616">
        <v>144.715576787157</v>
      </c>
      <c r="L602" s="616">
        <v>247.36557678715701</v>
      </c>
      <c r="M602" s="182">
        <v>24.08</v>
      </c>
      <c r="N602" s="183">
        <v>41.810686464031591</v>
      </c>
    </row>
    <row r="603" spans="1:14">
      <c r="A603" s="179">
        <v>602</v>
      </c>
      <c r="B603" s="180">
        <v>5</v>
      </c>
      <c r="C603" s="180" t="s">
        <v>906</v>
      </c>
      <c r="D603" s="181">
        <v>17</v>
      </c>
      <c r="E603" s="615"/>
      <c r="F603" s="615"/>
      <c r="G603" s="181" t="s">
        <v>910</v>
      </c>
      <c r="H603" s="181" t="s">
        <v>849</v>
      </c>
      <c r="I603" s="615"/>
      <c r="J603" s="616"/>
      <c r="K603" s="616"/>
      <c r="L603" s="616"/>
      <c r="M603" s="182">
        <v>21.98</v>
      </c>
      <c r="N603" s="184">
        <v>38.164405667749769</v>
      </c>
    </row>
    <row r="604" spans="1:14">
      <c r="A604" s="179">
        <v>603</v>
      </c>
      <c r="B604" s="180">
        <v>5</v>
      </c>
      <c r="C604" s="180" t="s">
        <v>906</v>
      </c>
      <c r="D604" s="181">
        <v>17</v>
      </c>
      <c r="E604" s="615"/>
      <c r="F604" s="615"/>
      <c r="G604" s="181" t="s">
        <v>911</v>
      </c>
      <c r="H604" s="181" t="s">
        <v>849</v>
      </c>
      <c r="I604" s="615"/>
      <c r="J604" s="616"/>
      <c r="K604" s="616"/>
      <c r="L604" s="616"/>
      <c r="M604" s="182">
        <v>27</v>
      </c>
      <c r="N604" s="184">
        <v>46.880753095052036</v>
      </c>
    </row>
    <row r="605" spans="1:14">
      <c r="A605" s="179">
        <v>604</v>
      </c>
      <c r="B605" s="180">
        <v>5</v>
      </c>
      <c r="C605" s="180" t="s">
        <v>906</v>
      </c>
      <c r="D605" s="181">
        <v>17</v>
      </c>
      <c r="E605" s="615"/>
      <c r="F605" s="615"/>
      <c r="G605" s="181" t="s">
        <v>912</v>
      </c>
      <c r="H605" s="181" t="s">
        <v>849</v>
      </c>
      <c r="I605" s="615"/>
      <c r="J605" s="616"/>
      <c r="K605" s="616"/>
      <c r="L605" s="616"/>
      <c r="M605" s="182">
        <v>27</v>
      </c>
      <c r="N605" s="184">
        <v>46.880753095052036</v>
      </c>
    </row>
    <row r="606" spans="1:14">
      <c r="A606" s="179">
        <v>605</v>
      </c>
      <c r="B606" s="180">
        <v>5</v>
      </c>
      <c r="C606" s="180" t="s">
        <v>906</v>
      </c>
      <c r="D606" s="181">
        <v>17</v>
      </c>
      <c r="E606" s="615"/>
      <c r="F606" s="615"/>
      <c r="G606" s="181" t="s">
        <v>913</v>
      </c>
      <c r="H606" s="181" t="s">
        <v>849</v>
      </c>
      <c r="I606" s="615"/>
      <c r="J606" s="616"/>
      <c r="K606" s="616"/>
      <c r="L606" s="616"/>
      <c r="M606" s="182">
        <v>21.98</v>
      </c>
      <c r="N606" s="184">
        <v>38.164405667749769</v>
      </c>
    </row>
    <row r="607" spans="1:14">
      <c r="A607" s="179">
        <v>606</v>
      </c>
      <c r="B607" s="180">
        <v>5</v>
      </c>
      <c r="C607" s="180" t="s">
        <v>906</v>
      </c>
      <c r="D607" s="181">
        <v>17</v>
      </c>
      <c r="E607" s="615"/>
      <c r="F607" s="615"/>
      <c r="G607" s="181" t="s">
        <v>914</v>
      </c>
      <c r="H607" s="181" t="s">
        <v>849</v>
      </c>
      <c r="I607" s="615"/>
      <c r="J607" s="616"/>
      <c r="K607" s="616"/>
      <c r="L607" s="616"/>
      <c r="M607" s="182">
        <v>24.08</v>
      </c>
      <c r="N607" s="184">
        <v>41.810686464031591</v>
      </c>
    </row>
    <row r="608" spans="1:14">
      <c r="A608" s="179">
        <v>607</v>
      </c>
      <c r="B608" s="180">
        <v>5</v>
      </c>
      <c r="C608" s="180" t="s">
        <v>906</v>
      </c>
      <c r="D608" s="181">
        <v>17</v>
      </c>
      <c r="E608" s="615">
        <v>1702</v>
      </c>
      <c r="F608" s="615" t="s">
        <v>915</v>
      </c>
      <c r="G608" s="181" t="s">
        <v>908</v>
      </c>
      <c r="H608" s="181" t="s">
        <v>916</v>
      </c>
      <c r="I608" s="615" t="s">
        <v>909</v>
      </c>
      <c r="J608" s="616">
        <v>114.96</v>
      </c>
      <c r="K608" s="616">
        <v>145.182849353796</v>
      </c>
      <c r="L608" s="616">
        <v>249.60284935379599</v>
      </c>
      <c r="M608" s="182">
        <v>23.46</v>
      </c>
      <c r="N608" s="184">
        <v>40.734165467034103</v>
      </c>
    </row>
    <row r="609" spans="1:14">
      <c r="A609" s="179">
        <v>608</v>
      </c>
      <c r="B609" s="180">
        <v>5</v>
      </c>
      <c r="C609" s="180" t="s">
        <v>906</v>
      </c>
      <c r="D609" s="181">
        <v>17</v>
      </c>
      <c r="E609" s="615"/>
      <c r="F609" s="615"/>
      <c r="G609" s="181" t="s">
        <v>910</v>
      </c>
      <c r="H609" s="181" t="s">
        <v>916</v>
      </c>
      <c r="I609" s="615"/>
      <c r="J609" s="616"/>
      <c r="K609" s="616"/>
      <c r="L609" s="616"/>
      <c r="M609" s="182">
        <v>23.49</v>
      </c>
      <c r="N609" s="184">
        <v>40.786255192695265</v>
      </c>
    </row>
    <row r="610" spans="1:14">
      <c r="A610" s="179">
        <v>609</v>
      </c>
      <c r="B610" s="180">
        <v>5</v>
      </c>
      <c r="C610" s="180" t="s">
        <v>906</v>
      </c>
      <c r="D610" s="181">
        <v>17</v>
      </c>
      <c r="E610" s="615"/>
      <c r="F610" s="615"/>
      <c r="G610" s="181" t="s">
        <v>911</v>
      </c>
      <c r="H610" s="181" t="s">
        <v>916</v>
      </c>
      <c r="I610" s="615"/>
      <c r="J610" s="616"/>
      <c r="K610" s="616"/>
      <c r="L610" s="616"/>
      <c r="M610" s="182">
        <v>25.62</v>
      </c>
      <c r="N610" s="184">
        <v>44.48462571463827</v>
      </c>
    </row>
    <row r="611" spans="1:14">
      <c r="A611" s="179">
        <v>610</v>
      </c>
      <c r="B611" s="180">
        <v>5</v>
      </c>
      <c r="C611" s="180" t="s">
        <v>906</v>
      </c>
      <c r="D611" s="181">
        <v>17</v>
      </c>
      <c r="E611" s="615"/>
      <c r="F611" s="615"/>
      <c r="G611" s="181" t="s">
        <v>912</v>
      </c>
      <c r="H611" s="181" t="s">
        <v>916</v>
      </c>
      <c r="I611" s="615"/>
      <c r="J611" s="616"/>
      <c r="K611" s="616"/>
      <c r="L611" s="616"/>
      <c r="M611" s="182">
        <v>25.62</v>
      </c>
      <c r="N611" s="184">
        <v>44.48462571463827</v>
      </c>
    </row>
    <row r="612" spans="1:14">
      <c r="A612" s="179">
        <v>611</v>
      </c>
      <c r="B612" s="180">
        <v>5</v>
      </c>
      <c r="C612" s="180" t="s">
        <v>906</v>
      </c>
      <c r="D612" s="181">
        <v>17</v>
      </c>
      <c r="E612" s="615"/>
      <c r="F612" s="615"/>
      <c r="G612" s="181" t="s">
        <v>913</v>
      </c>
      <c r="H612" s="181" t="s">
        <v>916</v>
      </c>
      <c r="I612" s="615"/>
      <c r="J612" s="616"/>
      <c r="K612" s="616"/>
      <c r="L612" s="616"/>
      <c r="M612" s="182">
        <v>23.49</v>
      </c>
      <c r="N612" s="184">
        <v>40.786255192695265</v>
      </c>
    </row>
    <row r="613" spans="1:14">
      <c r="A613" s="179">
        <v>612</v>
      </c>
      <c r="B613" s="180">
        <v>5</v>
      </c>
      <c r="C613" s="180" t="s">
        <v>906</v>
      </c>
      <c r="D613" s="181">
        <v>17</v>
      </c>
      <c r="E613" s="615"/>
      <c r="F613" s="615"/>
      <c r="G613" s="181" t="s">
        <v>914</v>
      </c>
      <c r="H613" s="181" t="s">
        <v>916</v>
      </c>
      <c r="I613" s="615"/>
      <c r="J613" s="616"/>
      <c r="K613" s="616"/>
      <c r="L613" s="616"/>
      <c r="M613" s="182">
        <v>23.46</v>
      </c>
      <c r="N613" s="184">
        <v>40.734165467034103</v>
      </c>
    </row>
    <row r="614" spans="1:14">
      <c r="A614" s="179">
        <v>613</v>
      </c>
      <c r="B614" s="180">
        <v>5</v>
      </c>
      <c r="C614" s="180" t="s">
        <v>906</v>
      </c>
      <c r="D614" s="181">
        <v>17</v>
      </c>
      <c r="E614" s="615">
        <v>1703</v>
      </c>
      <c r="F614" s="615" t="s">
        <v>917</v>
      </c>
      <c r="G614" s="181" t="s">
        <v>908</v>
      </c>
      <c r="H614" s="181" t="s">
        <v>849</v>
      </c>
      <c r="I614" s="615" t="s">
        <v>918</v>
      </c>
      <c r="J614" s="616">
        <v>85.82</v>
      </c>
      <c r="K614" s="616">
        <v>108.36383881230115</v>
      </c>
      <c r="L614" s="616">
        <v>178.34383881230116</v>
      </c>
      <c r="M614" s="182">
        <v>21.9</v>
      </c>
      <c r="N614" s="185">
        <v>38.025499732653316</v>
      </c>
    </row>
    <row r="615" spans="1:14">
      <c r="A615" s="179">
        <v>614</v>
      </c>
      <c r="B615" s="180">
        <v>5</v>
      </c>
      <c r="C615" s="180" t="s">
        <v>906</v>
      </c>
      <c r="D615" s="181">
        <v>17</v>
      </c>
      <c r="E615" s="615"/>
      <c r="F615" s="615"/>
      <c r="G615" s="181" t="s">
        <v>910</v>
      </c>
      <c r="H615" s="181" t="s">
        <v>849</v>
      </c>
      <c r="I615" s="615"/>
      <c r="J615" s="616"/>
      <c r="K615" s="616"/>
      <c r="L615" s="616"/>
      <c r="M615" s="182">
        <v>26.56</v>
      </c>
      <c r="N615" s="185">
        <v>46.116770452021555</v>
      </c>
    </row>
    <row r="616" spans="1:14">
      <c r="A616" s="179">
        <v>615</v>
      </c>
      <c r="B616" s="180">
        <v>5</v>
      </c>
      <c r="C616" s="180" t="s">
        <v>906</v>
      </c>
      <c r="D616" s="181">
        <v>17</v>
      </c>
      <c r="E616" s="615"/>
      <c r="F616" s="615"/>
      <c r="G616" s="181" t="s">
        <v>911</v>
      </c>
      <c r="H616" s="181" t="s">
        <v>849</v>
      </c>
      <c r="I616" s="615"/>
      <c r="J616" s="616"/>
      <c r="K616" s="616"/>
      <c r="L616" s="616"/>
      <c r="M616" s="182">
        <v>26.56</v>
      </c>
      <c r="N616" s="184">
        <v>46.116770452021555</v>
      </c>
    </row>
    <row r="617" spans="1:14">
      <c r="A617" s="179">
        <v>616</v>
      </c>
      <c r="B617" s="180">
        <v>5</v>
      </c>
      <c r="C617" s="180" t="s">
        <v>906</v>
      </c>
      <c r="D617" s="181">
        <v>17</v>
      </c>
      <c r="E617" s="615"/>
      <c r="F617" s="615"/>
      <c r="G617" s="181" t="s">
        <v>912</v>
      </c>
      <c r="H617" s="181" t="s">
        <v>849</v>
      </c>
      <c r="I617" s="615"/>
      <c r="J617" s="616"/>
      <c r="K617" s="616"/>
      <c r="L617" s="616"/>
      <c r="M617" s="182">
        <v>21.9</v>
      </c>
      <c r="N617" s="184">
        <v>38.025499732653316</v>
      </c>
    </row>
    <row r="618" spans="1:14">
      <c r="A618" s="179">
        <v>617</v>
      </c>
      <c r="B618" s="180">
        <v>5</v>
      </c>
      <c r="C618" s="180" t="s">
        <v>906</v>
      </c>
      <c r="D618" s="181">
        <v>17</v>
      </c>
      <c r="E618" s="615">
        <v>1704</v>
      </c>
      <c r="F618" s="615" t="s">
        <v>919</v>
      </c>
      <c r="G618" s="181" t="s">
        <v>908</v>
      </c>
      <c r="H618" s="181" t="s">
        <v>916</v>
      </c>
      <c r="I618" s="615" t="s">
        <v>918</v>
      </c>
      <c r="J618" s="616">
        <v>80.790000000000006</v>
      </c>
      <c r="K618" s="616">
        <v>102.01252083017725</v>
      </c>
      <c r="L618" s="616">
        <v>169.10252083017724</v>
      </c>
      <c r="M618" s="182">
        <v>25.32</v>
      </c>
      <c r="N618" s="184">
        <v>43.96372845802658</v>
      </c>
    </row>
    <row r="619" spans="1:14">
      <c r="A619" s="179">
        <v>618</v>
      </c>
      <c r="B619" s="180">
        <v>5</v>
      </c>
      <c r="C619" s="180" t="s">
        <v>906</v>
      </c>
      <c r="D619" s="181">
        <v>17</v>
      </c>
      <c r="E619" s="615"/>
      <c r="F619" s="615"/>
      <c r="G619" s="181" t="s">
        <v>910</v>
      </c>
      <c r="H619" s="181" t="s">
        <v>916</v>
      </c>
      <c r="I619" s="615"/>
      <c r="J619" s="616"/>
      <c r="K619" s="616"/>
      <c r="L619" s="616"/>
      <c r="M619" s="182">
        <v>23.72</v>
      </c>
      <c r="N619" s="184">
        <v>41.185609756097563</v>
      </c>
    </row>
    <row r="620" spans="1:14">
      <c r="A620" s="179">
        <v>619</v>
      </c>
      <c r="B620" s="180">
        <v>5</v>
      </c>
      <c r="C620" s="180" t="s">
        <v>906</v>
      </c>
      <c r="D620" s="181">
        <v>17</v>
      </c>
      <c r="E620" s="615"/>
      <c r="F620" s="615"/>
      <c r="G620" s="181" t="s">
        <v>911</v>
      </c>
      <c r="H620" s="181" t="s">
        <v>916</v>
      </c>
      <c r="I620" s="615"/>
      <c r="J620" s="616"/>
      <c r="K620" s="616"/>
      <c r="L620" s="616"/>
      <c r="M620" s="182">
        <v>23.72</v>
      </c>
      <c r="N620" s="184">
        <v>41.185609756097563</v>
      </c>
    </row>
    <row r="621" spans="1:14">
      <c r="A621" s="179">
        <v>620</v>
      </c>
      <c r="B621" s="180">
        <v>5</v>
      </c>
      <c r="C621" s="180" t="s">
        <v>906</v>
      </c>
      <c r="D621" s="181">
        <v>17</v>
      </c>
      <c r="E621" s="615"/>
      <c r="F621" s="615"/>
      <c r="G621" s="181" t="s">
        <v>912</v>
      </c>
      <c r="H621" s="181" t="s">
        <v>916</v>
      </c>
      <c r="I621" s="615"/>
      <c r="J621" s="616"/>
      <c r="K621" s="616"/>
      <c r="L621" s="616"/>
      <c r="M621" s="182">
        <v>25.32</v>
      </c>
      <c r="N621" s="184">
        <v>43.96372845802658</v>
      </c>
    </row>
    <row r="622" spans="1:14">
      <c r="A622" s="179">
        <v>621</v>
      </c>
      <c r="B622" s="180">
        <v>5</v>
      </c>
      <c r="C622" s="180" t="s">
        <v>906</v>
      </c>
      <c r="D622" s="181">
        <v>17</v>
      </c>
      <c r="E622" s="615">
        <v>1705</v>
      </c>
      <c r="F622" s="615" t="s">
        <v>908</v>
      </c>
      <c r="G622" s="181" t="s">
        <v>908</v>
      </c>
      <c r="H622" s="181" t="s">
        <v>849</v>
      </c>
      <c r="I622" s="615" t="s">
        <v>918</v>
      </c>
      <c r="J622" s="616">
        <v>85.82</v>
      </c>
      <c r="K622" s="616">
        <v>108.36464711227785</v>
      </c>
      <c r="L622" s="616">
        <v>178.34464711227787</v>
      </c>
      <c r="M622" s="182">
        <v>26.56</v>
      </c>
      <c r="N622" s="184">
        <v>46.116770452021555</v>
      </c>
    </row>
    <row r="623" spans="1:14">
      <c r="A623" s="179">
        <v>622</v>
      </c>
      <c r="B623" s="180">
        <v>5</v>
      </c>
      <c r="C623" s="180" t="s">
        <v>906</v>
      </c>
      <c r="D623" s="181">
        <v>17</v>
      </c>
      <c r="E623" s="615"/>
      <c r="F623" s="615"/>
      <c r="G623" s="181" t="s">
        <v>910</v>
      </c>
      <c r="H623" s="181" t="s">
        <v>849</v>
      </c>
      <c r="I623" s="615"/>
      <c r="J623" s="616"/>
      <c r="K623" s="616"/>
      <c r="L623" s="616"/>
      <c r="M623" s="182">
        <v>21.9</v>
      </c>
      <c r="N623" s="184">
        <v>38.025499732653316</v>
      </c>
    </row>
    <row r="624" spans="1:14">
      <c r="A624" s="179">
        <v>623</v>
      </c>
      <c r="B624" s="180">
        <v>5</v>
      </c>
      <c r="C624" s="180" t="s">
        <v>906</v>
      </c>
      <c r="D624" s="181">
        <v>17</v>
      </c>
      <c r="E624" s="615"/>
      <c r="F624" s="615"/>
      <c r="G624" s="181" t="s">
        <v>911</v>
      </c>
      <c r="H624" s="181" t="s">
        <v>849</v>
      </c>
      <c r="I624" s="615"/>
      <c r="J624" s="616"/>
      <c r="K624" s="616"/>
      <c r="L624" s="616"/>
      <c r="M624" s="182">
        <v>21.9</v>
      </c>
      <c r="N624" s="184">
        <v>38.025499732653316</v>
      </c>
    </row>
    <row r="625" spans="1:14">
      <c r="A625" s="179">
        <v>624</v>
      </c>
      <c r="B625" s="180">
        <v>5</v>
      </c>
      <c r="C625" s="180" t="s">
        <v>906</v>
      </c>
      <c r="D625" s="181">
        <v>17</v>
      </c>
      <c r="E625" s="615"/>
      <c r="F625" s="615"/>
      <c r="G625" s="181" t="s">
        <v>912</v>
      </c>
      <c r="H625" s="181" t="s">
        <v>849</v>
      </c>
      <c r="I625" s="615"/>
      <c r="J625" s="616"/>
      <c r="K625" s="616"/>
      <c r="L625" s="616"/>
      <c r="M625" s="182">
        <v>26.56</v>
      </c>
      <c r="N625" s="184">
        <v>46.116770452021555</v>
      </c>
    </row>
    <row r="626" spans="1:14">
      <c r="A626" s="179">
        <v>625</v>
      </c>
      <c r="B626" s="180">
        <v>5</v>
      </c>
      <c r="C626" s="180" t="s">
        <v>906</v>
      </c>
      <c r="D626" s="181">
        <v>17</v>
      </c>
      <c r="E626" s="615">
        <v>1706</v>
      </c>
      <c r="F626" s="615" t="s">
        <v>912</v>
      </c>
      <c r="G626" s="181" t="s">
        <v>908</v>
      </c>
      <c r="H626" s="181" t="s">
        <v>916</v>
      </c>
      <c r="I626" s="615" t="s">
        <v>918</v>
      </c>
      <c r="J626" s="616">
        <v>80.790000000000006</v>
      </c>
      <c r="K626" s="616">
        <v>102.01328175484653</v>
      </c>
      <c r="L626" s="616">
        <v>169.10328175484653</v>
      </c>
      <c r="M626" s="182">
        <v>23.72</v>
      </c>
      <c r="N626" s="184">
        <v>41.185609756097563</v>
      </c>
    </row>
    <row r="627" spans="1:14">
      <c r="A627" s="179">
        <v>626</v>
      </c>
      <c r="B627" s="180">
        <v>5</v>
      </c>
      <c r="C627" s="180" t="s">
        <v>906</v>
      </c>
      <c r="D627" s="181">
        <v>17</v>
      </c>
      <c r="E627" s="615"/>
      <c r="F627" s="615"/>
      <c r="G627" s="181" t="s">
        <v>910</v>
      </c>
      <c r="H627" s="181" t="s">
        <v>916</v>
      </c>
      <c r="I627" s="615"/>
      <c r="J627" s="616"/>
      <c r="K627" s="616"/>
      <c r="L627" s="616"/>
      <c r="M627" s="182">
        <v>25.32</v>
      </c>
      <c r="N627" s="184">
        <v>43.96372845802658</v>
      </c>
    </row>
    <row r="628" spans="1:14">
      <c r="A628" s="179">
        <v>627</v>
      </c>
      <c r="B628" s="180">
        <v>5</v>
      </c>
      <c r="C628" s="180" t="s">
        <v>906</v>
      </c>
      <c r="D628" s="181">
        <v>17</v>
      </c>
      <c r="E628" s="615"/>
      <c r="F628" s="615"/>
      <c r="G628" s="181" t="s">
        <v>911</v>
      </c>
      <c r="H628" s="181" t="s">
        <v>916</v>
      </c>
      <c r="I628" s="615"/>
      <c r="J628" s="616"/>
      <c r="K628" s="616"/>
      <c r="L628" s="616"/>
      <c r="M628" s="182">
        <v>25.32</v>
      </c>
      <c r="N628" s="184">
        <v>43.96372845802658</v>
      </c>
    </row>
    <row r="629" spans="1:14">
      <c r="A629" s="179">
        <v>628</v>
      </c>
      <c r="B629" s="180">
        <v>5</v>
      </c>
      <c r="C629" s="180" t="s">
        <v>906</v>
      </c>
      <c r="D629" s="181">
        <v>17</v>
      </c>
      <c r="E629" s="615"/>
      <c r="F629" s="615"/>
      <c r="G629" s="181" t="s">
        <v>912</v>
      </c>
      <c r="H629" s="181" t="s">
        <v>916</v>
      </c>
      <c r="I629" s="615"/>
      <c r="J629" s="616"/>
      <c r="K629" s="616"/>
      <c r="L629" s="616"/>
      <c r="M629" s="182">
        <v>23.72</v>
      </c>
      <c r="N629" s="184">
        <v>41.185609756097563</v>
      </c>
    </row>
    <row r="630" spans="1:14">
      <c r="A630" s="179">
        <v>629</v>
      </c>
      <c r="B630" s="180">
        <v>5</v>
      </c>
      <c r="C630" s="180" t="s">
        <v>906</v>
      </c>
      <c r="D630" s="181">
        <v>17</v>
      </c>
      <c r="E630" s="615">
        <v>1707</v>
      </c>
      <c r="F630" s="615" t="s">
        <v>910</v>
      </c>
      <c r="G630" s="181" t="s">
        <v>908</v>
      </c>
      <c r="H630" s="181" t="s">
        <v>849</v>
      </c>
      <c r="I630" s="615" t="s">
        <v>909</v>
      </c>
      <c r="J630" s="616">
        <v>114.59</v>
      </c>
      <c r="K630" s="616">
        <v>144.69243664176091</v>
      </c>
      <c r="L630" s="616">
        <v>247.34243664176091</v>
      </c>
      <c r="M630" s="182">
        <v>27</v>
      </c>
      <c r="N630" s="184">
        <v>46.880753095052036</v>
      </c>
    </row>
    <row r="631" spans="1:14">
      <c r="A631" s="179">
        <v>630</v>
      </c>
      <c r="B631" s="180">
        <v>5</v>
      </c>
      <c r="C631" s="180" t="s">
        <v>906</v>
      </c>
      <c r="D631" s="181">
        <v>17</v>
      </c>
      <c r="E631" s="615"/>
      <c r="F631" s="615"/>
      <c r="G631" s="181" t="s">
        <v>910</v>
      </c>
      <c r="H631" s="181" t="s">
        <v>849</v>
      </c>
      <c r="I631" s="615"/>
      <c r="J631" s="616"/>
      <c r="K631" s="616"/>
      <c r="L631" s="616"/>
      <c r="M631" s="182">
        <v>21.98</v>
      </c>
      <c r="N631" s="184">
        <v>38.164405667749769</v>
      </c>
    </row>
    <row r="632" spans="1:14">
      <c r="A632" s="179">
        <v>631</v>
      </c>
      <c r="B632" s="180">
        <v>5</v>
      </c>
      <c r="C632" s="180" t="s">
        <v>906</v>
      </c>
      <c r="D632" s="181">
        <v>17</v>
      </c>
      <c r="E632" s="615"/>
      <c r="F632" s="615"/>
      <c r="G632" s="181" t="s">
        <v>911</v>
      </c>
      <c r="H632" s="181" t="s">
        <v>849</v>
      </c>
      <c r="I632" s="615"/>
      <c r="J632" s="616"/>
      <c r="K632" s="616"/>
      <c r="L632" s="616"/>
      <c r="M632" s="182">
        <v>24.08</v>
      </c>
      <c r="N632" s="184">
        <v>41.810686464031591</v>
      </c>
    </row>
    <row r="633" spans="1:14">
      <c r="A633" s="179">
        <v>632</v>
      </c>
      <c r="B633" s="180">
        <v>5</v>
      </c>
      <c r="C633" s="180" t="s">
        <v>906</v>
      </c>
      <c r="D633" s="181">
        <v>17</v>
      </c>
      <c r="E633" s="615"/>
      <c r="F633" s="615"/>
      <c r="G633" s="181" t="s">
        <v>912</v>
      </c>
      <c r="H633" s="181" t="s">
        <v>849</v>
      </c>
      <c r="I633" s="615"/>
      <c r="J633" s="616"/>
      <c r="K633" s="616"/>
      <c r="L633" s="616"/>
      <c r="M633" s="182">
        <v>24.08</v>
      </c>
      <c r="N633" s="184">
        <v>41.810686464031591</v>
      </c>
    </row>
    <row r="634" spans="1:14">
      <c r="A634" s="179">
        <v>633</v>
      </c>
      <c r="B634" s="180">
        <v>5</v>
      </c>
      <c r="C634" s="180" t="s">
        <v>906</v>
      </c>
      <c r="D634" s="181">
        <v>17</v>
      </c>
      <c r="E634" s="615"/>
      <c r="F634" s="615"/>
      <c r="G634" s="181" t="s">
        <v>913</v>
      </c>
      <c r="H634" s="181" t="s">
        <v>849</v>
      </c>
      <c r="I634" s="615"/>
      <c r="J634" s="616"/>
      <c r="K634" s="616"/>
      <c r="L634" s="616"/>
      <c r="M634" s="182">
        <v>21.98</v>
      </c>
      <c r="N634" s="184">
        <v>38.164405667749769</v>
      </c>
    </row>
    <row r="635" spans="1:14">
      <c r="A635" s="179">
        <v>634</v>
      </c>
      <c r="B635" s="180">
        <v>5</v>
      </c>
      <c r="C635" s="180" t="s">
        <v>906</v>
      </c>
      <c r="D635" s="181">
        <v>17</v>
      </c>
      <c r="E635" s="615"/>
      <c r="F635" s="615"/>
      <c r="G635" s="181" t="s">
        <v>914</v>
      </c>
      <c r="H635" s="181" t="s">
        <v>849</v>
      </c>
      <c r="I635" s="615"/>
      <c r="J635" s="616"/>
      <c r="K635" s="616"/>
      <c r="L635" s="616"/>
      <c r="M635" s="182">
        <v>27</v>
      </c>
      <c r="N635" s="184">
        <v>46.880753095052036</v>
      </c>
    </row>
    <row r="636" spans="1:14">
      <c r="A636" s="179">
        <v>635</v>
      </c>
      <c r="B636" s="180">
        <v>5</v>
      </c>
      <c r="C636" s="180" t="s">
        <v>906</v>
      </c>
      <c r="D636" s="181">
        <v>17</v>
      </c>
      <c r="E636" s="615">
        <v>1708</v>
      </c>
      <c r="F636" s="615" t="s">
        <v>911</v>
      </c>
      <c r="G636" s="181" t="s">
        <v>908</v>
      </c>
      <c r="H636" s="181" t="s">
        <v>916</v>
      </c>
      <c r="I636" s="615" t="s">
        <v>909</v>
      </c>
      <c r="J636" s="616">
        <v>114.96599999999999</v>
      </c>
      <c r="K636" s="616">
        <v>145.1596344911147</v>
      </c>
      <c r="L636" s="616">
        <v>249.57963449111469</v>
      </c>
      <c r="M636" s="182">
        <v>25.62</v>
      </c>
      <c r="N636" s="184">
        <v>44.48462571463827</v>
      </c>
    </row>
    <row r="637" spans="1:14">
      <c r="A637" s="179">
        <v>636</v>
      </c>
      <c r="B637" s="180">
        <v>5</v>
      </c>
      <c r="C637" s="180" t="s">
        <v>906</v>
      </c>
      <c r="D637" s="181">
        <v>17</v>
      </c>
      <c r="E637" s="615"/>
      <c r="F637" s="615"/>
      <c r="G637" s="181" t="s">
        <v>910</v>
      </c>
      <c r="H637" s="181" t="s">
        <v>916</v>
      </c>
      <c r="I637" s="615"/>
      <c r="J637" s="616"/>
      <c r="K637" s="616"/>
      <c r="L637" s="616"/>
      <c r="M637" s="182">
        <v>23.49</v>
      </c>
      <c r="N637" s="184">
        <v>40.786255192695265</v>
      </c>
    </row>
    <row r="638" spans="1:14">
      <c r="A638" s="179">
        <v>637</v>
      </c>
      <c r="B638" s="180">
        <v>5</v>
      </c>
      <c r="C638" s="180" t="s">
        <v>906</v>
      </c>
      <c r="D638" s="181">
        <v>17</v>
      </c>
      <c r="E638" s="615"/>
      <c r="F638" s="615"/>
      <c r="G638" s="181" t="s">
        <v>911</v>
      </c>
      <c r="H638" s="181" t="s">
        <v>916</v>
      </c>
      <c r="I638" s="615"/>
      <c r="J638" s="616"/>
      <c r="K638" s="616"/>
      <c r="L638" s="616"/>
      <c r="M638" s="182">
        <v>23.46</v>
      </c>
      <c r="N638" s="184">
        <v>40.734165467034103</v>
      </c>
    </row>
    <row r="639" spans="1:14">
      <c r="A639" s="179">
        <v>638</v>
      </c>
      <c r="B639" s="180">
        <v>5</v>
      </c>
      <c r="C639" s="180" t="s">
        <v>906</v>
      </c>
      <c r="D639" s="181">
        <v>17</v>
      </c>
      <c r="E639" s="615"/>
      <c r="F639" s="615"/>
      <c r="G639" s="181" t="s">
        <v>912</v>
      </c>
      <c r="H639" s="181" t="s">
        <v>916</v>
      </c>
      <c r="I639" s="615"/>
      <c r="J639" s="616"/>
      <c r="K639" s="616"/>
      <c r="L639" s="616"/>
      <c r="M639" s="182">
        <v>23.46</v>
      </c>
      <c r="N639" s="184">
        <v>40.734165467034103</v>
      </c>
    </row>
    <row r="640" spans="1:14">
      <c r="A640" s="179">
        <v>639</v>
      </c>
      <c r="B640" s="180">
        <v>5</v>
      </c>
      <c r="C640" s="180" t="s">
        <v>906</v>
      </c>
      <c r="D640" s="181">
        <v>17</v>
      </c>
      <c r="E640" s="615"/>
      <c r="F640" s="615"/>
      <c r="G640" s="181" t="s">
        <v>913</v>
      </c>
      <c r="H640" s="181" t="s">
        <v>916</v>
      </c>
      <c r="I640" s="615"/>
      <c r="J640" s="616"/>
      <c r="K640" s="616"/>
      <c r="L640" s="616"/>
      <c r="M640" s="182">
        <v>23.49</v>
      </c>
      <c r="N640" s="184">
        <v>40.786255192695265</v>
      </c>
    </row>
    <row r="641" spans="1:14" ht="18" thickBot="1">
      <c r="A641" s="179">
        <v>640</v>
      </c>
      <c r="B641" s="180">
        <v>5</v>
      </c>
      <c r="C641" s="180" t="s">
        <v>906</v>
      </c>
      <c r="D641" s="181">
        <v>17</v>
      </c>
      <c r="E641" s="615"/>
      <c r="F641" s="615"/>
      <c r="G641" s="181" t="s">
        <v>914</v>
      </c>
      <c r="H641" s="181" t="s">
        <v>916</v>
      </c>
      <c r="I641" s="615"/>
      <c r="J641" s="616"/>
      <c r="K641" s="616"/>
      <c r="L641" s="616"/>
      <c r="M641" s="186">
        <v>25.62</v>
      </c>
      <c r="N641" s="187">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8">
        <v>201</v>
      </c>
      <c r="F2" s="618" t="s">
        <v>920</v>
      </c>
      <c r="G2" s="175" t="s">
        <v>908</v>
      </c>
      <c r="H2" s="175" t="s">
        <v>921</v>
      </c>
      <c r="I2" s="618" t="s">
        <v>918</v>
      </c>
      <c r="J2" s="619">
        <v>85.93</v>
      </c>
      <c r="K2" s="619">
        <v>111.24848063632808</v>
      </c>
      <c r="L2" s="619">
        <v>191.5084806363281</v>
      </c>
      <c r="M2" s="193">
        <v>22.84</v>
      </c>
      <c r="N2" s="193">
        <v>40.768279012450598</v>
      </c>
    </row>
    <row r="3" spans="1:14" ht="16.5">
      <c r="A3" s="175">
        <v>2</v>
      </c>
      <c r="B3" s="175">
        <v>4</v>
      </c>
      <c r="C3" s="175" t="s">
        <v>906</v>
      </c>
      <c r="D3" s="175">
        <v>2</v>
      </c>
      <c r="E3" s="618"/>
      <c r="F3" s="618"/>
      <c r="G3" s="175" t="s">
        <v>910</v>
      </c>
      <c r="H3" s="175" t="s">
        <v>921</v>
      </c>
      <c r="I3" s="618"/>
      <c r="J3" s="619"/>
      <c r="K3" s="619"/>
      <c r="L3" s="619"/>
      <c r="M3" s="193">
        <v>32.799999999999997</v>
      </c>
      <c r="N3" s="193">
        <v>58.546390175498232</v>
      </c>
    </row>
    <row r="4" spans="1:14" ht="16.5">
      <c r="A4" s="175">
        <v>3</v>
      </c>
      <c r="B4" s="175">
        <v>4</v>
      </c>
      <c r="C4" s="175" t="s">
        <v>906</v>
      </c>
      <c r="D4" s="175">
        <v>2</v>
      </c>
      <c r="E4" s="618"/>
      <c r="F4" s="618"/>
      <c r="G4" s="175" t="s">
        <v>911</v>
      </c>
      <c r="H4" s="175" t="s">
        <v>921</v>
      </c>
      <c r="I4" s="618"/>
      <c r="J4" s="619"/>
      <c r="K4" s="619"/>
      <c r="L4" s="619"/>
      <c r="M4" s="193">
        <v>32.799999999999997</v>
      </c>
      <c r="N4" s="193">
        <v>58.546390175498232</v>
      </c>
    </row>
    <row r="5" spans="1:14" ht="16.5">
      <c r="A5" s="175">
        <v>4</v>
      </c>
      <c r="B5" s="175">
        <v>4</v>
      </c>
      <c r="C5" s="175" t="s">
        <v>906</v>
      </c>
      <c r="D5" s="175">
        <v>2</v>
      </c>
      <c r="E5" s="618"/>
      <c r="F5" s="618"/>
      <c r="G5" s="175" t="s">
        <v>912</v>
      </c>
      <c r="H5" s="175" t="s">
        <v>921</v>
      </c>
      <c r="I5" s="618"/>
      <c r="J5" s="619"/>
      <c r="K5" s="619"/>
      <c r="L5" s="619"/>
      <c r="M5" s="193">
        <v>22.84</v>
      </c>
      <c r="N5" s="193">
        <v>40.768279012450598</v>
      </c>
    </row>
    <row r="6" spans="1:14" ht="16.5">
      <c r="A6" s="175">
        <v>5</v>
      </c>
      <c r="B6" s="175">
        <v>4</v>
      </c>
      <c r="C6" s="175" t="s">
        <v>906</v>
      </c>
      <c r="D6" s="175">
        <v>2</v>
      </c>
      <c r="E6" s="618">
        <v>202</v>
      </c>
      <c r="F6" s="618" t="s">
        <v>922</v>
      </c>
      <c r="G6" s="175" t="s">
        <v>908</v>
      </c>
      <c r="H6" s="175" t="s">
        <v>923</v>
      </c>
      <c r="I6" s="618" t="s">
        <v>918</v>
      </c>
      <c r="J6" s="619">
        <v>85.93</v>
      </c>
      <c r="K6" s="619">
        <v>111.24848063632808</v>
      </c>
      <c r="L6" s="619">
        <v>188.84848063632808</v>
      </c>
      <c r="M6" s="193">
        <v>22.84</v>
      </c>
      <c r="N6" s="193">
        <v>40.768279012450598</v>
      </c>
    </row>
    <row r="7" spans="1:14">
      <c r="A7" s="175">
        <v>6</v>
      </c>
      <c r="B7" s="175">
        <v>4</v>
      </c>
      <c r="C7" s="175" t="s">
        <v>906</v>
      </c>
      <c r="D7" s="175">
        <v>2</v>
      </c>
      <c r="E7" s="618"/>
      <c r="F7" s="618"/>
      <c r="G7" s="175" t="s">
        <v>910</v>
      </c>
      <c r="H7" s="175" t="s">
        <v>923</v>
      </c>
      <c r="I7" s="618"/>
      <c r="J7" s="619"/>
      <c r="K7" s="619"/>
      <c r="L7" s="619"/>
      <c r="M7" s="167">
        <v>29.92</v>
      </c>
      <c r="N7" s="167">
        <v>53.405731525942301</v>
      </c>
    </row>
    <row r="8" spans="1:14">
      <c r="A8" s="175">
        <v>7</v>
      </c>
      <c r="B8" s="175">
        <v>4</v>
      </c>
      <c r="C8" s="175" t="s">
        <v>906</v>
      </c>
      <c r="D8" s="175">
        <v>2</v>
      </c>
      <c r="E8" s="618"/>
      <c r="F8" s="618"/>
      <c r="G8" s="175" t="s">
        <v>911</v>
      </c>
      <c r="H8" s="175" t="s">
        <v>923</v>
      </c>
      <c r="I8" s="618"/>
      <c r="J8" s="619"/>
      <c r="K8" s="619"/>
      <c r="L8" s="619"/>
      <c r="M8" s="167">
        <v>29.92</v>
      </c>
      <c r="N8" s="167">
        <v>53.405731525942301</v>
      </c>
    </row>
    <row r="9" spans="1:14" ht="16.5">
      <c r="A9" s="175">
        <v>8</v>
      </c>
      <c r="B9" s="175">
        <v>4</v>
      </c>
      <c r="C9" s="175" t="s">
        <v>906</v>
      </c>
      <c r="D9" s="175">
        <v>2</v>
      </c>
      <c r="E9" s="618"/>
      <c r="F9" s="618"/>
      <c r="G9" s="175" t="s">
        <v>912</v>
      </c>
      <c r="H9" s="175" t="s">
        <v>923</v>
      </c>
      <c r="I9" s="618"/>
      <c r="J9" s="619"/>
      <c r="K9" s="619"/>
      <c r="L9" s="619"/>
      <c r="M9" s="193">
        <v>22.84</v>
      </c>
      <c r="N9" s="193">
        <v>40.768279012450598</v>
      </c>
    </row>
    <row r="10" spans="1:14">
      <c r="A10" s="175">
        <v>9</v>
      </c>
      <c r="B10" s="175">
        <v>4</v>
      </c>
      <c r="C10" s="175" t="s">
        <v>906</v>
      </c>
      <c r="D10" s="175">
        <v>2</v>
      </c>
      <c r="E10" s="618">
        <v>203</v>
      </c>
      <c r="F10" s="618" t="s">
        <v>924</v>
      </c>
      <c r="G10" s="175" t="s">
        <v>908</v>
      </c>
      <c r="H10" s="175" t="s">
        <v>921</v>
      </c>
      <c r="I10" s="618" t="s">
        <v>918</v>
      </c>
      <c r="J10" s="619">
        <v>63.88</v>
      </c>
      <c r="K10" s="619">
        <v>82.701651845090623</v>
      </c>
      <c r="L10" s="619">
        <v>137.46165184509061</v>
      </c>
      <c r="M10" s="167">
        <v>18.690000000000001</v>
      </c>
      <c r="N10" s="167">
        <v>33.360732694514084</v>
      </c>
    </row>
    <row r="11" spans="1:14">
      <c r="A11" s="175">
        <v>10</v>
      </c>
      <c r="B11" s="175">
        <v>4</v>
      </c>
      <c r="C11" s="175" t="s">
        <v>906</v>
      </c>
      <c r="D11" s="175">
        <v>2</v>
      </c>
      <c r="E11" s="618"/>
      <c r="F11" s="618"/>
      <c r="G11" s="175" t="s">
        <v>910</v>
      </c>
      <c r="H11" s="175" t="s">
        <v>921</v>
      </c>
      <c r="I11" s="618"/>
      <c r="J11" s="619"/>
      <c r="K11" s="619"/>
      <c r="L11" s="619"/>
      <c r="M11" s="167">
        <v>17.36</v>
      </c>
      <c r="N11" s="167">
        <v>30.986747970934431</v>
      </c>
    </row>
    <row r="12" spans="1:14">
      <c r="A12" s="175">
        <v>11</v>
      </c>
      <c r="B12" s="175">
        <v>4</v>
      </c>
      <c r="C12" s="175" t="s">
        <v>906</v>
      </c>
      <c r="D12" s="175">
        <v>2</v>
      </c>
      <c r="E12" s="618"/>
      <c r="F12" s="618"/>
      <c r="G12" s="175" t="s">
        <v>911</v>
      </c>
      <c r="H12" s="175" t="s">
        <v>921</v>
      </c>
      <c r="I12" s="618"/>
      <c r="J12" s="619"/>
      <c r="K12" s="619"/>
      <c r="L12" s="619"/>
      <c r="M12" s="167">
        <v>17.36</v>
      </c>
      <c r="N12" s="167">
        <v>30.986747970934431</v>
      </c>
    </row>
    <row r="13" spans="1:14">
      <c r="A13" s="175">
        <v>12</v>
      </c>
      <c r="B13" s="175">
        <v>4</v>
      </c>
      <c r="C13" s="175" t="s">
        <v>906</v>
      </c>
      <c r="D13" s="175">
        <v>2</v>
      </c>
      <c r="E13" s="618"/>
      <c r="F13" s="618"/>
      <c r="G13" s="175" t="s">
        <v>912</v>
      </c>
      <c r="H13" s="175" t="s">
        <v>921</v>
      </c>
      <c r="I13" s="618"/>
      <c r="J13" s="619"/>
      <c r="K13" s="619"/>
      <c r="L13" s="619"/>
      <c r="M13" s="167">
        <v>18.690000000000001</v>
      </c>
      <c r="N13" s="167">
        <v>33.360732694514084</v>
      </c>
    </row>
    <row r="14" spans="1:14">
      <c r="A14" s="175">
        <v>13</v>
      </c>
      <c r="B14" s="175">
        <v>4</v>
      </c>
      <c r="C14" s="175" t="s">
        <v>906</v>
      </c>
      <c r="D14" s="175">
        <v>2</v>
      </c>
      <c r="E14" s="618">
        <v>204</v>
      </c>
      <c r="F14" s="618" t="s">
        <v>925</v>
      </c>
      <c r="G14" s="175" t="s">
        <v>908</v>
      </c>
      <c r="H14" s="175" t="s">
        <v>923</v>
      </c>
      <c r="I14" s="618" t="s">
        <v>918</v>
      </c>
      <c r="J14" s="619">
        <v>83.93</v>
      </c>
      <c r="K14" s="619">
        <v>108.65919911331335</v>
      </c>
      <c r="L14" s="619">
        <v>185.28919911331334</v>
      </c>
      <c r="M14" s="167">
        <v>32.53</v>
      </c>
      <c r="N14" s="167">
        <v>58.064453427102364</v>
      </c>
    </row>
    <row r="15" spans="1:14">
      <c r="A15" s="175">
        <v>14</v>
      </c>
      <c r="B15" s="175">
        <v>4</v>
      </c>
      <c r="C15" s="175" t="s">
        <v>906</v>
      </c>
      <c r="D15" s="175">
        <v>2</v>
      </c>
      <c r="E15" s="618"/>
      <c r="F15" s="618"/>
      <c r="G15" s="175" t="s">
        <v>910</v>
      </c>
      <c r="H15" s="175" t="s">
        <v>923</v>
      </c>
      <c r="I15" s="618"/>
      <c r="J15" s="619"/>
      <c r="K15" s="619"/>
      <c r="L15" s="619"/>
      <c r="M15" s="167">
        <v>22.53</v>
      </c>
      <c r="N15" s="167">
        <v>40.214944227255344</v>
      </c>
    </row>
    <row r="16" spans="1:14">
      <c r="A16" s="175">
        <v>15</v>
      </c>
      <c r="B16" s="175">
        <v>4</v>
      </c>
      <c r="C16" s="175" t="s">
        <v>906</v>
      </c>
      <c r="D16" s="175">
        <v>2</v>
      </c>
      <c r="E16" s="618"/>
      <c r="F16" s="618"/>
      <c r="G16" s="175" t="s">
        <v>911</v>
      </c>
      <c r="H16" s="175" t="s">
        <v>923</v>
      </c>
      <c r="I16" s="618"/>
      <c r="J16" s="619"/>
      <c r="K16" s="619"/>
      <c r="L16" s="619"/>
      <c r="M16" s="167">
        <v>22.53</v>
      </c>
      <c r="N16" s="167">
        <v>40.214944227255344</v>
      </c>
    </row>
    <row r="17" spans="1:14">
      <c r="A17" s="175">
        <v>16</v>
      </c>
      <c r="B17" s="175">
        <v>4</v>
      </c>
      <c r="C17" s="175" t="s">
        <v>906</v>
      </c>
      <c r="D17" s="175">
        <v>2</v>
      </c>
      <c r="E17" s="618"/>
      <c r="F17" s="618"/>
      <c r="G17" s="175" t="s">
        <v>912</v>
      </c>
      <c r="H17" s="175" t="s">
        <v>923</v>
      </c>
      <c r="I17" s="618"/>
      <c r="J17" s="619"/>
      <c r="K17" s="619"/>
      <c r="L17" s="619"/>
      <c r="M17" s="167">
        <v>32.53</v>
      </c>
      <c r="N17" s="167">
        <v>58.064453427102364</v>
      </c>
    </row>
    <row r="18" spans="1:14">
      <c r="A18" s="175">
        <v>17</v>
      </c>
      <c r="B18" s="175">
        <v>4</v>
      </c>
      <c r="C18" s="175" t="s">
        <v>906</v>
      </c>
      <c r="D18" s="175">
        <v>2</v>
      </c>
      <c r="E18" s="618">
        <v>205</v>
      </c>
      <c r="F18" s="618" t="s">
        <v>926</v>
      </c>
      <c r="G18" s="175" t="s">
        <v>908</v>
      </c>
      <c r="H18" s="175" t="s">
        <v>921</v>
      </c>
      <c r="I18" s="618" t="s">
        <v>918</v>
      </c>
      <c r="J18" s="619">
        <v>63.78</v>
      </c>
      <c r="K18" s="619">
        <v>82.572187768939884</v>
      </c>
      <c r="L18" s="619">
        <v>137.06218776893988</v>
      </c>
      <c r="M18" s="167">
        <v>17.36</v>
      </c>
      <c r="N18" s="167">
        <v>30.986747970934431</v>
      </c>
    </row>
    <row r="19" spans="1:14">
      <c r="A19" s="175">
        <v>18</v>
      </c>
      <c r="B19" s="175">
        <v>4</v>
      </c>
      <c r="C19" s="175" t="s">
        <v>906</v>
      </c>
      <c r="D19" s="175">
        <v>2</v>
      </c>
      <c r="E19" s="618"/>
      <c r="F19" s="618"/>
      <c r="G19" s="175" t="s">
        <v>910</v>
      </c>
      <c r="H19" s="175" t="s">
        <v>921</v>
      </c>
      <c r="I19" s="618"/>
      <c r="J19" s="619"/>
      <c r="K19" s="619"/>
      <c r="L19" s="619"/>
      <c r="M19" s="167">
        <v>18.46</v>
      </c>
      <c r="N19" s="167">
        <v>32.950193982917604</v>
      </c>
    </row>
    <row r="20" spans="1:14">
      <c r="A20" s="175">
        <v>19</v>
      </c>
      <c r="B20" s="175">
        <v>4</v>
      </c>
      <c r="C20" s="175" t="s">
        <v>906</v>
      </c>
      <c r="D20" s="175">
        <v>2</v>
      </c>
      <c r="E20" s="618"/>
      <c r="F20" s="618"/>
      <c r="G20" s="175" t="s">
        <v>911</v>
      </c>
      <c r="H20" s="175" t="s">
        <v>921</v>
      </c>
      <c r="I20" s="618"/>
      <c r="J20" s="619"/>
      <c r="K20" s="619"/>
      <c r="L20" s="619"/>
      <c r="M20" s="167">
        <v>18.46</v>
      </c>
      <c r="N20" s="167">
        <v>32.950193982917604</v>
      </c>
    </row>
    <row r="21" spans="1:14">
      <c r="A21" s="175">
        <v>20</v>
      </c>
      <c r="B21" s="175">
        <v>4</v>
      </c>
      <c r="C21" s="175" t="s">
        <v>906</v>
      </c>
      <c r="D21" s="175">
        <v>2</v>
      </c>
      <c r="E21" s="618"/>
      <c r="F21" s="618"/>
      <c r="G21" s="175" t="s">
        <v>912</v>
      </c>
      <c r="H21" s="175" t="s">
        <v>921</v>
      </c>
      <c r="I21" s="618"/>
      <c r="J21" s="619"/>
      <c r="K21" s="619"/>
      <c r="L21" s="619"/>
      <c r="M21" s="167">
        <v>17.36</v>
      </c>
      <c r="N21" s="167">
        <v>30.986747970934431</v>
      </c>
    </row>
    <row r="22" spans="1:14">
      <c r="A22" s="175">
        <v>21</v>
      </c>
      <c r="B22" s="175">
        <v>4</v>
      </c>
      <c r="C22" s="175" t="s">
        <v>906</v>
      </c>
      <c r="D22" s="175">
        <v>2</v>
      </c>
      <c r="E22" s="618">
        <v>206</v>
      </c>
      <c r="F22" s="618" t="s">
        <v>927</v>
      </c>
      <c r="G22" s="175" t="s">
        <v>908</v>
      </c>
      <c r="H22" s="175" t="s">
        <v>921</v>
      </c>
      <c r="I22" s="618" t="s">
        <v>918</v>
      </c>
      <c r="J22" s="619">
        <v>63.78</v>
      </c>
      <c r="K22" s="619">
        <v>82.572098604408509</v>
      </c>
      <c r="L22" s="619">
        <v>137.0620986044085</v>
      </c>
      <c r="M22" s="167">
        <v>18.46</v>
      </c>
      <c r="N22" s="167">
        <v>32.950193982917604</v>
      </c>
    </row>
    <row r="23" spans="1:14">
      <c r="A23" s="175">
        <v>22</v>
      </c>
      <c r="B23" s="175">
        <v>4</v>
      </c>
      <c r="C23" s="175" t="s">
        <v>906</v>
      </c>
      <c r="D23" s="175">
        <v>2</v>
      </c>
      <c r="E23" s="618"/>
      <c r="F23" s="618"/>
      <c r="G23" s="175" t="s">
        <v>910</v>
      </c>
      <c r="H23" s="175" t="s">
        <v>921</v>
      </c>
      <c r="I23" s="618"/>
      <c r="J23" s="619"/>
      <c r="K23" s="619"/>
      <c r="L23" s="619"/>
      <c r="M23" s="167">
        <v>17.36</v>
      </c>
      <c r="N23" s="167">
        <v>30.986747970934431</v>
      </c>
    </row>
    <row r="24" spans="1:14">
      <c r="A24" s="175">
        <v>23</v>
      </c>
      <c r="B24" s="175">
        <v>4</v>
      </c>
      <c r="C24" s="175" t="s">
        <v>906</v>
      </c>
      <c r="D24" s="175">
        <v>2</v>
      </c>
      <c r="E24" s="618"/>
      <c r="F24" s="618"/>
      <c r="G24" s="175" t="s">
        <v>911</v>
      </c>
      <c r="H24" s="175" t="s">
        <v>921</v>
      </c>
      <c r="I24" s="618"/>
      <c r="J24" s="619"/>
      <c r="K24" s="619"/>
      <c r="L24" s="619"/>
      <c r="M24" s="167">
        <v>17.36</v>
      </c>
      <c r="N24" s="167">
        <v>30.986747970934431</v>
      </c>
    </row>
    <row r="25" spans="1:14">
      <c r="A25" s="175">
        <v>24</v>
      </c>
      <c r="B25" s="175">
        <v>4</v>
      </c>
      <c r="C25" s="175" t="s">
        <v>906</v>
      </c>
      <c r="D25" s="175">
        <v>2</v>
      </c>
      <c r="E25" s="618"/>
      <c r="F25" s="618"/>
      <c r="G25" s="175" t="s">
        <v>912</v>
      </c>
      <c r="H25" s="175" t="s">
        <v>921</v>
      </c>
      <c r="I25" s="618"/>
      <c r="J25" s="619"/>
      <c r="K25" s="619"/>
      <c r="L25" s="619"/>
      <c r="M25" s="167">
        <v>18.46</v>
      </c>
      <c r="N25" s="167">
        <v>32.950193982917604</v>
      </c>
    </row>
    <row r="26" spans="1:14">
      <c r="A26" s="175">
        <v>25</v>
      </c>
      <c r="B26" s="175">
        <v>4</v>
      </c>
      <c r="C26" s="175" t="s">
        <v>906</v>
      </c>
      <c r="D26" s="175">
        <v>2</v>
      </c>
      <c r="E26" s="618">
        <v>207</v>
      </c>
      <c r="F26" s="618" t="s">
        <v>928</v>
      </c>
      <c r="G26" s="175" t="s">
        <v>908</v>
      </c>
      <c r="H26" s="175" t="s">
        <v>921</v>
      </c>
      <c r="I26" s="618" t="s">
        <v>918</v>
      </c>
      <c r="J26" s="619">
        <v>63.88</v>
      </c>
      <c r="K26" s="619">
        <v>82.701562540759099</v>
      </c>
      <c r="L26" s="619">
        <v>137.4615625407591</v>
      </c>
      <c r="M26" s="167">
        <v>17.36</v>
      </c>
      <c r="N26" s="167">
        <v>30.986747970934431</v>
      </c>
    </row>
    <row r="27" spans="1:14">
      <c r="A27" s="175">
        <v>26</v>
      </c>
      <c r="B27" s="175">
        <v>4</v>
      </c>
      <c r="C27" s="175" t="s">
        <v>906</v>
      </c>
      <c r="D27" s="175">
        <v>2</v>
      </c>
      <c r="E27" s="618"/>
      <c r="F27" s="618"/>
      <c r="G27" s="175" t="s">
        <v>910</v>
      </c>
      <c r="H27" s="175" t="s">
        <v>921</v>
      </c>
      <c r="I27" s="618"/>
      <c r="J27" s="619"/>
      <c r="K27" s="619"/>
      <c r="L27" s="619"/>
      <c r="M27" s="167">
        <v>18.690000000000001</v>
      </c>
      <c r="N27" s="167">
        <v>33.360732694514084</v>
      </c>
    </row>
    <row r="28" spans="1:14">
      <c r="A28" s="175">
        <v>27</v>
      </c>
      <c r="B28" s="175">
        <v>4</v>
      </c>
      <c r="C28" s="175" t="s">
        <v>906</v>
      </c>
      <c r="D28" s="175">
        <v>2</v>
      </c>
      <c r="E28" s="618"/>
      <c r="F28" s="618"/>
      <c r="G28" s="175" t="s">
        <v>911</v>
      </c>
      <c r="H28" s="175" t="s">
        <v>921</v>
      </c>
      <c r="I28" s="618"/>
      <c r="J28" s="619"/>
      <c r="K28" s="619"/>
      <c r="L28" s="619"/>
      <c r="M28" s="167">
        <v>18.690000000000001</v>
      </c>
      <c r="N28" s="167">
        <v>33.360732694514084</v>
      </c>
    </row>
    <row r="29" spans="1:14">
      <c r="A29" s="175">
        <v>28</v>
      </c>
      <c r="B29" s="175">
        <v>4</v>
      </c>
      <c r="C29" s="175" t="s">
        <v>906</v>
      </c>
      <c r="D29" s="175">
        <v>2</v>
      </c>
      <c r="E29" s="618"/>
      <c r="F29" s="618"/>
      <c r="G29" s="175" t="s">
        <v>912</v>
      </c>
      <c r="H29" s="175" t="s">
        <v>921</v>
      </c>
      <c r="I29" s="618"/>
      <c r="J29" s="619"/>
      <c r="K29" s="619"/>
      <c r="L29" s="619"/>
      <c r="M29" s="167">
        <v>17.36</v>
      </c>
      <c r="N29" s="167">
        <v>30.986747970934431</v>
      </c>
    </row>
    <row r="30" spans="1:14">
      <c r="A30" s="175">
        <v>29</v>
      </c>
      <c r="B30" s="175">
        <v>4</v>
      </c>
      <c r="C30" s="175" t="s">
        <v>906</v>
      </c>
      <c r="D30" s="175">
        <v>2</v>
      </c>
      <c r="E30" s="618">
        <v>208</v>
      </c>
      <c r="F30" s="618" t="s">
        <v>929</v>
      </c>
      <c r="G30" s="175" t="s">
        <v>908</v>
      </c>
      <c r="H30" s="175" t="s">
        <v>923</v>
      </c>
      <c r="I30" s="618" t="s">
        <v>918</v>
      </c>
      <c r="J30" s="619">
        <v>83.93</v>
      </c>
      <c r="K30" s="619">
        <v>108.6590817790531</v>
      </c>
      <c r="L30" s="619">
        <v>185.28908177905311</v>
      </c>
      <c r="M30" s="167">
        <v>22.53</v>
      </c>
      <c r="N30" s="167">
        <v>40.214944227255344</v>
      </c>
    </row>
    <row r="31" spans="1:14">
      <c r="A31" s="175">
        <v>30</v>
      </c>
      <c r="B31" s="175">
        <v>4</v>
      </c>
      <c r="C31" s="175" t="s">
        <v>906</v>
      </c>
      <c r="D31" s="175">
        <v>2</v>
      </c>
      <c r="E31" s="618"/>
      <c r="F31" s="618"/>
      <c r="G31" s="175" t="s">
        <v>910</v>
      </c>
      <c r="H31" s="175" t="s">
        <v>923</v>
      </c>
      <c r="I31" s="618"/>
      <c r="J31" s="619"/>
      <c r="K31" s="619"/>
      <c r="L31" s="619"/>
      <c r="M31" s="167">
        <v>32.53</v>
      </c>
      <c r="N31" s="167">
        <v>58.064453427102364</v>
      </c>
    </row>
    <row r="32" spans="1:14">
      <c r="A32" s="175">
        <v>31</v>
      </c>
      <c r="B32" s="175">
        <v>4</v>
      </c>
      <c r="C32" s="175" t="s">
        <v>906</v>
      </c>
      <c r="D32" s="175">
        <v>2</v>
      </c>
      <c r="E32" s="618"/>
      <c r="F32" s="618"/>
      <c r="G32" s="175" t="s">
        <v>911</v>
      </c>
      <c r="H32" s="175" t="s">
        <v>923</v>
      </c>
      <c r="I32" s="618"/>
      <c r="J32" s="619"/>
      <c r="K32" s="619"/>
      <c r="L32" s="619"/>
      <c r="M32" s="167">
        <v>32.53</v>
      </c>
      <c r="N32" s="167">
        <v>58.064453427102364</v>
      </c>
    </row>
    <row r="33" spans="1:14">
      <c r="A33" s="175">
        <v>32</v>
      </c>
      <c r="B33" s="175">
        <v>4</v>
      </c>
      <c r="C33" s="175" t="s">
        <v>906</v>
      </c>
      <c r="D33" s="175">
        <v>2</v>
      </c>
      <c r="E33" s="618"/>
      <c r="F33" s="618"/>
      <c r="G33" s="175" t="s">
        <v>912</v>
      </c>
      <c r="H33" s="175" t="s">
        <v>923</v>
      </c>
      <c r="I33" s="618"/>
      <c r="J33" s="619"/>
      <c r="K33" s="619"/>
      <c r="L33" s="619"/>
      <c r="M33" s="167">
        <v>22.53</v>
      </c>
      <c r="N33" s="167">
        <v>40.214944227255344</v>
      </c>
    </row>
    <row r="34" spans="1:14">
      <c r="A34" s="175">
        <v>33</v>
      </c>
      <c r="B34" s="175">
        <v>4</v>
      </c>
      <c r="C34" s="175" t="s">
        <v>906</v>
      </c>
      <c r="D34" s="175">
        <v>2</v>
      </c>
      <c r="E34" s="618">
        <v>209</v>
      </c>
      <c r="F34" s="618" t="s">
        <v>930</v>
      </c>
      <c r="G34" s="175" t="s">
        <v>908</v>
      </c>
      <c r="H34" s="175" t="s">
        <v>921</v>
      </c>
      <c r="I34" s="618" t="s">
        <v>918</v>
      </c>
      <c r="J34" s="619">
        <v>85.88</v>
      </c>
      <c r="K34" s="619">
        <v>111.18362853788965</v>
      </c>
      <c r="L34" s="619">
        <v>191.44362853788965</v>
      </c>
      <c r="M34" s="167">
        <v>32.799999999999997</v>
      </c>
      <c r="N34" s="167">
        <v>58.546390175498232</v>
      </c>
    </row>
    <row r="35" spans="1:14" ht="16.5">
      <c r="A35" s="175">
        <v>34</v>
      </c>
      <c r="B35" s="175">
        <v>4</v>
      </c>
      <c r="C35" s="175" t="s">
        <v>906</v>
      </c>
      <c r="D35" s="175">
        <v>2</v>
      </c>
      <c r="E35" s="618"/>
      <c r="F35" s="618"/>
      <c r="G35" s="175" t="s">
        <v>910</v>
      </c>
      <c r="H35" s="175" t="s">
        <v>921</v>
      </c>
      <c r="I35" s="618"/>
      <c r="J35" s="619"/>
      <c r="K35" s="619"/>
      <c r="L35" s="619"/>
      <c r="M35" s="193">
        <v>22.84</v>
      </c>
      <c r="N35" s="193">
        <v>40.768279012450598</v>
      </c>
    </row>
    <row r="36" spans="1:14" ht="16.5">
      <c r="A36" s="175">
        <v>35</v>
      </c>
      <c r="B36" s="175">
        <v>4</v>
      </c>
      <c r="C36" s="175" t="s">
        <v>906</v>
      </c>
      <c r="D36" s="175">
        <v>2</v>
      </c>
      <c r="E36" s="618"/>
      <c r="F36" s="618"/>
      <c r="G36" s="175" t="s">
        <v>911</v>
      </c>
      <c r="H36" s="175" t="s">
        <v>921</v>
      </c>
      <c r="I36" s="618"/>
      <c r="J36" s="619"/>
      <c r="K36" s="619"/>
      <c r="L36" s="619"/>
      <c r="M36" s="193">
        <v>22.84</v>
      </c>
      <c r="N36" s="193">
        <v>40.768279012450598</v>
      </c>
    </row>
    <row r="37" spans="1:14">
      <c r="A37" s="175">
        <v>36</v>
      </c>
      <c r="B37" s="175">
        <v>4</v>
      </c>
      <c r="C37" s="175" t="s">
        <v>906</v>
      </c>
      <c r="D37" s="175">
        <v>2</v>
      </c>
      <c r="E37" s="618"/>
      <c r="F37" s="618"/>
      <c r="G37" s="175" t="s">
        <v>912</v>
      </c>
      <c r="H37" s="175" t="s">
        <v>921</v>
      </c>
      <c r="I37" s="618"/>
      <c r="J37" s="619"/>
      <c r="K37" s="619"/>
      <c r="L37" s="619"/>
      <c r="M37" s="167">
        <v>32.799999999999997</v>
      </c>
      <c r="N37" s="167">
        <v>58.546390175498232</v>
      </c>
    </row>
    <row r="38" spans="1:14">
      <c r="A38" s="175">
        <v>37</v>
      </c>
      <c r="B38" s="175">
        <v>4</v>
      </c>
      <c r="C38" s="175" t="s">
        <v>906</v>
      </c>
      <c r="D38" s="175">
        <v>2</v>
      </c>
      <c r="E38" s="618">
        <v>210</v>
      </c>
      <c r="F38" s="618" t="s">
        <v>931</v>
      </c>
      <c r="G38" s="175" t="s">
        <v>908</v>
      </c>
      <c r="H38" s="175" t="s">
        <v>923</v>
      </c>
      <c r="I38" s="618" t="s">
        <v>918</v>
      </c>
      <c r="J38" s="619">
        <v>85.88</v>
      </c>
      <c r="K38" s="619">
        <v>111.18362853788965</v>
      </c>
      <c r="L38" s="619">
        <v>188.78362853788963</v>
      </c>
      <c r="M38" s="167">
        <v>29.92</v>
      </c>
      <c r="N38" s="167">
        <v>53.405731525942301</v>
      </c>
    </row>
    <row r="39" spans="1:14">
      <c r="A39" s="175">
        <v>38</v>
      </c>
      <c r="B39" s="175">
        <v>4</v>
      </c>
      <c r="C39" s="175" t="s">
        <v>906</v>
      </c>
      <c r="D39" s="175">
        <v>2</v>
      </c>
      <c r="E39" s="618"/>
      <c r="F39" s="618"/>
      <c r="G39" s="175" t="s">
        <v>910</v>
      </c>
      <c r="H39" s="175" t="s">
        <v>923</v>
      </c>
      <c r="I39" s="618"/>
      <c r="J39" s="619"/>
      <c r="K39" s="619"/>
      <c r="L39" s="619"/>
      <c r="M39" s="167">
        <v>22.84</v>
      </c>
      <c r="N39" s="167">
        <v>40.768279012450598</v>
      </c>
    </row>
    <row r="40" spans="1:14">
      <c r="A40" s="175">
        <v>39</v>
      </c>
      <c r="B40" s="175">
        <v>4</v>
      </c>
      <c r="C40" s="175" t="s">
        <v>906</v>
      </c>
      <c r="D40" s="175">
        <v>2</v>
      </c>
      <c r="E40" s="618"/>
      <c r="F40" s="618"/>
      <c r="G40" s="175" t="s">
        <v>911</v>
      </c>
      <c r="H40" s="175" t="s">
        <v>923</v>
      </c>
      <c r="I40" s="618"/>
      <c r="J40" s="619"/>
      <c r="K40" s="619"/>
      <c r="L40" s="619"/>
      <c r="M40" s="167">
        <v>22.84</v>
      </c>
      <c r="N40" s="167">
        <v>40.768279012450598</v>
      </c>
    </row>
    <row r="41" spans="1:14">
      <c r="A41" s="175">
        <v>40</v>
      </c>
      <c r="B41" s="175">
        <v>4</v>
      </c>
      <c r="C41" s="175" t="s">
        <v>906</v>
      </c>
      <c r="D41" s="175">
        <v>2</v>
      </c>
      <c r="E41" s="618"/>
      <c r="F41" s="618"/>
      <c r="G41" s="175" t="s">
        <v>912</v>
      </c>
      <c r="H41" s="175" t="s">
        <v>923</v>
      </c>
      <c r="I41" s="618"/>
      <c r="J41" s="619"/>
      <c r="K41" s="619"/>
      <c r="L41" s="619"/>
      <c r="M41" s="167">
        <v>29.92</v>
      </c>
      <c r="N41" s="167">
        <v>53.405731525942301</v>
      </c>
    </row>
    <row r="42" spans="1:14" ht="16.5">
      <c r="A42" s="175">
        <v>41</v>
      </c>
      <c r="B42" s="175">
        <v>4</v>
      </c>
      <c r="C42" s="175" t="s">
        <v>906</v>
      </c>
      <c r="D42" s="175">
        <v>3</v>
      </c>
      <c r="E42" s="618">
        <v>301</v>
      </c>
      <c r="F42" s="618" t="s">
        <v>920</v>
      </c>
      <c r="G42" s="175" t="s">
        <v>908</v>
      </c>
      <c r="H42" s="175" t="s">
        <v>921</v>
      </c>
      <c r="I42" s="618" t="s">
        <v>918</v>
      </c>
      <c r="J42" s="619">
        <v>85.93</v>
      </c>
      <c r="K42" s="619">
        <v>111.24848063632808</v>
      </c>
      <c r="L42" s="619">
        <v>191.5084806363281</v>
      </c>
      <c r="M42" s="193">
        <v>22.84</v>
      </c>
      <c r="N42" s="193">
        <v>40.768279012450598</v>
      </c>
    </row>
    <row r="43" spans="1:14" ht="16.5">
      <c r="A43" s="175">
        <v>42</v>
      </c>
      <c r="B43" s="175">
        <v>4</v>
      </c>
      <c r="C43" s="175" t="s">
        <v>906</v>
      </c>
      <c r="D43" s="175">
        <v>3</v>
      </c>
      <c r="E43" s="618"/>
      <c r="F43" s="618"/>
      <c r="G43" s="175" t="s">
        <v>910</v>
      </c>
      <c r="H43" s="175" t="s">
        <v>921</v>
      </c>
      <c r="I43" s="618"/>
      <c r="J43" s="619"/>
      <c r="K43" s="619"/>
      <c r="L43" s="619"/>
      <c r="M43" s="193">
        <v>32.799999999999997</v>
      </c>
      <c r="N43" s="193">
        <v>58.546390175498232</v>
      </c>
    </row>
    <row r="44" spans="1:14" ht="16.5">
      <c r="A44" s="175">
        <v>43</v>
      </c>
      <c r="B44" s="175">
        <v>4</v>
      </c>
      <c r="C44" s="175" t="s">
        <v>906</v>
      </c>
      <c r="D44" s="175">
        <v>3</v>
      </c>
      <c r="E44" s="618"/>
      <c r="F44" s="618"/>
      <c r="G44" s="175" t="s">
        <v>911</v>
      </c>
      <c r="H44" s="175" t="s">
        <v>921</v>
      </c>
      <c r="I44" s="618"/>
      <c r="J44" s="619"/>
      <c r="K44" s="619"/>
      <c r="L44" s="619"/>
      <c r="M44" s="193">
        <v>32.799999999999997</v>
      </c>
      <c r="N44" s="193">
        <v>58.546390175498232</v>
      </c>
    </row>
    <row r="45" spans="1:14" ht="16.5">
      <c r="A45" s="175">
        <v>44</v>
      </c>
      <c r="B45" s="175">
        <v>4</v>
      </c>
      <c r="C45" s="175" t="s">
        <v>906</v>
      </c>
      <c r="D45" s="175">
        <v>3</v>
      </c>
      <c r="E45" s="618"/>
      <c r="F45" s="618"/>
      <c r="G45" s="175" t="s">
        <v>912</v>
      </c>
      <c r="H45" s="175" t="s">
        <v>921</v>
      </c>
      <c r="I45" s="618"/>
      <c r="J45" s="619"/>
      <c r="K45" s="619"/>
      <c r="L45" s="619"/>
      <c r="M45" s="193">
        <v>22.84</v>
      </c>
      <c r="N45" s="193">
        <v>40.768279012450598</v>
      </c>
    </row>
    <row r="46" spans="1:14" ht="16.5">
      <c r="A46" s="175">
        <v>45</v>
      </c>
      <c r="B46" s="175">
        <v>4</v>
      </c>
      <c r="C46" s="175" t="s">
        <v>906</v>
      </c>
      <c r="D46" s="175">
        <v>3</v>
      </c>
      <c r="E46" s="618">
        <v>302</v>
      </c>
      <c r="F46" s="618" t="s">
        <v>922</v>
      </c>
      <c r="G46" s="175" t="s">
        <v>908</v>
      </c>
      <c r="H46" s="175" t="s">
        <v>923</v>
      </c>
      <c r="I46" s="618" t="s">
        <v>918</v>
      </c>
      <c r="J46" s="619">
        <v>85.93</v>
      </c>
      <c r="K46" s="619">
        <v>111.24848063632808</v>
      </c>
      <c r="L46" s="619">
        <v>188.84848063632808</v>
      </c>
      <c r="M46" s="193">
        <v>22.84</v>
      </c>
      <c r="N46" s="193">
        <v>40.768279012450598</v>
      </c>
    </row>
    <row r="47" spans="1:14">
      <c r="A47" s="175">
        <v>46</v>
      </c>
      <c r="B47" s="175">
        <v>4</v>
      </c>
      <c r="C47" s="175" t="s">
        <v>906</v>
      </c>
      <c r="D47" s="175">
        <v>3</v>
      </c>
      <c r="E47" s="618"/>
      <c r="F47" s="618"/>
      <c r="G47" s="175" t="s">
        <v>910</v>
      </c>
      <c r="H47" s="175" t="s">
        <v>923</v>
      </c>
      <c r="I47" s="618"/>
      <c r="J47" s="619"/>
      <c r="K47" s="619"/>
      <c r="L47" s="619"/>
      <c r="M47" s="167">
        <v>29.92</v>
      </c>
      <c r="N47" s="167">
        <v>53.405731525942301</v>
      </c>
    </row>
    <row r="48" spans="1:14">
      <c r="A48" s="175">
        <v>47</v>
      </c>
      <c r="B48" s="175">
        <v>4</v>
      </c>
      <c r="C48" s="175" t="s">
        <v>906</v>
      </c>
      <c r="D48" s="175">
        <v>3</v>
      </c>
      <c r="E48" s="618"/>
      <c r="F48" s="618"/>
      <c r="G48" s="175" t="s">
        <v>911</v>
      </c>
      <c r="H48" s="175" t="s">
        <v>923</v>
      </c>
      <c r="I48" s="618"/>
      <c r="J48" s="619"/>
      <c r="K48" s="619"/>
      <c r="L48" s="619"/>
      <c r="M48" s="167">
        <v>29.92</v>
      </c>
      <c r="N48" s="167">
        <v>53.405731525942301</v>
      </c>
    </row>
    <row r="49" spans="1:14" ht="16.5">
      <c r="A49" s="175">
        <v>48</v>
      </c>
      <c r="B49" s="175">
        <v>4</v>
      </c>
      <c r="C49" s="175" t="s">
        <v>906</v>
      </c>
      <c r="D49" s="175">
        <v>3</v>
      </c>
      <c r="E49" s="618"/>
      <c r="F49" s="618"/>
      <c r="G49" s="175" t="s">
        <v>912</v>
      </c>
      <c r="H49" s="175" t="s">
        <v>923</v>
      </c>
      <c r="I49" s="618"/>
      <c r="J49" s="619"/>
      <c r="K49" s="619"/>
      <c r="L49" s="619"/>
      <c r="M49" s="193">
        <v>22.84</v>
      </c>
      <c r="N49" s="193">
        <v>40.768279012450598</v>
      </c>
    </row>
    <row r="50" spans="1:14">
      <c r="A50" s="175">
        <v>49</v>
      </c>
      <c r="B50" s="175">
        <v>4</v>
      </c>
      <c r="C50" s="175" t="s">
        <v>906</v>
      </c>
      <c r="D50" s="175">
        <v>3</v>
      </c>
      <c r="E50" s="618">
        <v>303</v>
      </c>
      <c r="F50" s="618" t="s">
        <v>924</v>
      </c>
      <c r="G50" s="175" t="s">
        <v>908</v>
      </c>
      <c r="H50" s="175" t="s">
        <v>921</v>
      </c>
      <c r="I50" s="618" t="s">
        <v>918</v>
      </c>
      <c r="J50" s="619">
        <v>63.88</v>
      </c>
      <c r="K50" s="619">
        <v>82.701651845090623</v>
      </c>
      <c r="L50" s="619">
        <v>137.46165184509061</v>
      </c>
      <c r="M50" s="167">
        <v>18.690000000000001</v>
      </c>
      <c r="N50" s="167">
        <v>33.360732694514084</v>
      </c>
    </row>
    <row r="51" spans="1:14">
      <c r="A51" s="175">
        <v>50</v>
      </c>
      <c r="B51" s="175">
        <v>4</v>
      </c>
      <c r="C51" s="175" t="s">
        <v>906</v>
      </c>
      <c r="D51" s="175">
        <v>3</v>
      </c>
      <c r="E51" s="618"/>
      <c r="F51" s="618"/>
      <c r="G51" s="175" t="s">
        <v>910</v>
      </c>
      <c r="H51" s="175" t="s">
        <v>921</v>
      </c>
      <c r="I51" s="618"/>
      <c r="J51" s="619"/>
      <c r="K51" s="619"/>
      <c r="L51" s="619"/>
      <c r="M51" s="167">
        <v>17.36</v>
      </c>
      <c r="N51" s="167">
        <v>30.986747970934431</v>
      </c>
    </row>
    <row r="52" spans="1:14">
      <c r="A52" s="175">
        <v>51</v>
      </c>
      <c r="B52" s="175">
        <v>4</v>
      </c>
      <c r="C52" s="175" t="s">
        <v>906</v>
      </c>
      <c r="D52" s="175">
        <v>3</v>
      </c>
      <c r="E52" s="618"/>
      <c r="F52" s="618"/>
      <c r="G52" s="175" t="s">
        <v>911</v>
      </c>
      <c r="H52" s="175" t="s">
        <v>921</v>
      </c>
      <c r="I52" s="618"/>
      <c r="J52" s="619"/>
      <c r="K52" s="619"/>
      <c r="L52" s="619"/>
      <c r="M52" s="167">
        <v>17.36</v>
      </c>
      <c r="N52" s="167">
        <v>30.986747970934431</v>
      </c>
    </row>
    <row r="53" spans="1:14">
      <c r="A53" s="175">
        <v>52</v>
      </c>
      <c r="B53" s="175">
        <v>4</v>
      </c>
      <c r="C53" s="175" t="s">
        <v>906</v>
      </c>
      <c r="D53" s="175">
        <v>3</v>
      </c>
      <c r="E53" s="618"/>
      <c r="F53" s="618"/>
      <c r="G53" s="175" t="s">
        <v>912</v>
      </c>
      <c r="H53" s="175" t="s">
        <v>921</v>
      </c>
      <c r="I53" s="618"/>
      <c r="J53" s="619"/>
      <c r="K53" s="619"/>
      <c r="L53" s="619"/>
      <c r="M53" s="167">
        <v>18.690000000000001</v>
      </c>
      <c r="N53" s="167">
        <v>33.360732694514084</v>
      </c>
    </row>
    <row r="54" spans="1:14">
      <c r="A54" s="175">
        <v>53</v>
      </c>
      <c r="B54" s="175">
        <v>4</v>
      </c>
      <c r="C54" s="175" t="s">
        <v>906</v>
      </c>
      <c r="D54" s="175">
        <v>3</v>
      </c>
      <c r="E54" s="618">
        <v>304</v>
      </c>
      <c r="F54" s="618" t="s">
        <v>925</v>
      </c>
      <c r="G54" s="175" t="s">
        <v>908</v>
      </c>
      <c r="H54" s="175" t="s">
        <v>923</v>
      </c>
      <c r="I54" s="618" t="s">
        <v>918</v>
      </c>
      <c r="J54" s="619">
        <v>83.93</v>
      </c>
      <c r="K54" s="619">
        <v>108.65919911331335</v>
      </c>
      <c r="L54" s="619">
        <v>185.28919911331334</v>
      </c>
      <c r="M54" s="167">
        <v>32.53</v>
      </c>
      <c r="N54" s="167">
        <v>58.064453427102364</v>
      </c>
    </row>
    <row r="55" spans="1:14">
      <c r="A55" s="175">
        <v>54</v>
      </c>
      <c r="B55" s="175">
        <v>4</v>
      </c>
      <c r="C55" s="175" t="s">
        <v>906</v>
      </c>
      <c r="D55" s="175">
        <v>3</v>
      </c>
      <c r="E55" s="618"/>
      <c r="F55" s="618"/>
      <c r="G55" s="175" t="s">
        <v>910</v>
      </c>
      <c r="H55" s="175" t="s">
        <v>923</v>
      </c>
      <c r="I55" s="618"/>
      <c r="J55" s="619"/>
      <c r="K55" s="619"/>
      <c r="L55" s="619"/>
      <c r="M55" s="167">
        <v>22.53</v>
      </c>
      <c r="N55" s="167">
        <v>40.214944227255344</v>
      </c>
    </row>
    <row r="56" spans="1:14">
      <c r="A56" s="175">
        <v>55</v>
      </c>
      <c r="B56" s="175">
        <v>4</v>
      </c>
      <c r="C56" s="175" t="s">
        <v>906</v>
      </c>
      <c r="D56" s="175">
        <v>3</v>
      </c>
      <c r="E56" s="618"/>
      <c r="F56" s="618"/>
      <c r="G56" s="175" t="s">
        <v>911</v>
      </c>
      <c r="H56" s="175" t="s">
        <v>923</v>
      </c>
      <c r="I56" s="618"/>
      <c r="J56" s="619"/>
      <c r="K56" s="619"/>
      <c r="L56" s="619"/>
      <c r="M56" s="167">
        <v>22.53</v>
      </c>
      <c r="N56" s="167">
        <v>40.214944227255344</v>
      </c>
    </row>
    <row r="57" spans="1:14">
      <c r="A57" s="175">
        <v>56</v>
      </c>
      <c r="B57" s="175">
        <v>4</v>
      </c>
      <c r="C57" s="175" t="s">
        <v>906</v>
      </c>
      <c r="D57" s="175">
        <v>3</v>
      </c>
      <c r="E57" s="618"/>
      <c r="F57" s="618"/>
      <c r="G57" s="175" t="s">
        <v>912</v>
      </c>
      <c r="H57" s="175" t="s">
        <v>923</v>
      </c>
      <c r="I57" s="618"/>
      <c r="J57" s="619"/>
      <c r="K57" s="619"/>
      <c r="L57" s="619"/>
      <c r="M57" s="167">
        <v>32.53</v>
      </c>
      <c r="N57" s="167">
        <v>58.064453427102364</v>
      </c>
    </row>
    <row r="58" spans="1:14">
      <c r="A58" s="175">
        <v>57</v>
      </c>
      <c r="B58" s="175">
        <v>4</v>
      </c>
      <c r="C58" s="175" t="s">
        <v>906</v>
      </c>
      <c r="D58" s="175">
        <v>3</v>
      </c>
      <c r="E58" s="618">
        <v>305</v>
      </c>
      <c r="F58" s="618" t="s">
        <v>926</v>
      </c>
      <c r="G58" s="175" t="s">
        <v>908</v>
      </c>
      <c r="H58" s="175" t="s">
        <v>921</v>
      </c>
      <c r="I58" s="618" t="s">
        <v>918</v>
      </c>
      <c r="J58" s="619">
        <v>63.78</v>
      </c>
      <c r="K58" s="619">
        <v>82.572187768939884</v>
      </c>
      <c r="L58" s="619">
        <v>137.06218776893988</v>
      </c>
      <c r="M58" s="167">
        <v>17.36</v>
      </c>
      <c r="N58" s="167">
        <v>30.986747970934431</v>
      </c>
    </row>
    <row r="59" spans="1:14">
      <c r="A59" s="175">
        <v>58</v>
      </c>
      <c r="B59" s="175">
        <v>4</v>
      </c>
      <c r="C59" s="175" t="s">
        <v>906</v>
      </c>
      <c r="D59" s="175">
        <v>3</v>
      </c>
      <c r="E59" s="618"/>
      <c r="F59" s="618"/>
      <c r="G59" s="175" t="s">
        <v>910</v>
      </c>
      <c r="H59" s="175" t="s">
        <v>921</v>
      </c>
      <c r="I59" s="618"/>
      <c r="J59" s="619"/>
      <c r="K59" s="619"/>
      <c r="L59" s="619"/>
      <c r="M59" s="167">
        <v>18.46</v>
      </c>
      <c r="N59" s="167">
        <v>32.950193982917604</v>
      </c>
    </row>
    <row r="60" spans="1:14">
      <c r="A60" s="175">
        <v>59</v>
      </c>
      <c r="B60" s="175">
        <v>4</v>
      </c>
      <c r="C60" s="175" t="s">
        <v>906</v>
      </c>
      <c r="D60" s="175">
        <v>3</v>
      </c>
      <c r="E60" s="618"/>
      <c r="F60" s="618"/>
      <c r="G60" s="175" t="s">
        <v>911</v>
      </c>
      <c r="H60" s="175" t="s">
        <v>921</v>
      </c>
      <c r="I60" s="618"/>
      <c r="J60" s="619"/>
      <c r="K60" s="619"/>
      <c r="L60" s="619"/>
      <c r="M60" s="167">
        <v>18.46</v>
      </c>
      <c r="N60" s="167">
        <v>32.950193982917604</v>
      </c>
    </row>
    <row r="61" spans="1:14">
      <c r="A61" s="175">
        <v>60</v>
      </c>
      <c r="B61" s="175">
        <v>4</v>
      </c>
      <c r="C61" s="175" t="s">
        <v>906</v>
      </c>
      <c r="D61" s="175">
        <v>3</v>
      </c>
      <c r="E61" s="618"/>
      <c r="F61" s="618"/>
      <c r="G61" s="175" t="s">
        <v>912</v>
      </c>
      <c r="H61" s="175" t="s">
        <v>921</v>
      </c>
      <c r="I61" s="618"/>
      <c r="J61" s="619"/>
      <c r="K61" s="619"/>
      <c r="L61" s="619"/>
      <c r="M61" s="167">
        <v>17.36</v>
      </c>
      <c r="N61" s="167">
        <v>30.986747970934431</v>
      </c>
    </row>
    <row r="62" spans="1:14">
      <c r="A62" s="175">
        <v>61</v>
      </c>
      <c r="B62" s="175">
        <v>4</v>
      </c>
      <c r="C62" s="175" t="s">
        <v>906</v>
      </c>
      <c r="D62" s="175">
        <v>3</v>
      </c>
      <c r="E62" s="618">
        <v>306</v>
      </c>
      <c r="F62" s="618" t="s">
        <v>927</v>
      </c>
      <c r="G62" s="175" t="s">
        <v>908</v>
      </c>
      <c r="H62" s="175" t="s">
        <v>921</v>
      </c>
      <c r="I62" s="618" t="s">
        <v>918</v>
      </c>
      <c r="J62" s="619">
        <v>63.78</v>
      </c>
      <c r="K62" s="619">
        <v>82.572098604408509</v>
      </c>
      <c r="L62" s="619">
        <v>137.0620986044085</v>
      </c>
      <c r="M62" s="167">
        <v>18.46</v>
      </c>
      <c r="N62" s="167">
        <v>32.950193982917604</v>
      </c>
    </row>
    <row r="63" spans="1:14">
      <c r="A63" s="175">
        <v>62</v>
      </c>
      <c r="B63" s="175">
        <v>4</v>
      </c>
      <c r="C63" s="175" t="s">
        <v>906</v>
      </c>
      <c r="D63" s="175">
        <v>3</v>
      </c>
      <c r="E63" s="618"/>
      <c r="F63" s="618"/>
      <c r="G63" s="175" t="s">
        <v>910</v>
      </c>
      <c r="H63" s="175" t="s">
        <v>921</v>
      </c>
      <c r="I63" s="618"/>
      <c r="J63" s="619"/>
      <c r="K63" s="619"/>
      <c r="L63" s="619"/>
      <c r="M63" s="167">
        <v>17.36</v>
      </c>
      <c r="N63" s="167">
        <v>30.986747970934431</v>
      </c>
    </row>
    <row r="64" spans="1:14">
      <c r="A64" s="175">
        <v>63</v>
      </c>
      <c r="B64" s="175">
        <v>4</v>
      </c>
      <c r="C64" s="175" t="s">
        <v>906</v>
      </c>
      <c r="D64" s="175">
        <v>3</v>
      </c>
      <c r="E64" s="618"/>
      <c r="F64" s="618"/>
      <c r="G64" s="175" t="s">
        <v>911</v>
      </c>
      <c r="H64" s="175" t="s">
        <v>921</v>
      </c>
      <c r="I64" s="618"/>
      <c r="J64" s="619"/>
      <c r="K64" s="619"/>
      <c r="L64" s="619"/>
      <c r="M64" s="167">
        <v>17.36</v>
      </c>
      <c r="N64" s="167">
        <v>30.986747970934431</v>
      </c>
    </row>
    <row r="65" spans="1:14">
      <c r="A65" s="175">
        <v>64</v>
      </c>
      <c r="B65" s="175">
        <v>4</v>
      </c>
      <c r="C65" s="175" t="s">
        <v>906</v>
      </c>
      <c r="D65" s="175">
        <v>3</v>
      </c>
      <c r="E65" s="618"/>
      <c r="F65" s="618"/>
      <c r="G65" s="175" t="s">
        <v>912</v>
      </c>
      <c r="H65" s="175" t="s">
        <v>921</v>
      </c>
      <c r="I65" s="618"/>
      <c r="J65" s="619"/>
      <c r="K65" s="619"/>
      <c r="L65" s="619"/>
      <c r="M65" s="167">
        <v>18.46</v>
      </c>
      <c r="N65" s="167">
        <v>32.950193982917604</v>
      </c>
    </row>
    <row r="66" spans="1:14">
      <c r="A66" s="175">
        <v>65</v>
      </c>
      <c r="B66" s="175">
        <v>4</v>
      </c>
      <c r="C66" s="175" t="s">
        <v>906</v>
      </c>
      <c r="D66" s="175">
        <v>3</v>
      </c>
      <c r="E66" s="618">
        <v>307</v>
      </c>
      <c r="F66" s="618" t="s">
        <v>928</v>
      </c>
      <c r="G66" s="175" t="s">
        <v>908</v>
      </c>
      <c r="H66" s="175" t="s">
        <v>921</v>
      </c>
      <c r="I66" s="618" t="s">
        <v>918</v>
      </c>
      <c r="J66" s="619">
        <v>63.88</v>
      </c>
      <c r="K66" s="619">
        <v>82.701562540759099</v>
      </c>
      <c r="L66" s="619">
        <v>137.4615625407591</v>
      </c>
      <c r="M66" s="167">
        <v>17.36</v>
      </c>
      <c r="N66" s="167">
        <v>30.986747970934431</v>
      </c>
    </row>
    <row r="67" spans="1:14">
      <c r="A67" s="175">
        <v>66</v>
      </c>
      <c r="B67" s="175">
        <v>4</v>
      </c>
      <c r="C67" s="175" t="s">
        <v>906</v>
      </c>
      <c r="D67" s="175">
        <v>3</v>
      </c>
      <c r="E67" s="618"/>
      <c r="F67" s="618"/>
      <c r="G67" s="175" t="s">
        <v>910</v>
      </c>
      <c r="H67" s="175" t="s">
        <v>921</v>
      </c>
      <c r="I67" s="618"/>
      <c r="J67" s="619"/>
      <c r="K67" s="619"/>
      <c r="L67" s="619"/>
      <c r="M67" s="167">
        <v>18.690000000000001</v>
      </c>
      <c r="N67" s="167">
        <v>33.360732694514084</v>
      </c>
    </row>
    <row r="68" spans="1:14">
      <c r="A68" s="175">
        <v>67</v>
      </c>
      <c r="B68" s="175">
        <v>4</v>
      </c>
      <c r="C68" s="175" t="s">
        <v>906</v>
      </c>
      <c r="D68" s="175">
        <v>3</v>
      </c>
      <c r="E68" s="618"/>
      <c r="F68" s="618"/>
      <c r="G68" s="175" t="s">
        <v>911</v>
      </c>
      <c r="H68" s="175" t="s">
        <v>921</v>
      </c>
      <c r="I68" s="618"/>
      <c r="J68" s="619"/>
      <c r="K68" s="619"/>
      <c r="L68" s="619"/>
      <c r="M68" s="167">
        <v>18.690000000000001</v>
      </c>
      <c r="N68" s="167">
        <v>33.360732694514084</v>
      </c>
    </row>
    <row r="69" spans="1:14">
      <c r="A69" s="175">
        <v>68</v>
      </c>
      <c r="B69" s="175">
        <v>4</v>
      </c>
      <c r="C69" s="175" t="s">
        <v>906</v>
      </c>
      <c r="D69" s="175">
        <v>3</v>
      </c>
      <c r="E69" s="618"/>
      <c r="F69" s="618"/>
      <c r="G69" s="175" t="s">
        <v>912</v>
      </c>
      <c r="H69" s="175" t="s">
        <v>921</v>
      </c>
      <c r="I69" s="618"/>
      <c r="J69" s="619"/>
      <c r="K69" s="619"/>
      <c r="L69" s="619"/>
      <c r="M69" s="167">
        <v>17.36</v>
      </c>
      <c r="N69" s="167">
        <v>30.986747970934431</v>
      </c>
    </row>
    <row r="70" spans="1:14">
      <c r="A70" s="175">
        <v>69</v>
      </c>
      <c r="B70" s="175">
        <v>4</v>
      </c>
      <c r="C70" s="175" t="s">
        <v>906</v>
      </c>
      <c r="D70" s="175">
        <v>3</v>
      </c>
      <c r="E70" s="618">
        <v>308</v>
      </c>
      <c r="F70" s="618" t="s">
        <v>929</v>
      </c>
      <c r="G70" s="175" t="s">
        <v>908</v>
      </c>
      <c r="H70" s="175" t="s">
        <v>923</v>
      </c>
      <c r="I70" s="618" t="s">
        <v>918</v>
      </c>
      <c r="J70" s="619">
        <v>83.93</v>
      </c>
      <c r="K70" s="619">
        <v>108.6590817790531</v>
      </c>
      <c r="L70" s="619">
        <v>185.28908177905311</v>
      </c>
      <c r="M70" s="167">
        <v>22.53</v>
      </c>
      <c r="N70" s="167">
        <v>40.214944227255344</v>
      </c>
    </row>
    <row r="71" spans="1:14">
      <c r="A71" s="175">
        <v>70</v>
      </c>
      <c r="B71" s="175">
        <v>4</v>
      </c>
      <c r="C71" s="175" t="s">
        <v>906</v>
      </c>
      <c r="D71" s="175">
        <v>3</v>
      </c>
      <c r="E71" s="618"/>
      <c r="F71" s="618"/>
      <c r="G71" s="175" t="s">
        <v>910</v>
      </c>
      <c r="H71" s="175" t="s">
        <v>923</v>
      </c>
      <c r="I71" s="618"/>
      <c r="J71" s="619"/>
      <c r="K71" s="619"/>
      <c r="L71" s="619"/>
      <c r="M71" s="167">
        <v>32.53</v>
      </c>
      <c r="N71" s="167">
        <v>58.064453427102364</v>
      </c>
    </row>
    <row r="72" spans="1:14">
      <c r="A72" s="175">
        <v>71</v>
      </c>
      <c r="B72" s="175">
        <v>4</v>
      </c>
      <c r="C72" s="175" t="s">
        <v>906</v>
      </c>
      <c r="D72" s="175">
        <v>3</v>
      </c>
      <c r="E72" s="618"/>
      <c r="F72" s="618"/>
      <c r="G72" s="175" t="s">
        <v>911</v>
      </c>
      <c r="H72" s="175" t="s">
        <v>923</v>
      </c>
      <c r="I72" s="618"/>
      <c r="J72" s="619"/>
      <c r="K72" s="619"/>
      <c r="L72" s="619"/>
      <c r="M72" s="167">
        <v>32.53</v>
      </c>
      <c r="N72" s="167">
        <v>58.064453427102364</v>
      </c>
    </row>
    <row r="73" spans="1:14">
      <c r="A73" s="175">
        <v>72</v>
      </c>
      <c r="B73" s="175">
        <v>4</v>
      </c>
      <c r="C73" s="175" t="s">
        <v>906</v>
      </c>
      <c r="D73" s="175">
        <v>3</v>
      </c>
      <c r="E73" s="618"/>
      <c r="F73" s="618"/>
      <c r="G73" s="175" t="s">
        <v>912</v>
      </c>
      <c r="H73" s="175" t="s">
        <v>923</v>
      </c>
      <c r="I73" s="618"/>
      <c r="J73" s="619"/>
      <c r="K73" s="619"/>
      <c r="L73" s="619"/>
      <c r="M73" s="167">
        <v>22.53</v>
      </c>
      <c r="N73" s="167">
        <v>40.214944227255344</v>
      </c>
    </row>
    <row r="74" spans="1:14">
      <c r="A74" s="175">
        <v>73</v>
      </c>
      <c r="B74" s="175">
        <v>4</v>
      </c>
      <c r="C74" s="175" t="s">
        <v>906</v>
      </c>
      <c r="D74" s="175">
        <v>3</v>
      </c>
      <c r="E74" s="618">
        <v>309</v>
      </c>
      <c r="F74" s="618" t="s">
        <v>930</v>
      </c>
      <c r="G74" s="175" t="s">
        <v>908</v>
      </c>
      <c r="H74" s="175" t="s">
        <v>921</v>
      </c>
      <c r="I74" s="618" t="s">
        <v>918</v>
      </c>
      <c r="J74" s="619">
        <v>85.88</v>
      </c>
      <c r="K74" s="619">
        <v>111.18362853788965</v>
      </c>
      <c r="L74" s="619">
        <v>191.44362853788965</v>
      </c>
      <c r="M74" s="167">
        <v>32.799999999999997</v>
      </c>
      <c r="N74" s="167">
        <v>58.546390175498232</v>
      </c>
    </row>
    <row r="75" spans="1:14" ht="16.5">
      <c r="A75" s="175">
        <v>74</v>
      </c>
      <c r="B75" s="175">
        <v>4</v>
      </c>
      <c r="C75" s="175" t="s">
        <v>906</v>
      </c>
      <c r="D75" s="175">
        <v>3</v>
      </c>
      <c r="E75" s="618"/>
      <c r="F75" s="618"/>
      <c r="G75" s="175" t="s">
        <v>910</v>
      </c>
      <c r="H75" s="175" t="s">
        <v>921</v>
      </c>
      <c r="I75" s="618"/>
      <c r="J75" s="619"/>
      <c r="K75" s="619"/>
      <c r="L75" s="619"/>
      <c r="M75" s="193">
        <v>22.84</v>
      </c>
      <c r="N75" s="193">
        <v>40.768279012450598</v>
      </c>
    </row>
    <row r="76" spans="1:14" ht="16.5">
      <c r="A76" s="175">
        <v>75</v>
      </c>
      <c r="B76" s="175">
        <v>4</v>
      </c>
      <c r="C76" s="175" t="s">
        <v>906</v>
      </c>
      <c r="D76" s="175">
        <v>3</v>
      </c>
      <c r="E76" s="618"/>
      <c r="F76" s="618"/>
      <c r="G76" s="175" t="s">
        <v>911</v>
      </c>
      <c r="H76" s="175" t="s">
        <v>921</v>
      </c>
      <c r="I76" s="618"/>
      <c r="J76" s="619"/>
      <c r="K76" s="619"/>
      <c r="L76" s="619"/>
      <c r="M76" s="193">
        <v>22.84</v>
      </c>
      <c r="N76" s="193">
        <v>40.768279012450598</v>
      </c>
    </row>
    <row r="77" spans="1:14">
      <c r="A77" s="175">
        <v>76</v>
      </c>
      <c r="B77" s="175">
        <v>4</v>
      </c>
      <c r="C77" s="175" t="s">
        <v>906</v>
      </c>
      <c r="D77" s="175">
        <v>3</v>
      </c>
      <c r="E77" s="618"/>
      <c r="F77" s="618"/>
      <c r="G77" s="175" t="s">
        <v>912</v>
      </c>
      <c r="H77" s="175" t="s">
        <v>921</v>
      </c>
      <c r="I77" s="618"/>
      <c r="J77" s="619"/>
      <c r="K77" s="619"/>
      <c r="L77" s="619"/>
      <c r="M77" s="167">
        <v>32.799999999999997</v>
      </c>
      <c r="N77" s="167">
        <v>58.546390175498232</v>
      </c>
    </row>
    <row r="78" spans="1:14">
      <c r="A78" s="175">
        <v>77</v>
      </c>
      <c r="B78" s="175">
        <v>4</v>
      </c>
      <c r="C78" s="175" t="s">
        <v>906</v>
      </c>
      <c r="D78" s="175">
        <v>3</v>
      </c>
      <c r="E78" s="618">
        <v>310</v>
      </c>
      <c r="F78" s="618" t="s">
        <v>931</v>
      </c>
      <c r="G78" s="175" t="s">
        <v>908</v>
      </c>
      <c r="H78" s="175" t="s">
        <v>923</v>
      </c>
      <c r="I78" s="618" t="s">
        <v>918</v>
      </c>
      <c r="J78" s="619">
        <v>85.88</v>
      </c>
      <c r="K78" s="619">
        <v>111.18362853788965</v>
      </c>
      <c r="L78" s="619">
        <v>188.78362853788963</v>
      </c>
      <c r="M78" s="167">
        <v>29.92</v>
      </c>
      <c r="N78" s="167">
        <v>53.405731525942301</v>
      </c>
    </row>
    <row r="79" spans="1:14">
      <c r="A79" s="175">
        <v>78</v>
      </c>
      <c r="B79" s="175">
        <v>4</v>
      </c>
      <c r="C79" s="175" t="s">
        <v>906</v>
      </c>
      <c r="D79" s="175">
        <v>3</v>
      </c>
      <c r="E79" s="618"/>
      <c r="F79" s="618"/>
      <c r="G79" s="175" t="s">
        <v>910</v>
      </c>
      <c r="H79" s="175" t="s">
        <v>923</v>
      </c>
      <c r="I79" s="618"/>
      <c r="J79" s="619"/>
      <c r="K79" s="619"/>
      <c r="L79" s="619"/>
      <c r="M79" s="167">
        <v>22.84</v>
      </c>
      <c r="N79" s="167">
        <v>40.768279012450598</v>
      </c>
    </row>
    <row r="80" spans="1:14">
      <c r="A80" s="175">
        <v>79</v>
      </c>
      <c r="B80" s="175">
        <v>4</v>
      </c>
      <c r="C80" s="175" t="s">
        <v>906</v>
      </c>
      <c r="D80" s="175">
        <v>3</v>
      </c>
      <c r="E80" s="618"/>
      <c r="F80" s="618"/>
      <c r="G80" s="175" t="s">
        <v>911</v>
      </c>
      <c r="H80" s="175" t="s">
        <v>923</v>
      </c>
      <c r="I80" s="618"/>
      <c r="J80" s="619"/>
      <c r="K80" s="619"/>
      <c r="L80" s="619"/>
      <c r="M80" s="167">
        <v>22.84</v>
      </c>
      <c r="N80" s="167">
        <v>40.768279012450598</v>
      </c>
    </row>
    <row r="81" spans="1:14">
      <c r="A81" s="175">
        <v>80</v>
      </c>
      <c r="B81" s="175">
        <v>4</v>
      </c>
      <c r="C81" s="175" t="s">
        <v>906</v>
      </c>
      <c r="D81" s="175">
        <v>3</v>
      </c>
      <c r="E81" s="618"/>
      <c r="F81" s="618"/>
      <c r="G81" s="175" t="s">
        <v>912</v>
      </c>
      <c r="H81" s="175" t="s">
        <v>923</v>
      </c>
      <c r="I81" s="618"/>
      <c r="J81" s="619"/>
      <c r="K81" s="619"/>
      <c r="L81" s="619"/>
      <c r="M81" s="167">
        <v>29.92</v>
      </c>
      <c r="N81" s="167">
        <v>53.405731525942301</v>
      </c>
    </row>
    <row r="82" spans="1:14" ht="16.5">
      <c r="A82" s="175">
        <v>81</v>
      </c>
      <c r="B82" s="175">
        <v>4</v>
      </c>
      <c r="C82" s="175" t="s">
        <v>906</v>
      </c>
      <c r="D82" s="175">
        <v>4</v>
      </c>
      <c r="E82" s="618">
        <v>401</v>
      </c>
      <c r="F82" s="618" t="s">
        <v>920</v>
      </c>
      <c r="G82" s="175" t="s">
        <v>908</v>
      </c>
      <c r="H82" s="175" t="s">
        <v>921</v>
      </c>
      <c r="I82" s="618" t="s">
        <v>918</v>
      </c>
      <c r="J82" s="619">
        <v>85.93</v>
      </c>
      <c r="K82" s="619">
        <v>111.24848063632808</v>
      </c>
      <c r="L82" s="619">
        <v>191.5084806363281</v>
      </c>
      <c r="M82" s="193">
        <v>22.84</v>
      </c>
      <c r="N82" s="193">
        <v>40.768279012450598</v>
      </c>
    </row>
    <row r="83" spans="1:14" ht="16.5">
      <c r="A83" s="175">
        <v>82</v>
      </c>
      <c r="B83" s="175">
        <v>4</v>
      </c>
      <c r="C83" s="175" t="s">
        <v>906</v>
      </c>
      <c r="D83" s="175">
        <v>4</v>
      </c>
      <c r="E83" s="618"/>
      <c r="F83" s="618"/>
      <c r="G83" s="175" t="s">
        <v>910</v>
      </c>
      <c r="H83" s="175" t="s">
        <v>921</v>
      </c>
      <c r="I83" s="618"/>
      <c r="J83" s="619"/>
      <c r="K83" s="619"/>
      <c r="L83" s="619"/>
      <c r="M83" s="193">
        <v>32.799999999999997</v>
      </c>
      <c r="N83" s="193">
        <v>58.546390175498232</v>
      </c>
    </row>
    <row r="84" spans="1:14" ht="16.5">
      <c r="A84" s="175">
        <v>83</v>
      </c>
      <c r="B84" s="175">
        <v>4</v>
      </c>
      <c r="C84" s="175" t="s">
        <v>906</v>
      </c>
      <c r="D84" s="175">
        <v>4</v>
      </c>
      <c r="E84" s="618"/>
      <c r="F84" s="618"/>
      <c r="G84" s="175" t="s">
        <v>911</v>
      </c>
      <c r="H84" s="175" t="s">
        <v>921</v>
      </c>
      <c r="I84" s="618"/>
      <c r="J84" s="619"/>
      <c r="K84" s="619"/>
      <c r="L84" s="619"/>
      <c r="M84" s="193">
        <v>32.799999999999997</v>
      </c>
      <c r="N84" s="193">
        <v>58.546390175498232</v>
      </c>
    </row>
    <row r="85" spans="1:14" ht="16.5">
      <c r="A85" s="175">
        <v>84</v>
      </c>
      <c r="B85" s="175">
        <v>4</v>
      </c>
      <c r="C85" s="175" t="s">
        <v>906</v>
      </c>
      <c r="D85" s="175">
        <v>4</v>
      </c>
      <c r="E85" s="618"/>
      <c r="F85" s="618"/>
      <c r="G85" s="175" t="s">
        <v>912</v>
      </c>
      <c r="H85" s="175" t="s">
        <v>921</v>
      </c>
      <c r="I85" s="618"/>
      <c r="J85" s="619"/>
      <c r="K85" s="619"/>
      <c r="L85" s="619"/>
      <c r="M85" s="193">
        <v>22.84</v>
      </c>
      <c r="N85" s="193">
        <v>40.768279012450598</v>
      </c>
    </row>
    <row r="86" spans="1:14" ht="16.5">
      <c r="A86" s="175">
        <v>85</v>
      </c>
      <c r="B86" s="175">
        <v>4</v>
      </c>
      <c r="C86" s="175" t="s">
        <v>906</v>
      </c>
      <c r="D86" s="175">
        <v>4</v>
      </c>
      <c r="E86" s="618">
        <v>402</v>
      </c>
      <c r="F86" s="618" t="s">
        <v>922</v>
      </c>
      <c r="G86" s="175" t="s">
        <v>908</v>
      </c>
      <c r="H86" s="175" t="s">
        <v>923</v>
      </c>
      <c r="I86" s="618" t="s">
        <v>918</v>
      </c>
      <c r="J86" s="619">
        <v>85.93</v>
      </c>
      <c r="K86" s="619">
        <v>111.24848063632808</v>
      </c>
      <c r="L86" s="619">
        <v>188.84848063632808</v>
      </c>
      <c r="M86" s="193">
        <v>22.84</v>
      </c>
      <c r="N86" s="193">
        <v>40.768279012450598</v>
      </c>
    </row>
    <row r="87" spans="1:14">
      <c r="A87" s="175">
        <v>86</v>
      </c>
      <c r="B87" s="175">
        <v>4</v>
      </c>
      <c r="C87" s="175" t="s">
        <v>906</v>
      </c>
      <c r="D87" s="175">
        <v>4</v>
      </c>
      <c r="E87" s="618"/>
      <c r="F87" s="618"/>
      <c r="G87" s="175" t="s">
        <v>910</v>
      </c>
      <c r="H87" s="175" t="s">
        <v>923</v>
      </c>
      <c r="I87" s="618"/>
      <c r="J87" s="619"/>
      <c r="K87" s="619"/>
      <c r="L87" s="619"/>
      <c r="M87" s="167">
        <v>29.92</v>
      </c>
      <c r="N87" s="167">
        <v>53.405731525942301</v>
      </c>
    </row>
    <row r="88" spans="1:14">
      <c r="A88" s="175">
        <v>87</v>
      </c>
      <c r="B88" s="175">
        <v>4</v>
      </c>
      <c r="C88" s="175" t="s">
        <v>906</v>
      </c>
      <c r="D88" s="175">
        <v>4</v>
      </c>
      <c r="E88" s="618"/>
      <c r="F88" s="618"/>
      <c r="G88" s="175" t="s">
        <v>911</v>
      </c>
      <c r="H88" s="175" t="s">
        <v>923</v>
      </c>
      <c r="I88" s="618"/>
      <c r="J88" s="619"/>
      <c r="K88" s="619"/>
      <c r="L88" s="619"/>
      <c r="M88" s="167">
        <v>29.92</v>
      </c>
      <c r="N88" s="167">
        <v>53.405731525942301</v>
      </c>
    </row>
    <row r="89" spans="1:14" ht="16.5">
      <c r="A89" s="175">
        <v>88</v>
      </c>
      <c r="B89" s="175">
        <v>4</v>
      </c>
      <c r="C89" s="175" t="s">
        <v>906</v>
      </c>
      <c r="D89" s="175">
        <v>4</v>
      </c>
      <c r="E89" s="618"/>
      <c r="F89" s="618"/>
      <c r="G89" s="175" t="s">
        <v>912</v>
      </c>
      <c r="H89" s="175" t="s">
        <v>923</v>
      </c>
      <c r="I89" s="618"/>
      <c r="J89" s="619"/>
      <c r="K89" s="619"/>
      <c r="L89" s="619"/>
      <c r="M89" s="193">
        <v>22.84</v>
      </c>
      <c r="N89" s="193">
        <v>40.768279012450598</v>
      </c>
    </row>
    <row r="90" spans="1:14">
      <c r="A90" s="175">
        <v>89</v>
      </c>
      <c r="B90" s="175">
        <v>4</v>
      </c>
      <c r="C90" s="175" t="s">
        <v>906</v>
      </c>
      <c r="D90" s="175">
        <v>4</v>
      </c>
      <c r="E90" s="618">
        <v>403</v>
      </c>
      <c r="F90" s="618" t="s">
        <v>924</v>
      </c>
      <c r="G90" s="175" t="s">
        <v>908</v>
      </c>
      <c r="H90" s="175" t="s">
        <v>921</v>
      </c>
      <c r="I90" s="618" t="s">
        <v>918</v>
      </c>
      <c r="J90" s="619">
        <v>63.88</v>
      </c>
      <c r="K90" s="619">
        <v>82.701651845090623</v>
      </c>
      <c r="L90" s="619">
        <v>137.46165184509061</v>
      </c>
      <c r="M90" s="167">
        <v>18.690000000000001</v>
      </c>
      <c r="N90" s="167">
        <v>33.360732694514084</v>
      </c>
    </row>
    <row r="91" spans="1:14">
      <c r="A91" s="175">
        <v>90</v>
      </c>
      <c r="B91" s="175">
        <v>4</v>
      </c>
      <c r="C91" s="175" t="s">
        <v>906</v>
      </c>
      <c r="D91" s="175">
        <v>4</v>
      </c>
      <c r="E91" s="618"/>
      <c r="F91" s="618"/>
      <c r="G91" s="175" t="s">
        <v>910</v>
      </c>
      <c r="H91" s="175" t="s">
        <v>921</v>
      </c>
      <c r="I91" s="618"/>
      <c r="J91" s="619"/>
      <c r="K91" s="619"/>
      <c r="L91" s="619"/>
      <c r="M91" s="167">
        <v>17.36</v>
      </c>
      <c r="N91" s="167">
        <v>30.986747970934431</v>
      </c>
    </row>
    <row r="92" spans="1:14">
      <c r="A92" s="175">
        <v>91</v>
      </c>
      <c r="B92" s="175">
        <v>4</v>
      </c>
      <c r="C92" s="175" t="s">
        <v>906</v>
      </c>
      <c r="D92" s="175">
        <v>4</v>
      </c>
      <c r="E92" s="618"/>
      <c r="F92" s="618"/>
      <c r="G92" s="175" t="s">
        <v>911</v>
      </c>
      <c r="H92" s="175" t="s">
        <v>921</v>
      </c>
      <c r="I92" s="618"/>
      <c r="J92" s="619"/>
      <c r="K92" s="619"/>
      <c r="L92" s="619"/>
      <c r="M92" s="167">
        <v>17.36</v>
      </c>
      <c r="N92" s="167">
        <v>30.986747970934431</v>
      </c>
    </row>
    <row r="93" spans="1:14">
      <c r="A93" s="175">
        <v>92</v>
      </c>
      <c r="B93" s="175">
        <v>4</v>
      </c>
      <c r="C93" s="175" t="s">
        <v>906</v>
      </c>
      <c r="D93" s="175">
        <v>4</v>
      </c>
      <c r="E93" s="618"/>
      <c r="F93" s="618"/>
      <c r="G93" s="175" t="s">
        <v>912</v>
      </c>
      <c r="H93" s="175" t="s">
        <v>921</v>
      </c>
      <c r="I93" s="618"/>
      <c r="J93" s="619"/>
      <c r="K93" s="619"/>
      <c r="L93" s="619"/>
      <c r="M93" s="167">
        <v>18.690000000000001</v>
      </c>
      <c r="N93" s="167">
        <v>33.360732694514084</v>
      </c>
    </row>
    <row r="94" spans="1:14">
      <c r="A94" s="175">
        <v>93</v>
      </c>
      <c r="B94" s="175">
        <v>4</v>
      </c>
      <c r="C94" s="175" t="s">
        <v>906</v>
      </c>
      <c r="D94" s="175">
        <v>4</v>
      </c>
      <c r="E94" s="618">
        <v>404</v>
      </c>
      <c r="F94" s="618" t="s">
        <v>925</v>
      </c>
      <c r="G94" s="175" t="s">
        <v>908</v>
      </c>
      <c r="H94" s="175" t="s">
        <v>923</v>
      </c>
      <c r="I94" s="618" t="s">
        <v>918</v>
      </c>
      <c r="J94" s="619">
        <v>83.93</v>
      </c>
      <c r="K94" s="619">
        <v>108.65919911331335</v>
      </c>
      <c r="L94" s="619">
        <v>185.28919911331334</v>
      </c>
      <c r="M94" s="167">
        <v>32.53</v>
      </c>
      <c r="N94" s="167">
        <v>58.064453427102364</v>
      </c>
    </row>
    <row r="95" spans="1:14">
      <c r="A95" s="175">
        <v>94</v>
      </c>
      <c r="B95" s="175">
        <v>4</v>
      </c>
      <c r="C95" s="175" t="s">
        <v>906</v>
      </c>
      <c r="D95" s="175">
        <v>4</v>
      </c>
      <c r="E95" s="618"/>
      <c r="F95" s="618"/>
      <c r="G95" s="175" t="s">
        <v>910</v>
      </c>
      <c r="H95" s="175" t="s">
        <v>923</v>
      </c>
      <c r="I95" s="618"/>
      <c r="J95" s="619"/>
      <c r="K95" s="619"/>
      <c r="L95" s="619"/>
      <c r="M95" s="167">
        <v>22.53</v>
      </c>
      <c r="N95" s="167">
        <v>40.214944227255344</v>
      </c>
    </row>
    <row r="96" spans="1:14">
      <c r="A96" s="175">
        <v>95</v>
      </c>
      <c r="B96" s="175">
        <v>4</v>
      </c>
      <c r="C96" s="175" t="s">
        <v>906</v>
      </c>
      <c r="D96" s="175">
        <v>4</v>
      </c>
      <c r="E96" s="618"/>
      <c r="F96" s="618"/>
      <c r="G96" s="175" t="s">
        <v>911</v>
      </c>
      <c r="H96" s="175" t="s">
        <v>923</v>
      </c>
      <c r="I96" s="618"/>
      <c r="J96" s="619"/>
      <c r="K96" s="619"/>
      <c r="L96" s="619"/>
      <c r="M96" s="167">
        <v>22.53</v>
      </c>
      <c r="N96" s="167">
        <v>40.214944227255344</v>
      </c>
    </row>
    <row r="97" spans="1:14">
      <c r="A97" s="175">
        <v>96</v>
      </c>
      <c r="B97" s="175">
        <v>4</v>
      </c>
      <c r="C97" s="175" t="s">
        <v>906</v>
      </c>
      <c r="D97" s="175">
        <v>4</v>
      </c>
      <c r="E97" s="618"/>
      <c r="F97" s="618"/>
      <c r="G97" s="175" t="s">
        <v>912</v>
      </c>
      <c r="H97" s="175" t="s">
        <v>923</v>
      </c>
      <c r="I97" s="618"/>
      <c r="J97" s="619"/>
      <c r="K97" s="619"/>
      <c r="L97" s="619"/>
      <c r="M97" s="167">
        <v>32.53</v>
      </c>
      <c r="N97" s="167">
        <v>58.064453427102364</v>
      </c>
    </row>
    <row r="98" spans="1:14">
      <c r="A98" s="175">
        <v>97</v>
      </c>
      <c r="B98" s="175">
        <v>4</v>
      </c>
      <c r="C98" s="175" t="s">
        <v>906</v>
      </c>
      <c r="D98" s="175">
        <v>4</v>
      </c>
      <c r="E98" s="618">
        <v>405</v>
      </c>
      <c r="F98" s="618" t="s">
        <v>926</v>
      </c>
      <c r="G98" s="175" t="s">
        <v>908</v>
      </c>
      <c r="H98" s="175" t="s">
        <v>921</v>
      </c>
      <c r="I98" s="618" t="s">
        <v>918</v>
      </c>
      <c r="J98" s="619">
        <v>63.78</v>
      </c>
      <c r="K98" s="619">
        <v>82.572187768939884</v>
      </c>
      <c r="L98" s="619">
        <v>137.06218776893988</v>
      </c>
      <c r="M98" s="167">
        <v>17.36</v>
      </c>
      <c r="N98" s="167">
        <v>30.986747970934431</v>
      </c>
    </row>
    <row r="99" spans="1:14">
      <c r="A99" s="175">
        <v>98</v>
      </c>
      <c r="B99" s="175">
        <v>4</v>
      </c>
      <c r="C99" s="175" t="s">
        <v>906</v>
      </c>
      <c r="D99" s="175">
        <v>4</v>
      </c>
      <c r="E99" s="618"/>
      <c r="F99" s="618"/>
      <c r="G99" s="175" t="s">
        <v>910</v>
      </c>
      <c r="H99" s="175" t="s">
        <v>921</v>
      </c>
      <c r="I99" s="618"/>
      <c r="J99" s="619"/>
      <c r="K99" s="619"/>
      <c r="L99" s="619"/>
      <c r="M99" s="167">
        <v>18.46</v>
      </c>
      <c r="N99" s="167">
        <v>32.950193982917604</v>
      </c>
    </row>
    <row r="100" spans="1:14">
      <c r="A100" s="175">
        <v>99</v>
      </c>
      <c r="B100" s="175">
        <v>4</v>
      </c>
      <c r="C100" s="175" t="s">
        <v>906</v>
      </c>
      <c r="D100" s="175">
        <v>4</v>
      </c>
      <c r="E100" s="618"/>
      <c r="F100" s="618"/>
      <c r="G100" s="175" t="s">
        <v>911</v>
      </c>
      <c r="H100" s="175" t="s">
        <v>921</v>
      </c>
      <c r="I100" s="618"/>
      <c r="J100" s="619"/>
      <c r="K100" s="619"/>
      <c r="L100" s="619"/>
      <c r="M100" s="167">
        <v>18.46</v>
      </c>
      <c r="N100" s="167">
        <v>32.950193982917604</v>
      </c>
    </row>
    <row r="101" spans="1:14">
      <c r="A101" s="175">
        <v>100</v>
      </c>
      <c r="B101" s="175">
        <v>4</v>
      </c>
      <c r="C101" s="175" t="s">
        <v>906</v>
      </c>
      <c r="D101" s="175">
        <v>4</v>
      </c>
      <c r="E101" s="618"/>
      <c r="F101" s="618"/>
      <c r="G101" s="175" t="s">
        <v>912</v>
      </c>
      <c r="H101" s="175" t="s">
        <v>921</v>
      </c>
      <c r="I101" s="618"/>
      <c r="J101" s="619"/>
      <c r="K101" s="619"/>
      <c r="L101" s="619"/>
      <c r="M101" s="167">
        <v>17.36</v>
      </c>
      <c r="N101" s="167">
        <v>30.986747970934431</v>
      </c>
    </row>
    <row r="102" spans="1:14">
      <c r="A102" s="175">
        <v>101</v>
      </c>
      <c r="B102" s="175">
        <v>4</v>
      </c>
      <c r="C102" s="175" t="s">
        <v>906</v>
      </c>
      <c r="D102" s="175">
        <v>4</v>
      </c>
      <c r="E102" s="618">
        <v>406</v>
      </c>
      <c r="F102" s="618" t="s">
        <v>927</v>
      </c>
      <c r="G102" s="175" t="s">
        <v>908</v>
      </c>
      <c r="H102" s="175" t="s">
        <v>921</v>
      </c>
      <c r="I102" s="618" t="s">
        <v>918</v>
      </c>
      <c r="J102" s="619">
        <v>63.78</v>
      </c>
      <c r="K102" s="619">
        <v>82.572098604408509</v>
      </c>
      <c r="L102" s="619">
        <v>137.0620986044085</v>
      </c>
      <c r="M102" s="167">
        <v>18.46</v>
      </c>
      <c r="N102" s="167">
        <v>32.950193982917604</v>
      </c>
    </row>
    <row r="103" spans="1:14">
      <c r="A103" s="175">
        <v>102</v>
      </c>
      <c r="B103" s="175">
        <v>4</v>
      </c>
      <c r="C103" s="175" t="s">
        <v>906</v>
      </c>
      <c r="D103" s="175">
        <v>4</v>
      </c>
      <c r="E103" s="618"/>
      <c r="F103" s="618"/>
      <c r="G103" s="175" t="s">
        <v>910</v>
      </c>
      <c r="H103" s="175" t="s">
        <v>921</v>
      </c>
      <c r="I103" s="618"/>
      <c r="J103" s="619"/>
      <c r="K103" s="619"/>
      <c r="L103" s="619"/>
      <c r="M103" s="167">
        <v>17.36</v>
      </c>
      <c r="N103" s="167">
        <v>30.986747970934431</v>
      </c>
    </row>
    <row r="104" spans="1:14">
      <c r="A104" s="175">
        <v>103</v>
      </c>
      <c r="B104" s="175">
        <v>4</v>
      </c>
      <c r="C104" s="175" t="s">
        <v>906</v>
      </c>
      <c r="D104" s="175">
        <v>4</v>
      </c>
      <c r="E104" s="618"/>
      <c r="F104" s="618"/>
      <c r="G104" s="175" t="s">
        <v>911</v>
      </c>
      <c r="H104" s="175" t="s">
        <v>921</v>
      </c>
      <c r="I104" s="618"/>
      <c r="J104" s="619"/>
      <c r="K104" s="619"/>
      <c r="L104" s="619"/>
      <c r="M104" s="167">
        <v>17.36</v>
      </c>
      <c r="N104" s="167">
        <v>30.986747970934431</v>
      </c>
    </row>
    <row r="105" spans="1:14">
      <c r="A105" s="175">
        <v>104</v>
      </c>
      <c r="B105" s="175">
        <v>4</v>
      </c>
      <c r="C105" s="175" t="s">
        <v>906</v>
      </c>
      <c r="D105" s="175">
        <v>4</v>
      </c>
      <c r="E105" s="618"/>
      <c r="F105" s="618"/>
      <c r="G105" s="175" t="s">
        <v>912</v>
      </c>
      <c r="H105" s="175" t="s">
        <v>921</v>
      </c>
      <c r="I105" s="618"/>
      <c r="J105" s="619"/>
      <c r="K105" s="619"/>
      <c r="L105" s="619"/>
      <c r="M105" s="167">
        <v>18.46</v>
      </c>
      <c r="N105" s="167">
        <v>32.950193982917604</v>
      </c>
    </row>
    <row r="106" spans="1:14">
      <c r="A106" s="175">
        <v>105</v>
      </c>
      <c r="B106" s="175">
        <v>4</v>
      </c>
      <c r="C106" s="175" t="s">
        <v>906</v>
      </c>
      <c r="D106" s="175">
        <v>4</v>
      </c>
      <c r="E106" s="618">
        <v>407</v>
      </c>
      <c r="F106" s="618" t="s">
        <v>928</v>
      </c>
      <c r="G106" s="175" t="s">
        <v>908</v>
      </c>
      <c r="H106" s="175" t="s">
        <v>921</v>
      </c>
      <c r="I106" s="618" t="s">
        <v>918</v>
      </c>
      <c r="J106" s="619">
        <v>63.88</v>
      </c>
      <c r="K106" s="619">
        <v>82.701562540759099</v>
      </c>
      <c r="L106" s="619">
        <v>137.4615625407591</v>
      </c>
      <c r="M106" s="167">
        <v>17.36</v>
      </c>
      <c r="N106" s="167">
        <v>30.986747970934431</v>
      </c>
    </row>
    <row r="107" spans="1:14">
      <c r="A107" s="175">
        <v>106</v>
      </c>
      <c r="B107" s="175">
        <v>4</v>
      </c>
      <c r="C107" s="175" t="s">
        <v>906</v>
      </c>
      <c r="D107" s="175">
        <v>4</v>
      </c>
      <c r="E107" s="618"/>
      <c r="F107" s="618"/>
      <c r="G107" s="175" t="s">
        <v>910</v>
      </c>
      <c r="H107" s="175" t="s">
        <v>921</v>
      </c>
      <c r="I107" s="618"/>
      <c r="J107" s="619"/>
      <c r="K107" s="619"/>
      <c r="L107" s="619"/>
      <c r="M107" s="167">
        <v>18.690000000000001</v>
      </c>
      <c r="N107" s="167">
        <v>33.360732694514084</v>
      </c>
    </row>
    <row r="108" spans="1:14">
      <c r="A108" s="175">
        <v>107</v>
      </c>
      <c r="B108" s="175">
        <v>4</v>
      </c>
      <c r="C108" s="175" t="s">
        <v>906</v>
      </c>
      <c r="D108" s="175">
        <v>4</v>
      </c>
      <c r="E108" s="618"/>
      <c r="F108" s="618"/>
      <c r="G108" s="175" t="s">
        <v>911</v>
      </c>
      <c r="H108" s="175" t="s">
        <v>921</v>
      </c>
      <c r="I108" s="618"/>
      <c r="J108" s="619"/>
      <c r="K108" s="619"/>
      <c r="L108" s="619"/>
      <c r="M108" s="167">
        <v>18.690000000000001</v>
      </c>
      <c r="N108" s="167">
        <v>33.360732694514084</v>
      </c>
    </row>
    <row r="109" spans="1:14">
      <c r="A109" s="175">
        <v>108</v>
      </c>
      <c r="B109" s="175">
        <v>4</v>
      </c>
      <c r="C109" s="175" t="s">
        <v>906</v>
      </c>
      <c r="D109" s="175">
        <v>4</v>
      </c>
      <c r="E109" s="618"/>
      <c r="F109" s="618"/>
      <c r="G109" s="175" t="s">
        <v>912</v>
      </c>
      <c r="H109" s="175" t="s">
        <v>921</v>
      </c>
      <c r="I109" s="618"/>
      <c r="J109" s="619"/>
      <c r="K109" s="619"/>
      <c r="L109" s="619"/>
      <c r="M109" s="167">
        <v>17.36</v>
      </c>
      <c r="N109" s="167">
        <v>30.986747970934431</v>
      </c>
    </row>
    <row r="110" spans="1:14">
      <c r="A110" s="175">
        <v>109</v>
      </c>
      <c r="B110" s="175">
        <v>4</v>
      </c>
      <c r="C110" s="175" t="s">
        <v>906</v>
      </c>
      <c r="D110" s="175">
        <v>4</v>
      </c>
      <c r="E110" s="618">
        <v>408</v>
      </c>
      <c r="F110" s="618" t="s">
        <v>929</v>
      </c>
      <c r="G110" s="175" t="s">
        <v>908</v>
      </c>
      <c r="H110" s="175" t="s">
        <v>923</v>
      </c>
      <c r="I110" s="618" t="s">
        <v>918</v>
      </c>
      <c r="J110" s="619">
        <v>83.93</v>
      </c>
      <c r="K110" s="619">
        <v>108.6590817790531</v>
      </c>
      <c r="L110" s="619">
        <v>185.28908177905311</v>
      </c>
      <c r="M110" s="167">
        <v>22.53</v>
      </c>
      <c r="N110" s="167">
        <v>40.214944227255344</v>
      </c>
    </row>
    <row r="111" spans="1:14">
      <c r="A111" s="175">
        <v>110</v>
      </c>
      <c r="B111" s="175">
        <v>4</v>
      </c>
      <c r="C111" s="175" t="s">
        <v>906</v>
      </c>
      <c r="D111" s="175">
        <v>4</v>
      </c>
      <c r="E111" s="618"/>
      <c r="F111" s="618"/>
      <c r="G111" s="175" t="s">
        <v>910</v>
      </c>
      <c r="H111" s="175" t="s">
        <v>923</v>
      </c>
      <c r="I111" s="618"/>
      <c r="J111" s="619"/>
      <c r="K111" s="619"/>
      <c r="L111" s="619"/>
      <c r="M111" s="167">
        <v>32.53</v>
      </c>
      <c r="N111" s="167">
        <v>58.064453427102364</v>
      </c>
    </row>
    <row r="112" spans="1:14">
      <c r="A112" s="175">
        <v>111</v>
      </c>
      <c r="B112" s="175">
        <v>4</v>
      </c>
      <c r="C112" s="175" t="s">
        <v>906</v>
      </c>
      <c r="D112" s="175">
        <v>4</v>
      </c>
      <c r="E112" s="618"/>
      <c r="F112" s="618"/>
      <c r="G112" s="175" t="s">
        <v>911</v>
      </c>
      <c r="H112" s="175" t="s">
        <v>923</v>
      </c>
      <c r="I112" s="618"/>
      <c r="J112" s="619"/>
      <c r="K112" s="619"/>
      <c r="L112" s="619"/>
      <c r="M112" s="167">
        <v>32.53</v>
      </c>
      <c r="N112" s="167">
        <v>58.064453427102364</v>
      </c>
    </row>
    <row r="113" spans="1:14">
      <c r="A113" s="175">
        <v>112</v>
      </c>
      <c r="B113" s="175">
        <v>4</v>
      </c>
      <c r="C113" s="175" t="s">
        <v>906</v>
      </c>
      <c r="D113" s="175">
        <v>4</v>
      </c>
      <c r="E113" s="618"/>
      <c r="F113" s="618"/>
      <c r="G113" s="175" t="s">
        <v>912</v>
      </c>
      <c r="H113" s="175" t="s">
        <v>923</v>
      </c>
      <c r="I113" s="618"/>
      <c r="J113" s="619"/>
      <c r="K113" s="619"/>
      <c r="L113" s="619"/>
      <c r="M113" s="167">
        <v>22.53</v>
      </c>
      <c r="N113" s="167">
        <v>40.214944227255344</v>
      </c>
    </row>
    <row r="114" spans="1:14">
      <c r="A114" s="175">
        <v>113</v>
      </c>
      <c r="B114" s="175">
        <v>4</v>
      </c>
      <c r="C114" s="175" t="s">
        <v>906</v>
      </c>
      <c r="D114" s="175">
        <v>4</v>
      </c>
      <c r="E114" s="618">
        <v>409</v>
      </c>
      <c r="F114" s="618" t="s">
        <v>930</v>
      </c>
      <c r="G114" s="175" t="s">
        <v>908</v>
      </c>
      <c r="H114" s="175" t="s">
        <v>921</v>
      </c>
      <c r="I114" s="618" t="s">
        <v>918</v>
      </c>
      <c r="J114" s="619">
        <v>85.88</v>
      </c>
      <c r="K114" s="619">
        <v>111.18362853788965</v>
      </c>
      <c r="L114" s="619">
        <v>191.44362853788965</v>
      </c>
      <c r="M114" s="167">
        <v>32.799999999999997</v>
      </c>
      <c r="N114" s="167">
        <v>58.546390175498232</v>
      </c>
    </row>
    <row r="115" spans="1:14" ht="16.5">
      <c r="A115" s="175">
        <v>114</v>
      </c>
      <c r="B115" s="175">
        <v>4</v>
      </c>
      <c r="C115" s="175" t="s">
        <v>906</v>
      </c>
      <c r="D115" s="175">
        <v>4</v>
      </c>
      <c r="E115" s="618"/>
      <c r="F115" s="618"/>
      <c r="G115" s="175" t="s">
        <v>910</v>
      </c>
      <c r="H115" s="175" t="s">
        <v>921</v>
      </c>
      <c r="I115" s="618"/>
      <c r="J115" s="619"/>
      <c r="K115" s="619"/>
      <c r="L115" s="619"/>
      <c r="M115" s="193">
        <v>22.84</v>
      </c>
      <c r="N115" s="193">
        <v>40.768279012450598</v>
      </c>
    </row>
    <row r="116" spans="1:14" ht="16.5">
      <c r="A116" s="175">
        <v>115</v>
      </c>
      <c r="B116" s="175">
        <v>4</v>
      </c>
      <c r="C116" s="175" t="s">
        <v>906</v>
      </c>
      <c r="D116" s="175">
        <v>4</v>
      </c>
      <c r="E116" s="618"/>
      <c r="F116" s="618"/>
      <c r="G116" s="175" t="s">
        <v>911</v>
      </c>
      <c r="H116" s="175" t="s">
        <v>921</v>
      </c>
      <c r="I116" s="618"/>
      <c r="J116" s="619"/>
      <c r="K116" s="619"/>
      <c r="L116" s="619"/>
      <c r="M116" s="193">
        <v>22.84</v>
      </c>
      <c r="N116" s="193">
        <v>40.768279012450598</v>
      </c>
    </row>
    <row r="117" spans="1:14">
      <c r="A117" s="175">
        <v>116</v>
      </c>
      <c r="B117" s="175">
        <v>4</v>
      </c>
      <c r="C117" s="175" t="s">
        <v>906</v>
      </c>
      <c r="D117" s="175">
        <v>4</v>
      </c>
      <c r="E117" s="618"/>
      <c r="F117" s="618"/>
      <c r="G117" s="175" t="s">
        <v>912</v>
      </c>
      <c r="H117" s="175" t="s">
        <v>921</v>
      </c>
      <c r="I117" s="618"/>
      <c r="J117" s="619"/>
      <c r="K117" s="619"/>
      <c r="L117" s="619"/>
      <c r="M117" s="167">
        <v>32.799999999999997</v>
      </c>
      <c r="N117" s="167">
        <v>58.546390175498232</v>
      </c>
    </row>
    <row r="118" spans="1:14">
      <c r="A118" s="175">
        <v>117</v>
      </c>
      <c r="B118" s="175">
        <v>4</v>
      </c>
      <c r="C118" s="175" t="s">
        <v>906</v>
      </c>
      <c r="D118" s="175">
        <v>4</v>
      </c>
      <c r="E118" s="618">
        <v>410</v>
      </c>
      <c r="F118" s="618" t="s">
        <v>931</v>
      </c>
      <c r="G118" s="175" t="s">
        <v>908</v>
      </c>
      <c r="H118" s="175" t="s">
        <v>923</v>
      </c>
      <c r="I118" s="618" t="s">
        <v>918</v>
      </c>
      <c r="J118" s="619">
        <v>85.88</v>
      </c>
      <c r="K118" s="619">
        <v>111.18362853788965</v>
      </c>
      <c r="L118" s="619">
        <v>188.78362853788963</v>
      </c>
      <c r="M118" s="167">
        <v>29.92</v>
      </c>
      <c r="N118" s="167">
        <v>53.405731525942301</v>
      </c>
    </row>
    <row r="119" spans="1:14">
      <c r="A119" s="175">
        <v>118</v>
      </c>
      <c r="B119" s="175">
        <v>4</v>
      </c>
      <c r="C119" s="175" t="s">
        <v>906</v>
      </c>
      <c r="D119" s="175">
        <v>4</v>
      </c>
      <c r="E119" s="618"/>
      <c r="F119" s="618"/>
      <c r="G119" s="175" t="s">
        <v>910</v>
      </c>
      <c r="H119" s="175" t="s">
        <v>923</v>
      </c>
      <c r="I119" s="618"/>
      <c r="J119" s="619"/>
      <c r="K119" s="619"/>
      <c r="L119" s="619"/>
      <c r="M119" s="167">
        <v>22.84</v>
      </c>
      <c r="N119" s="167">
        <v>40.768279012450598</v>
      </c>
    </row>
    <row r="120" spans="1:14">
      <c r="A120" s="175">
        <v>119</v>
      </c>
      <c r="B120" s="175">
        <v>4</v>
      </c>
      <c r="C120" s="175" t="s">
        <v>906</v>
      </c>
      <c r="D120" s="175">
        <v>4</v>
      </c>
      <c r="E120" s="618"/>
      <c r="F120" s="618"/>
      <c r="G120" s="175" t="s">
        <v>911</v>
      </c>
      <c r="H120" s="175" t="s">
        <v>923</v>
      </c>
      <c r="I120" s="618"/>
      <c r="J120" s="619"/>
      <c r="K120" s="619"/>
      <c r="L120" s="619"/>
      <c r="M120" s="167">
        <v>22.84</v>
      </c>
      <c r="N120" s="167">
        <v>40.768279012450598</v>
      </c>
    </row>
    <row r="121" spans="1:14">
      <c r="A121" s="175">
        <v>120</v>
      </c>
      <c r="B121" s="175">
        <v>4</v>
      </c>
      <c r="C121" s="175" t="s">
        <v>906</v>
      </c>
      <c r="D121" s="175">
        <v>4</v>
      </c>
      <c r="E121" s="618"/>
      <c r="F121" s="618"/>
      <c r="G121" s="175" t="s">
        <v>912</v>
      </c>
      <c r="H121" s="175" t="s">
        <v>923</v>
      </c>
      <c r="I121" s="618"/>
      <c r="J121" s="619"/>
      <c r="K121" s="619"/>
      <c r="L121" s="619"/>
      <c r="M121" s="167">
        <v>29.92</v>
      </c>
      <c r="N121" s="167">
        <v>53.405731525942301</v>
      </c>
    </row>
    <row r="122" spans="1:14" ht="16.5">
      <c r="A122" s="175">
        <v>121</v>
      </c>
      <c r="B122" s="175">
        <v>4</v>
      </c>
      <c r="C122" s="175" t="s">
        <v>906</v>
      </c>
      <c r="D122" s="175">
        <v>5</v>
      </c>
      <c r="E122" s="618">
        <v>501</v>
      </c>
      <c r="F122" s="618" t="s">
        <v>920</v>
      </c>
      <c r="G122" s="175" t="s">
        <v>908</v>
      </c>
      <c r="H122" s="175" t="s">
        <v>921</v>
      </c>
      <c r="I122" s="618" t="s">
        <v>918</v>
      </c>
      <c r="J122" s="619">
        <v>85.93</v>
      </c>
      <c r="K122" s="619">
        <v>111.24848063632808</v>
      </c>
      <c r="L122" s="619">
        <v>191.5084806363281</v>
      </c>
      <c r="M122" s="193">
        <v>22.84</v>
      </c>
      <c r="N122" s="193">
        <v>40.768279012450598</v>
      </c>
    </row>
    <row r="123" spans="1:14" ht="16.5">
      <c r="A123" s="175">
        <v>122</v>
      </c>
      <c r="B123" s="175">
        <v>4</v>
      </c>
      <c r="C123" s="175" t="s">
        <v>906</v>
      </c>
      <c r="D123" s="175">
        <v>5</v>
      </c>
      <c r="E123" s="618"/>
      <c r="F123" s="618"/>
      <c r="G123" s="175" t="s">
        <v>910</v>
      </c>
      <c r="H123" s="175" t="s">
        <v>921</v>
      </c>
      <c r="I123" s="618"/>
      <c r="J123" s="619"/>
      <c r="K123" s="619"/>
      <c r="L123" s="619"/>
      <c r="M123" s="193">
        <v>32.799999999999997</v>
      </c>
      <c r="N123" s="193">
        <v>58.546390175498232</v>
      </c>
    </row>
    <row r="124" spans="1:14" ht="16.5">
      <c r="A124" s="175">
        <v>123</v>
      </c>
      <c r="B124" s="175">
        <v>4</v>
      </c>
      <c r="C124" s="175" t="s">
        <v>906</v>
      </c>
      <c r="D124" s="175">
        <v>5</v>
      </c>
      <c r="E124" s="618"/>
      <c r="F124" s="618"/>
      <c r="G124" s="175" t="s">
        <v>911</v>
      </c>
      <c r="H124" s="175" t="s">
        <v>921</v>
      </c>
      <c r="I124" s="618"/>
      <c r="J124" s="619"/>
      <c r="K124" s="619"/>
      <c r="L124" s="619"/>
      <c r="M124" s="193">
        <v>32.799999999999997</v>
      </c>
      <c r="N124" s="193">
        <v>58.546390175498232</v>
      </c>
    </row>
    <row r="125" spans="1:14" ht="16.5">
      <c r="A125" s="175">
        <v>124</v>
      </c>
      <c r="B125" s="175">
        <v>4</v>
      </c>
      <c r="C125" s="175" t="s">
        <v>906</v>
      </c>
      <c r="D125" s="175">
        <v>5</v>
      </c>
      <c r="E125" s="618"/>
      <c r="F125" s="618"/>
      <c r="G125" s="175" t="s">
        <v>912</v>
      </c>
      <c r="H125" s="175" t="s">
        <v>921</v>
      </c>
      <c r="I125" s="618"/>
      <c r="J125" s="619"/>
      <c r="K125" s="619"/>
      <c r="L125" s="619"/>
      <c r="M125" s="193">
        <v>22.84</v>
      </c>
      <c r="N125" s="193">
        <v>40.768279012450598</v>
      </c>
    </row>
    <row r="126" spans="1:14" ht="16.5">
      <c r="A126" s="175">
        <v>125</v>
      </c>
      <c r="B126" s="175">
        <v>4</v>
      </c>
      <c r="C126" s="175" t="s">
        <v>906</v>
      </c>
      <c r="D126" s="175">
        <v>5</v>
      </c>
      <c r="E126" s="618">
        <v>502</v>
      </c>
      <c r="F126" s="618" t="s">
        <v>922</v>
      </c>
      <c r="G126" s="175" t="s">
        <v>908</v>
      </c>
      <c r="H126" s="175" t="s">
        <v>923</v>
      </c>
      <c r="I126" s="618" t="s">
        <v>918</v>
      </c>
      <c r="J126" s="619">
        <v>85.93</v>
      </c>
      <c r="K126" s="619">
        <v>111.24848063632808</v>
      </c>
      <c r="L126" s="619">
        <v>188.84848063632808</v>
      </c>
      <c r="M126" s="193">
        <v>22.84</v>
      </c>
      <c r="N126" s="193">
        <v>40.768279012450598</v>
      </c>
    </row>
    <row r="127" spans="1:14">
      <c r="A127" s="175">
        <v>126</v>
      </c>
      <c r="B127" s="175">
        <v>4</v>
      </c>
      <c r="C127" s="175" t="s">
        <v>906</v>
      </c>
      <c r="D127" s="175">
        <v>5</v>
      </c>
      <c r="E127" s="618"/>
      <c r="F127" s="618"/>
      <c r="G127" s="175" t="s">
        <v>910</v>
      </c>
      <c r="H127" s="175" t="s">
        <v>923</v>
      </c>
      <c r="I127" s="618"/>
      <c r="J127" s="619"/>
      <c r="K127" s="619"/>
      <c r="L127" s="619"/>
      <c r="M127" s="167">
        <v>29.92</v>
      </c>
      <c r="N127" s="167">
        <v>53.405731525942301</v>
      </c>
    </row>
    <row r="128" spans="1:14">
      <c r="A128" s="175">
        <v>127</v>
      </c>
      <c r="B128" s="175">
        <v>4</v>
      </c>
      <c r="C128" s="175" t="s">
        <v>906</v>
      </c>
      <c r="D128" s="175">
        <v>5</v>
      </c>
      <c r="E128" s="618"/>
      <c r="F128" s="618"/>
      <c r="G128" s="175" t="s">
        <v>911</v>
      </c>
      <c r="H128" s="175" t="s">
        <v>923</v>
      </c>
      <c r="I128" s="618"/>
      <c r="J128" s="619"/>
      <c r="K128" s="619"/>
      <c r="L128" s="619"/>
      <c r="M128" s="167">
        <v>29.92</v>
      </c>
      <c r="N128" s="167">
        <v>53.405731525942301</v>
      </c>
    </row>
    <row r="129" spans="1:14" ht="16.5">
      <c r="A129" s="175">
        <v>128</v>
      </c>
      <c r="B129" s="175">
        <v>4</v>
      </c>
      <c r="C129" s="175" t="s">
        <v>906</v>
      </c>
      <c r="D129" s="175">
        <v>5</v>
      </c>
      <c r="E129" s="618"/>
      <c r="F129" s="618"/>
      <c r="G129" s="175" t="s">
        <v>912</v>
      </c>
      <c r="H129" s="175" t="s">
        <v>923</v>
      </c>
      <c r="I129" s="618"/>
      <c r="J129" s="619"/>
      <c r="K129" s="619"/>
      <c r="L129" s="619"/>
      <c r="M129" s="193">
        <v>22.84</v>
      </c>
      <c r="N129" s="193">
        <v>40.768279012450598</v>
      </c>
    </row>
    <row r="130" spans="1:14">
      <c r="A130" s="175">
        <v>129</v>
      </c>
      <c r="B130" s="175">
        <v>4</v>
      </c>
      <c r="C130" s="175" t="s">
        <v>906</v>
      </c>
      <c r="D130" s="175">
        <v>5</v>
      </c>
      <c r="E130" s="618">
        <v>503</v>
      </c>
      <c r="F130" s="618" t="s">
        <v>924</v>
      </c>
      <c r="G130" s="175" t="s">
        <v>908</v>
      </c>
      <c r="H130" s="175" t="s">
        <v>921</v>
      </c>
      <c r="I130" s="618" t="s">
        <v>918</v>
      </c>
      <c r="J130" s="619">
        <v>63.88</v>
      </c>
      <c r="K130" s="619">
        <v>82.701651845090623</v>
      </c>
      <c r="L130" s="619">
        <v>137.46165184509061</v>
      </c>
      <c r="M130" s="167">
        <v>18.690000000000001</v>
      </c>
      <c r="N130" s="167">
        <v>33.360732694514084</v>
      </c>
    </row>
    <row r="131" spans="1:14">
      <c r="A131" s="175">
        <v>130</v>
      </c>
      <c r="B131" s="175">
        <v>4</v>
      </c>
      <c r="C131" s="175" t="s">
        <v>906</v>
      </c>
      <c r="D131" s="175">
        <v>5</v>
      </c>
      <c r="E131" s="618"/>
      <c r="F131" s="618"/>
      <c r="G131" s="175" t="s">
        <v>910</v>
      </c>
      <c r="H131" s="175" t="s">
        <v>921</v>
      </c>
      <c r="I131" s="618"/>
      <c r="J131" s="619"/>
      <c r="K131" s="619"/>
      <c r="L131" s="619"/>
      <c r="M131" s="167">
        <v>17.36</v>
      </c>
      <c r="N131" s="167">
        <v>30.986747970934431</v>
      </c>
    </row>
    <row r="132" spans="1:14">
      <c r="A132" s="175">
        <v>131</v>
      </c>
      <c r="B132" s="175">
        <v>4</v>
      </c>
      <c r="C132" s="175" t="s">
        <v>906</v>
      </c>
      <c r="D132" s="175">
        <v>5</v>
      </c>
      <c r="E132" s="618"/>
      <c r="F132" s="618"/>
      <c r="G132" s="175" t="s">
        <v>911</v>
      </c>
      <c r="H132" s="175" t="s">
        <v>921</v>
      </c>
      <c r="I132" s="618"/>
      <c r="J132" s="619"/>
      <c r="K132" s="619"/>
      <c r="L132" s="619"/>
      <c r="M132" s="167">
        <v>17.36</v>
      </c>
      <c r="N132" s="167">
        <v>30.986747970934431</v>
      </c>
    </row>
    <row r="133" spans="1:14">
      <c r="A133" s="175">
        <v>132</v>
      </c>
      <c r="B133" s="175">
        <v>4</v>
      </c>
      <c r="C133" s="175" t="s">
        <v>906</v>
      </c>
      <c r="D133" s="175">
        <v>5</v>
      </c>
      <c r="E133" s="618"/>
      <c r="F133" s="618"/>
      <c r="G133" s="175" t="s">
        <v>912</v>
      </c>
      <c r="H133" s="175" t="s">
        <v>921</v>
      </c>
      <c r="I133" s="618"/>
      <c r="J133" s="619"/>
      <c r="K133" s="619"/>
      <c r="L133" s="619"/>
      <c r="M133" s="167">
        <v>18.690000000000001</v>
      </c>
      <c r="N133" s="167">
        <v>33.360732694514084</v>
      </c>
    </row>
    <row r="134" spans="1:14">
      <c r="A134" s="175">
        <v>133</v>
      </c>
      <c r="B134" s="175">
        <v>4</v>
      </c>
      <c r="C134" s="175" t="s">
        <v>906</v>
      </c>
      <c r="D134" s="175">
        <v>5</v>
      </c>
      <c r="E134" s="618">
        <v>504</v>
      </c>
      <c r="F134" s="618" t="s">
        <v>925</v>
      </c>
      <c r="G134" s="175" t="s">
        <v>908</v>
      </c>
      <c r="H134" s="175" t="s">
        <v>923</v>
      </c>
      <c r="I134" s="618" t="s">
        <v>918</v>
      </c>
      <c r="J134" s="619">
        <v>83.93</v>
      </c>
      <c r="K134" s="619">
        <v>108.65919911331335</v>
      </c>
      <c r="L134" s="619">
        <v>185.28919911331334</v>
      </c>
      <c r="M134" s="167">
        <v>32.53</v>
      </c>
      <c r="N134" s="167">
        <v>58.064453427102364</v>
      </c>
    </row>
    <row r="135" spans="1:14">
      <c r="A135" s="175">
        <v>134</v>
      </c>
      <c r="B135" s="175">
        <v>4</v>
      </c>
      <c r="C135" s="175" t="s">
        <v>906</v>
      </c>
      <c r="D135" s="175">
        <v>5</v>
      </c>
      <c r="E135" s="618"/>
      <c r="F135" s="618"/>
      <c r="G135" s="175" t="s">
        <v>910</v>
      </c>
      <c r="H135" s="175" t="s">
        <v>923</v>
      </c>
      <c r="I135" s="618"/>
      <c r="J135" s="619"/>
      <c r="K135" s="619"/>
      <c r="L135" s="619"/>
      <c r="M135" s="167">
        <v>22.53</v>
      </c>
      <c r="N135" s="167">
        <v>40.214944227255344</v>
      </c>
    </row>
    <row r="136" spans="1:14">
      <c r="A136" s="175">
        <v>135</v>
      </c>
      <c r="B136" s="175">
        <v>4</v>
      </c>
      <c r="C136" s="175" t="s">
        <v>906</v>
      </c>
      <c r="D136" s="175">
        <v>5</v>
      </c>
      <c r="E136" s="618"/>
      <c r="F136" s="618"/>
      <c r="G136" s="175" t="s">
        <v>911</v>
      </c>
      <c r="H136" s="175" t="s">
        <v>923</v>
      </c>
      <c r="I136" s="618"/>
      <c r="J136" s="619"/>
      <c r="K136" s="619"/>
      <c r="L136" s="619"/>
      <c r="M136" s="167">
        <v>22.53</v>
      </c>
      <c r="N136" s="167">
        <v>40.214944227255344</v>
      </c>
    </row>
    <row r="137" spans="1:14">
      <c r="A137" s="175">
        <v>136</v>
      </c>
      <c r="B137" s="175">
        <v>4</v>
      </c>
      <c r="C137" s="175" t="s">
        <v>906</v>
      </c>
      <c r="D137" s="175">
        <v>5</v>
      </c>
      <c r="E137" s="618"/>
      <c r="F137" s="618"/>
      <c r="G137" s="175" t="s">
        <v>912</v>
      </c>
      <c r="H137" s="175" t="s">
        <v>923</v>
      </c>
      <c r="I137" s="618"/>
      <c r="J137" s="619"/>
      <c r="K137" s="619"/>
      <c r="L137" s="619"/>
      <c r="M137" s="167">
        <v>32.53</v>
      </c>
      <c r="N137" s="167">
        <v>58.064453427102364</v>
      </c>
    </row>
    <row r="138" spans="1:14">
      <c r="A138" s="175">
        <v>137</v>
      </c>
      <c r="B138" s="175">
        <v>4</v>
      </c>
      <c r="C138" s="175" t="s">
        <v>906</v>
      </c>
      <c r="D138" s="175">
        <v>5</v>
      </c>
      <c r="E138" s="618">
        <v>505</v>
      </c>
      <c r="F138" s="618" t="s">
        <v>926</v>
      </c>
      <c r="G138" s="175" t="s">
        <v>908</v>
      </c>
      <c r="H138" s="175" t="s">
        <v>921</v>
      </c>
      <c r="I138" s="618" t="s">
        <v>918</v>
      </c>
      <c r="J138" s="619">
        <v>63.78</v>
      </c>
      <c r="K138" s="619">
        <v>82.572187768939884</v>
      </c>
      <c r="L138" s="619">
        <v>137.06218776893988</v>
      </c>
      <c r="M138" s="167">
        <v>17.36</v>
      </c>
      <c r="N138" s="167">
        <v>30.986747970934431</v>
      </c>
    </row>
    <row r="139" spans="1:14">
      <c r="A139" s="175">
        <v>138</v>
      </c>
      <c r="B139" s="175">
        <v>4</v>
      </c>
      <c r="C139" s="175" t="s">
        <v>906</v>
      </c>
      <c r="D139" s="175">
        <v>5</v>
      </c>
      <c r="E139" s="618"/>
      <c r="F139" s="618"/>
      <c r="G139" s="175" t="s">
        <v>910</v>
      </c>
      <c r="H139" s="175" t="s">
        <v>921</v>
      </c>
      <c r="I139" s="618"/>
      <c r="J139" s="619"/>
      <c r="K139" s="619"/>
      <c r="L139" s="619"/>
      <c r="M139" s="167">
        <v>18.46</v>
      </c>
      <c r="N139" s="167">
        <v>32.950193982917604</v>
      </c>
    </row>
    <row r="140" spans="1:14">
      <c r="A140" s="175">
        <v>139</v>
      </c>
      <c r="B140" s="175">
        <v>4</v>
      </c>
      <c r="C140" s="175" t="s">
        <v>906</v>
      </c>
      <c r="D140" s="175">
        <v>5</v>
      </c>
      <c r="E140" s="618"/>
      <c r="F140" s="618"/>
      <c r="G140" s="175" t="s">
        <v>911</v>
      </c>
      <c r="H140" s="175" t="s">
        <v>921</v>
      </c>
      <c r="I140" s="618"/>
      <c r="J140" s="619"/>
      <c r="K140" s="619"/>
      <c r="L140" s="619"/>
      <c r="M140" s="167">
        <v>18.46</v>
      </c>
      <c r="N140" s="167">
        <v>32.950193982917604</v>
      </c>
    </row>
    <row r="141" spans="1:14">
      <c r="A141" s="175">
        <v>140</v>
      </c>
      <c r="B141" s="175">
        <v>4</v>
      </c>
      <c r="C141" s="175" t="s">
        <v>906</v>
      </c>
      <c r="D141" s="175">
        <v>5</v>
      </c>
      <c r="E141" s="618"/>
      <c r="F141" s="618"/>
      <c r="G141" s="175" t="s">
        <v>912</v>
      </c>
      <c r="H141" s="175" t="s">
        <v>921</v>
      </c>
      <c r="I141" s="618"/>
      <c r="J141" s="619"/>
      <c r="K141" s="619"/>
      <c r="L141" s="619"/>
      <c r="M141" s="167">
        <v>17.36</v>
      </c>
      <c r="N141" s="167">
        <v>30.986747970934431</v>
      </c>
    </row>
    <row r="142" spans="1:14">
      <c r="A142" s="175">
        <v>141</v>
      </c>
      <c r="B142" s="175">
        <v>4</v>
      </c>
      <c r="C142" s="175" t="s">
        <v>906</v>
      </c>
      <c r="D142" s="175">
        <v>5</v>
      </c>
      <c r="E142" s="618">
        <v>506</v>
      </c>
      <c r="F142" s="618" t="s">
        <v>927</v>
      </c>
      <c r="G142" s="175" t="s">
        <v>908</v>
      </c>
      <c r="H142" s="175" t="s">
        <v>921</v>
      </c>
      <c r="I142" s="618" t="s">
        <v>918</v>
      </c>
      <c r="J142" s="619">
        <v>63.78</v>
      </c>
      <c r="K142" s="619">
        <v>82.572098604408509</v>
      </c>
      <c r="L142" s="619">
        <v>137.0620986044085</v>
      </c>
      <c r="M142" s="167">
        <v>18.46</v>
      </c>
      <c r="N142" s="167">
        <v>32.950193982917604</v>
      </c>
    </row>
    <row r="143" spans="1:14">
      <c r="A143" s="175">
        <v>142</v>
      </c>
      <c r="B143" s="175">
        <v>4</v>
      </c>
      <c r="C143" s="175" t="s">
        <v>906</v>
      </c>
      <c r="D143" s="175">
        <v>5</v>
      </c>
      <c r="E143" s="618"/>
      <c r="F143" s="618"/>
      <c r="G143" s="175" t="s">
        <v>910</v>
      </c>
      <c r="H143" s="175" t="s">
        <v>921</v>
      </c>
      <c r="I143" s="618"/>
      <c r="J143" s="619"/>
      <c r="K143" s="619"/>
      <c r="L143" s="619"/>
      <c r="M143" s="167">
        <v>17.36</v>
      </c>
      <c r="N143" s="167">
        <v>30.986747970934431</v>
      </c>
    </row>
    <row r="144" spans="1:14">
      <c r="A144" s="175">
        <v>143</v>
      </c>
      <c r="B144" s="175">
        <v>4</v>
      </c>
      <c r="C144" s="175" t="s">
        <v>906</v>
      </c>
      <c r="D144" s="175">
        <v>5</v>
      </c>
      <c r="E144" s="618"/>
      <c r="F144" s="618"/>
      <c r="G144" s="175" t="s">
        <v>911</v>
      </c>
      <c r="H144" s="175" t="s">
        <v>921</v>
      </c>
      <c r="I144" s="618"/>
      <c r="J144" s="619"/>
      <c r="K144" s="619"/>
      <c r="L144" s="619"/>
      <c r="M144" s="167">
        <v>17.36</v>
      </c>
      <c r="N144" s="167">
        <v>30.986747970934431</v>
      </c>
    </row>
    <row r="145" spans="1:14">
      <c r="A145" s="175">
        <v>144</v>
      </c>
      <c r="B145" s="175">
        <v>4</v>
      </c>
      <c r="C145" s="175" t="s">
        <v>906</v>
      </c>
      <c r="D145" s="175">
        <v>5</v>
      </c>
      <c r="E145" s="618"/>
      <c r="F145" s="618"/>
      <c r="G145" s="175" t="s">
        <v>912</v>
      </c>
      <c r="H145" s="175" t="s">
        <v>921</v>
      </c>
      <c r="I145" s="618"/>
      <c r="J145" s="619"/>
      <c r="K145" s="619"/>
      <c r="L145" s="619"/>
      <c r="M145" s="167">
        <v>18.46</v>
      </c>
      <c r="N145" s="167">
        <v>32.950193982917604</v>
      </c>
    </row>
    <row r="146" spans="1:14">
      <c r="A146" s="175">
        <v>145</v>
      </c>
      <c r="B146" s="175">
        <v>4</v>
      </c>
      <c r="C146" s="175" t="s">
        <v>906</v>
      </c>
      <c r="D146" s="175">
        <v>5</v>
      </c>
      <c r="E146" s="618">
        <v>507</v>
      </c>
      <c r="F146" s="618" t="s">
        <v>928</v>
      </c>
      <c r="G146" s="175" t="s">
        <v>908</v>
      </c>
      <c r="H146" s="175" t="s">
        <v>921</v>
      </c>
      <c r="I146" s="618" t="s">
        <v>918</v>
      </c>
      <c r="J146" s="619">
        <v>63.88</v>
      </c>
      <c r="K146" s="619">
        <v>82.701562540759099</v>
      </c>
      <c r="L146" s="619">
        <v>137.4615625407591</v>
      </c>
      <c r="M146" s="167">
        <v>17.36</v>
      </c>
      <c r="N146" s="167">
        <v>30.986747970934431</v>
      </c>
    </row>
    <row r="147" spans="1:14">
      <c r="A147" s="175">
        <v>146</v>
      </c>
      <c r="B147" s="175">
        <v>4</v>
      </c>
      <c r="C147" s="175" t="s">
        <v>906</v>
      </c>
      <c r="D147" s="175">
        <v>5</v>
      </c>
      <c r="E147" s="618"/>
      <c r="F147" s="618"/>
      <c r="G147" s="175" t="s">
        <v>910</v>
      </c>
      <c r="H147" s="175" t="s">
        <v>921</v>
      </c>
      <c r="I147" s="618"/>
      <c r="J147" s="619"/>
      <c r="K147" s="619"/>
      <c r="L147" s="619"/>
      <c r="M147" s="167">
        <v>18.690000000000001</v>
      </c>
      <c r="N147" s="167">
        <v>33.360732694514084</v>
      </c>
    </row>
    <row r="148" spans="1:14">
      <c r="A148" s="175">
        <v>147</v>
      </c>
      <c r="B148" s="175">
        <v>4</v>
      </c>
      <c r="C148" s="175" t="s">
        <v>906</v>
      </c>
      <c r="D148" s="175">
        <v>5</v>
      </c>
      <c r="E148" s="618"/>
      <c r="F148" s="618"/>
      <c r="G148" s="175" t="s">
        <v>911</v>
      </c>
      <c r="H148" s="175" t="s">
        <v>921</v>
      </c>
      <c r="I148" s="618"/>
      <c r="J148" s="619"/>
      <c r="K148" s="619"/>
      <c r="L148" s="619"/>
      <c r="M148" s="167">
        <v>18.690000000000001</v>
      </c>
      <c r="N148" s="167">
        <v>33.360732694514084</v>
      </c>
    </row>
    <row r="149" spans="1:14">
      <c r="A149" s="175">
        <v>148</v>
      </c>
      <c r="B149" s="175">
        <v>4</v>
      </c>
      <c r="C149" s="175" t="s">
        <v>906</v>
      </c>
      <c r="D149" s="175">
        <v>5</v>
      </c>
      <c r="E149" s="618"/>
      <c r="F149" s="618"/>
      <c r="G149" s="175" t="s">
        <v>912</v>
      </c>
      <c r="H149" s="175" t="s">
        <v>921</v>
      </c>
      <c r="I149" s="618"/>
      <c r="J149" s="619"/>
      <c r="K149" s="619"/>
      <c r="L149" s="619"/>
      <c r="M149" s="167">
        <v>17.36</v>
      </c>
      <c r="N149" s="167">
        <v>30.986747970934431</v>
      </c>
    </row>
    <row r="150" spans="1:14">
      <c r="A150" s="175">
        <v>149</v>
      </c>
      <c r="B150" s="175">
        <v>4</v>
      </c>
      <c r="C150" s="175" t="s">
        <v>906</v>
      </c>
      <c r="D150" s="175">
        <v>5</v>
      </c>
      <c r="E150" s="618">
        <v>508</v>
      </c>
      <c r="F150" s="618" t="s">
        <v>929</v>
      </c>
      <c r="G150" s="175" t="s">
        <v>908</v>
      </c>
      <c r="H150" s="175" t="s">
        <v>923</v>
      </c>
      <c r="I150" s="618" t="s">
        <v>918</v>
      </c>
      <c r="J150" s="619">
        <v>83.93</v>
      </c>
      <c r="K150" s="619">
        <v>108.6590817790531</v>
      </c>
      <c r="L150" s="619">
        <v>185.28908177905311</v>
      </c>
      <c r="M150" s="167">
        <v>22.53</v>
      </c>
      <c r="N150" s="167">
        <v>40.214944227255344</v>
      </c>
    </row>
    <row r="151" spans="1:14">
      <c r="A151" s="175">
        <v>150</v>
      </c>
      <c r="B151" s="175">
        <v>4</v>
      </c>
      <c r="C151" s="175" t="s">
        <v>906</v>
      </c>
      <c r="D151" s="175">
        <v>5</v>
      </c>
      <c r="E151" s="618"/>
      <c r="F151" s="618"/>
      <c r="G151" s="175" t="s">
        <v>910</v>
      </c>
      <c r="H151" s="175" t="s">
        <v>923</v>
      </c>
      <c r="I151" s="618"/>
      <c r="J151" s="619"/>
      <c r="K151" s="619"/>
      <c r="L151" s="619"/>
      <c r="M151" s="167">
        <v>32.53</v>
      </c>
      <c r="N151" s="167">
        <v>58.064453427102364</v>
      </c>
    </row>
    <row r="152" spans="1:14">
      <c r="A152" s="175">
        <v>151</v>
      </c>
      <c r="B152" s="175">
        <v>4</v>
      </c>
      <c r="C152" s="175" t="s">
        <v>906</v>
      </c>
      <c r="D152" s="175">
        <v>5</v>
      </c>
      <c r="E152" s="618"/>
      <c r="F152" s="618"/>
      <c r="G152" s="175" t="s">
        <v>911</v>
      </c>
      <c r="H152" s="175" t="s">
        <v>923</v>
      </c>
      <c r="I152" s="618"/>
      <c r="J152" s="619"/>
      <c r="K152" s="619"/>
      <c r="L152" s="619"/>
      <c r="M152" s="167">
        <v>32.53</v>
      </c>
      <c r="N152" s="167">
        <v>58.064453427102364</v>
      </c>
    </row>
    <row r="153" spans="1:14">
      <c r="A153" s="175">
        <v>152</v>
      </c>
      <c r="B153" s="175">
        <v>4</v>
      </c>
      <c r="C153" s="175" t="s">
        <v>906</v>
      </c>
      <c r="D153" s="175">
        <v>5</v>
      </c>
      <c r="E153" s="618"/>
      <c r="F153" s="618"/>
      <c r="G153" s="175" t="s">
        <v>912</v>
      </c>
      <c r="H153" s="175" t="s">
        <v>923</v>
      </c>
      <c r="I153" s="618"/>
      <c r="J153" s="619"/>
      <c r="K153" s="619"/>
      <c r="L153" s="619"/>
      <c r="M153" s="167">
        <v>22.53</v>
      </c>
      <c r="N153" s="167">
        <v>40.214944227255344</v>
      </c>
    </row>
    <row r="154" spans="1:14">
      <c r="A154" s="175">
        <v>153</v>
      </c>
      <c r="B154" s="175">
        <v>4</v>
      </c>
      <c r="C154" s="175" t="s">
        <v>906</v>
      </c>
      <c r="D154" s="175">
        <v>5</v>
      </c>
      <c r="E154" s="618">
        <v>509</v>
      </c>
      <c r="F154" s="618" t="s">
        <v>930</v>
      </c>
      <c r="G154" s="175" t="s">
        <v>908</v>
      </c>
      <c r="H154" s="175" t="s">
        <v>921</v>
      </c>
      <c r="I154" s="618" t="s">
        <v>918</v>
      </c>
      <c r="J154" s="619">
        <v>85.88</v>
      </c>
      <c r="K154" s="619">
        <v>111.18362853788965</v>
      </c>
      <c r="L154" s="619">
        <v>191.44362853788965</v>
      </c>
      <c r="M154" s="167">
        <v>32.799999999999997</v>
      </c>
      <c r="N154" s="167">
        <v>58.546390175498232</v>
      </c>
    </row>
    <row r="155" spans="1:14" ht="16.5">
      <c r="A155" s="175">
        <v>154</v>
      </c>
      <c r="B155" s="175">
        <v>4</v>
      </c>
      <c r="C155" s="175" t="s">
        <v>906</v>
      </c>
      <c r="D155" s="175">
        <v>5</v>
      </c>
      <c r="E155" s="618"/>
      <c r="F155" s="618"/>
      <c r="G155" s="175" t="s">
        <v>910</v>
      </c>
      <c r="H155" s="175" t="s">
        <v>921</v>
      </c>
      <c r="I155" s="618"/>
      <c r="J155" s="619"/>
      <c r="K155" s="619"/>
      <c r="L155" s="619"/>
      <c r="M155" s="193">
        <v>22.84</v>
      </c>
      <c r="N155" s="193">
        <v>40.768279012450598</v>
      </c>
    </row>
    <row r="156" spans="1:14" ht="16.5">
      <c r="A156" s="175">
        <v>155</v>
      </c>
      <c r="B156" s="175">
        <v>4</v>
      </c>
      <c r="C156" s="175" t="s">
        <v>906</v>
      </c>
      <c r="D156" s="175">
        <v>5</v>
      </c>
      <c r="E156" s="618"/>
      <c r="F156" s="618"/>
      <c r="G156" s="175" t="s">
        <v>911</v>
      </c>
      <c r="H156" s="175" t="s">
        <v>921</v>
      </c>
      <c r="I156" s="618"/>
      <c r="J156" s="619"/>
      <c r="K156" s="619"/>
      <c r="L156" s="619"/>
      <c r="M156" s="193">
        <v>22.84</v>
      </c>
      <c r="N156" s="193">
        <v>40.768279012450598</v>
      </c>
    </row>
    <row r="157" spans="1:14">
      <c r="A157" s="175">
        <v>156</v>
      </c>
      <c r="B157" s="175">
        <v>4</v>
      </c>
      <c r="C157" s="175" t="s">
        <v>906</v>
      </c>
      <c r="D157" s="175">
        <v>5</v>
      </c>
      <c r="E157" s="618"/>
      <c r="F157" s="618"/>
      <c r="G157" s="175" t="s">
        <v>912</v>
      </c>
      <c r="H157" s="175" t="s">
        <v>921</v>
      </c>
      <c r="I157" s="618"/>
      <c r="J157" s="619"/>
      <c r="K157" s="619"/>
      <c r="L157" s="619"/>
      <c r="M157" s="167">
        <v>32.799999999999997</v>
      </c>
      <c r="N157" s="167">
        <v>58.546390175498232</v>
      </c>
    </row>
    <row r="158" spans="1:14">
      <c r="A158" s="175">
        <v>157</v>
      </c>
      <c r="B158" s="175">
        <v>4</v>
      </c>
      <c r="C158" s="175" t="s">
        <v>906</v>
      </c>
      <c r="D158" s="175">
        <v>5</v>
      </c>
      <c r="E158" s="618">
        <v>510</v>
      </c>
      <c r="F158" s="618" t="s">
        <v>931</v>
      </c>
      <c r="G158" s="175" t="s">
        <v>908</v>
      </c>
      <c r="H158" s="175" t="s">
        <v>923</v>
      </c>
      <c r="I158" s="618" t="s">
        <v>918</v>
      </c>
      <c r="J158" s="619">
        <v>85.88</v>
      </c>
      <c r="K158" s="619">
        <v>111.18362853788965</v>
      </c>
      <c r="L158" s="619">
        <v>188.78362853788963</v>
      </c>
      <c r="M158" s="167">
        <v>29.92</v>
      </c>
      <c r="N158" s="167">
        <v>53.405731525942301</v>
      </c>
    </row>
    <row r="159" spans="1:14">
      <c r="A159" s="175">
        <v>158</v>
      </c>
      <c r="B159" s="175">
        <v>4</v>
      </c>
      <c r="C159" s="175" t="s">
        <v>906</v>
      </c>
      <c r="D159" s="175">
        <v>5</v>
      </c>
      <c r="E159" s="618"/>
      <c r="F159" s="618"/>
      <c r="G159" s="175" t="s">
        <v>910</v>
      </c>
      <c r="H159" s="175" t="s">
        <v>923</v>
      </c>
      <c r="I159" s="618"/>
      <c r="J159" s="619"/>
      <c r="K159" s="619"/>
      <c r="L159" s="619"/>
      <c r="M159" s="167">
        <v>22.84</v>
      </c>
      <c r="N159" s="167">
        <v>40.768279012450598</v>
      </c>
    </row>
    <row r="160" spans="1:14">
      <c r="A160" s="175">
        <v>159</v>
      </c>
      <c r="B160" s="175">
        <v>4</v>
      </c>
      <c r="C160" s="175" t="s">
        <v>906</v>
      </c>
      <c r="D160" s="175">
        <v>5</v>
      </c>
      <c r="E160" s="618"/>
      <c r="F160" s="618"/>
      <c r="G160" s="175" t="s">
        <v>911</v>
      </c>
      <c r="H160" s="175" t="s">
        <v>923</v>
      </c>
      <c r="I160" s="618"/>
      <c r="J160" s="619"/>
      <c r="K160" s="619"/>
      <c r="L160" s="619"/>
      <c r="M160" s="167">
        <v>22.84</v>
      </c>
      <c r="N160" s="167">
        <v>40.768279012450598</v>
      </c>
    </row>
    <row r="161" spans="1:14">
      <c r="A161" s="175">
        <v>160</v>
      </c>
      <c r="B161" s="175">
        <v>4</v>
      </c>
      <c r="C161" s="175" t="s">
        <v>906</v>
      </c>
      <c r="D161" s="175">
        <v>5</v>
      </c>
      <c r="E161" s="618"/>
      <c r="F161" s="618"/>
      <c r="G161" s="175" t="s">
        <v>912</v>
      </c>
      <c r="H161" s="175" t="s">
        <v>923</v>
      </c>
      <c r="I161" s="618"/>
      <c r="J161" s="619"/>
      <c r="K161" s="619"/>
      <c r="L161" s="619"/>
      <c r="M161" s="167">
        <v>29.92</v>
      </c>
      <c r="N161" s="167">
        <v>53.405731525942301</v>
      </c>
    </row>
    <row r="162" spans="1:14" ht="16.5">
      <c r="A162" s="175">
        <v>161</v>
      </c>
      <c r="B162" s="175">
        <v>4</v>
      </c>
      <c r="C162" s="175" t="s">
        <v>906</v>
      </c>
      <c r="D162" s="175">
        <v>6</v>
      </c>
      <c r="E162" s="618">
        <v>601</v>
      </c>
      <c r="F162" s="618" t="s">
        <v>920</v>
      </c>
      <c r="G162" s="175" t="s">
        <v>908</v>
      </c>
      <c r="H162" s="175" t="s">
        <v>921</v>
      </c>
      <c r="I162" s="618" t="s">
        <v>918</v>
      </c>
      <c r="J162" s="619">
        <v>85.93</v>
      </c>
      <c r="K162" s="619">
        <v>111.24848063632808</v>
      </c>
      <c r="L162" s="619">
        <v>191.5084806363281</v>
      </c>
      <c r="M162" s="193">
        <v>22.84</v>
      </c>
      <c r="N162" s="193">
        <v>40.768279012450598</v>
      </c>
    </row>
    <row r="163" spans="1:14" ht="16.5">
      <c r="A163" s="175">
        <v>162</v>
      </c>
      <c r="B163" s="175">
        <v>4</v>
      </c>
      <c r="C163" s="175" t="s">
        <v>906</v>
      </c>
      <c r="D163" s="175">
        <v>6</v>
      </c>
      <c r="E163" s="618"/>
      <c r="F163" s="618"/>
      <c r="G163" s="175" t="s">
        <v>910</v>
      </c>
      <c r="H163" s="175" t="s">
        <v>921</v>
      </c>
      <c r="I163" s="618"/>
      <c r="J163" s="619"/>
      <c r="K163" s="619"/>
      <c r="L163" s="619"/>
      <c r="M163" s="193">
        <v>32.799999999999997</v>
      </c>
      <c r="N163" s="193">
        <v>58.546390175498232</v>
      </c>
    </row>
    <row r="164" spans="1:14" ht="16.5">
      <c r="A164" s="175">
        <v>163</v>
      </c>
      <c r="B164" s="175">
        <v>4</v>
      </c>
      <c r="C164" s="175" t="s">
        <v>906</v>
      </c>
      <c r="D164" s="175">
        <v>6</v>
      </c>
      <c r="E164" s="618"/>
      <c r="F164" s="618"/>
      <c r="G164" s="175" t="s">
        <v>911</v>
      </c>
      <c r="H164" s="175" t="s">
        <v>921</v>
      </c>
      <c r="I164" s="618"/>
      <c r="J164" s="619"/>
      <c r="K164" s="619"/>
      <c r="L164" s="619"/>
      <c r="M164" s="193">
        <v>32.799999999999997</v>
      </c>
      <c r="N164" s="193">
        <v>58.546390175498232</v>
      </c>
    </row>
    <row r="165" spans="1:14" ht="16.5">
      <c r="A165" s="175">
        <v>164</v>
      </c>
      <c r="B165" s="175">
        <v>4</v>
      </c>
      <c r="C165" s="175" t="s">
        <v>906</v>
      </c>
      <c r="D165" s="175">
        <v>6</v>
      </c>
      <c r="E165" s="618"/>
      <c r="F165" s="618"/>
      <c r="G165" s="175" t="s">
        <v>912</v>
      </c>
      <c r="H165" s="175" t="s">
        <v>921</v>
      </c>
      <c r="I165" s="618"/>
      <c r="J165" s="619"/>
      <c r="K165" s="619"/>
      <c r="L165" s="619"/>
      <c r="M165" s="193">
        <v>22.84</v>
      </c>
      <c r="N165" s="193">
        <v>40.768279012450598</v>
      </c>
    </row>
    <row r="166" spans="1:14" ht="16.5">
      <c r="A166" s="175">
        <v>165</v>
      </c>
      <c r="B166" s="175">
        <v>4</v>
      </c>
      <c r="C166" s="175" t="s">
        <v>906</v>
      </c>
      <c r="D166" s="175">
        <v>6</v>
      </c>
      <c r="E166" s="618">
        <v>602</v>
      </c>
      <c r="F166" s="618" t="s">
        <v>922</v>
      </c>
      <c r="G166" s="175" t="s">
        <v>908</v>
      </c>
      <c r="H166" s="175" t="s">
        <v>923</v>
      </c>
      <c r="I166" s="618" t="s">
        <v>918</v>
      </c>
      <c r="J166" s="619">
        <v>85.93</v>
      </c>
      <c r="K166" s="619">
        <v>111.24848063632808</v>
      </c>
      <c r="L166" s="619">
        <v>188.84848063632808</v>
      </c>
      <c r="M166" s="193">
        <v>22.84</v>
      </c>
      <c r="N166" s="193">
        <v>40.768279012450598</v>
      </c>
    </row>
    <row r="167" spans="1:14">
      <c r="A167" s="175">
        <v>166</v>
      </c>
      <c r="B167" s="175">
        <v>4</v>
      </c>
      <c r="C167" s="175" t="s">
        <v>906</v>
      </c>
      <c r="D167" s="175">
        <v>6</v>
      </c>
      <c r="E167" s="618"/>
      <c r="F167" s="618"/>
      <c r="G167" s="175" t="s">
        <v>910</v>
      </c>
      <c r="H167" s="175" t="s">
        <v>923</v>
      </c>
      <c r="I167" s="618"/>
      <c r="J167" s="619"/>
      <c r="K167" s="619"/>
      <c r="L167" s="619"/>
      <c r="M167" s="167">
        <v>29.92</v>
      </c>
      <c r="N167" s="167">
        <v>53.405731525942301</v>
      </c>
    </row>
    <row r="168" spans="1:14">
      <c r="A168" s="175">
        <v>167</v>
      </c>
      <c r="B168" s="175">
        <v>4</v>
      </c>
      <c r="C168" s="175" t="s">
        <v>906</v>
      </c>
      <c r="D168" s="175">
        <v>6</v>
      </c>
      <c r="E168" s="618"/>
      <c r="F168" s="618"/>
      <c r="G168" s="175" t="s">
        <v>911</v>
      </c>
      <c r="H168" s="175" t="s">
        <v>923</v>
      </c>
      <c r="I168" s="618"/>
      <c r="J168" s="619"/>
      <c r="K168" s="619"/>
      <c r="L168" s="619"/>
      <c r="M168" s="167">
        <v>29.92</v>
      </c>
      <c r="N168" s="167">
        <v>53.405731525942301</v>
      </c>
    </row>
    <row r="169" spans="1:14" ht="16.5">
      <c r="A169" s="175">
        <v>168</v>
      </c>
      <c r="B169" s="175">
        <v>4</v>
      </c>
      <c r="C169" s="175" t="s">
        <v>906</v>
      </c>
      <c r="D169" s="175">
        <v>6</v>
      </c>
      <c r="E169" s="618"/>
      <c r="F169" s="618"/>
      <c r="G169" s="175" t="s">
        <v>912</v>
      </c>
      <c r="H169" s="175" t="s">
        <v>923</v>
      </c>
      <c r="I169" s="618"/>
      <c r="J169" s="619"/>
      <c r="K169" s="619"/>
      <c r="L169" s="619"/>
      <c r="M169" s="193">
        <v>22.84</v>
      </c>
      <c r="N169" s="193">
        <v>40.768279012450598</v>
      </c>
    </row>
    <row r="170" spans="1:14">
      <c r="A170" s="175">
        <v>169</v>
      </c>
      <c r="B170" s="175">
        <v>4</v>
      </c>
      <c r="C170" s="175" t="s">
        <v>906</v>
      </c>
      <c r="D170" s="175">
        <v>6</v>
      </c>
      <c r="E170" s="618">
        <v>603</v>
      </c>
      <c r="F170" s="618" t="s">
        <v>924</v>
      </c>
      <c r="G170" s="175" t="s">
        <v>908</v>
      </c>
      <c r="H170" s="175" t="s">
        <v>921</v>
      </c>
      <c r="I170" s="618" t="s">
        <v>918</v>
      </c>
      <c r="J170" s="619">
        <v>63.88</v>
      </c>
      <c r="K170" s="619">
        <v>82.701651845090623</v>
      </c>
      <c r="L170" s="619">
        <v>137.46165184509061</v>
      </c>
      <c r="M170" s="167">
        <v>18.690000000000001</v>
      </c>
      <c r="N170" s="167">
        <v>33.360732694514084</v>
      </c>
    </row>
    <row r="171" spans="1:14">
      <c r="A171" s="175">
        <v>170</v>
      </c>
      <c r="B171" s="175">
        <v>4</v>
      </c>
      <c r="C171" s="175" t="s">
        <v>906</v>
      </c>
      <c r="D171" s="175">
        <v>6</v>
      </c>
      <c r="E171" s="618"/>
      <c r="F171" s="618"/>
      <c r="G171" s="175" t="s">
        <v>910</v>
      </c>
      <c r="H171" s="175" t="s">
        <v>921</v>
      </c>
      <c r="I171" s="618"/>
      <c r="J171" s="619"/>
      <c r="K171" s="619"/>
      <c r="L171" s="619"/>
      <c r="M171" s="167">
        <v>17.36</v>
      </c>
      <c r="N171" s="167">
        <v>30.986747970934431</v>
      </c>
    </row>
    <row r="172" spans="1:14">
      <c r="A172" s="175">
        <v>171</v>
      </c>
      <c r="B172" s="175">
        <v>4</v>
      </c>
      <c r="C172" s="175" t="s">
        <v>906</v>
      </c>
      <c r="D172" s="175">
        <v>6</v>
      </c>
      <c r="E172" s="618"/>
      <c r="F172" s="618"/>
      <c r="G172" s="175" t="s">
        <v>911</v>
      </c>
      <c r="H172" s="175" t="s">
        <v>921</v>
      </c>
      <c r="I172" s="618"/>
      <c r="J172" s="619"/>
      <c r="K172" s="619"/>
      <c r="L172" s="619"/>
      <c r="M172" s="167">
        <v>17.36</v>
      </c>
      <c r="N172" s="167">
        <v>30.986747970934431</v>
      </c>
    </row>
    <row r="173" spans="1:14">
      <c r="A173" s="175">
        <v>172</v>
      </c>
      <c r="B173" s="175">
        <v>4</v>
      </c>
      <c r="C173" s="175" t="s">
        <v>906</v>
      </c>
      <c r="D173" s="175">
        <v>6</v>
      </c>
      <c r="E173" s="618"/>
      <c r="F173" s="618"/>
      <c r="G173" s="175" t="s">
        <v>912</v>
      </c>
      <c r="H173" s="175" t="s">
        <v>921</v>
      </c>
      <c r="I173" s="618"/>
      <c r="J173" s="619"/>
      <c r="K173" s="619"/>
      <c r="L173" s="619"/>
      <c r="M173" s="167">
        <v>18.690000000000001</v>
      </c>
      <c r="N173" s="167">
        <v>33.360732694514084</v>
      </c>
    </row>
    <row r="174" spans="1:14">
      <c r="A174" s="175">
        <v>173</v>
      </c>
      <c r="B174" s="175">
        <v>4</v>
      </c>
      <c r="C174" s="175" t="s">
        <v>906</v>
      </c>
      <c r="D174" s="175">
        <v>6</v>
      </c>
      <c r="E174" s="618">
        <v>604</v>
      </c>
      <c r="F174" s="618" t="s">
        <v>925</v>
      </c>
      <c r="G174" s="175" t="s">
        <v>908</v>
      </c>
      <c r="H174" s="175" t="s">
        <v>923</v>
      </c>
      <c r="I174" s="618" t="s">
        <v>918</v>
      </c>
      <c r="J174" s="619">
        <v>83.93</v>
      </c>
      <c r="K174" s="619">
        <v>108.65919911331335</v>
      </c>
      <c r="L174" s="619">
        <v>185.28919911331334</v>
      </c>
      <c r="M174" s="167">
        <v>32.53</v>
      </c>
      <c r="N174" s="167">
        <v>58.064453427102364</v>
      </c>
    </row>
    <row r="175" spans="1:14">
      <c r="A175" s="175">
        <v>174</v>
      </c>
      <c r="B175" s="175">
        <v>4</v>
      </c>
      <c r="C175" s="175" t="s">
        <v>906</v>
      </c>
      <c r="D175" s="175">
        <v>6</v>
      </c>
      <c r="E175" s="618"/>
      <c r="F175" s="618"/>
      <c r="G175" s="175" t="s">
        <v>910</v>
      </c>
      <c r="H175" s="175" t="s">
        <v>923</v>
      </c>
      <c r="I175" s="618"/>
      <c r="J175" s="619"/>
      <c r="K175" s="619"/>
      <c r="L175" s="619"/>
      <c r="M175" s="167">
        <v>22.53</v>
      </c>
      <c r="N175" s="167">
        <v>40.214944227255344</v>
      </c>
    </row>
    <row r="176" spans="1:14">
      <c r="A176" s="175">
        <v>175</v>
      </c>
      <c r="B176" s="175">
        <v>4</v>
      </c>
      <c r="C176" s="175" t="s">
        <v>906</v>
      </c>
      <c r="D176" s="175">
        <v>6</v>
      </c>
      <c r="E176" s="618"/>
      <c r="F176" s="618"/>
      <c r="G176" s="175" t="s">
        <v>911</v>
      </c>
      <c r="H176" s="175" t="s">
        <v>923</v>
      </c>
      <c r="I176" s="618"/>
      <c r="J176" s="619"/>
      <c r="K176" s="619"/>
      <c r="L176" s="619"/>
      <c r="M176" s="167">
        <v>22.53</v>
      </c>
      <c r="N176" s="167">
        <v>40.214944227255344</v>
      </c>
    </row>
    <row r="177" spans="1:14">
      <c r="A177" s="175">
        <v>176</v>
      </c>
      <c r="B177" s="175">
        <v>4</v>
      </c>
      <c r="C177" s="175" t="s">
        <v>906</v>
      </c>
      <c r="D177" s="175">
        <v>6</v>
      </c>
      <c r="E177" s="618"/>
      <c r="F177" s="618"/>
      <c r="G177" s="175" t="s">
        <v>912</v>
      </c>
      <c r="H177" s="175" t="s">
        <v>923</v>
      </c>
      <c r="I177" s="618"/>
      <c r="J177" s="619"/>
      <c r="K177" s="619"/>
      <c r="L177" s="619"/>
      <c r="M177" s="167">
        <v>32.53</v>
      </c>
      <c r="N177" s="167">
        <v>58.064453427102364</v>
      </c>
    </row>
    <row r="178" spans="1:14">
      <c r="A178" s="175">
        <v>177</v>
      </c>
      <c r="B178" s="175">
        <v>4</v>
      </c>
      <c r="C178" s="175" t="s">
        <v>906</v>
      </c>
      <c r="D178" s="175">
        <v>6</v>
      </c>
      <c r="E178" s="618">
        <v>605</v>
      </c>
      <c r="F178" s="618" t="s">
        <v>926</v>
      </c>
      <c r="G178" s="175" t="s">
        <v>908</v>
      </c>
      <c r="H178" s="175" t="s">
        <v>921</v>
      </c>
      <c r="I178" s="618" t="s">
        <v>918</v>
      </c>
      <c r="J178" s="619">
        <v>63.78</v>
      </c>
      <c r="K178" s="619">
        <v>82.572187768939884</v>
      </c>
      <c r="L178" s="619">
        <v>137.06218776893988</v>
      </c>
      <c r="M178" s="167">
        <v>17.36</v>
      </c>
      <c r="N178" s="167">
        <v>30.986747970934431</v>
      </c>
    </row>
    <row r="179" spans="1:14">
      <c r="A179" s="175">
        <v>178</v>
      </c>
      <c r="B179" s="175">
        <v>4</v>
      </c>
      <c r="C179" s="175" t="s">
        <v>906</v>
      </c>
      <c r="D179" s="175">
        <v>6</v>
      </c>
      <c r="E179" s="618"/>
      <c r="F179" s="618"/>
      <c r="G179" s="175" t="s">
        <v>910</v>
      </c>
      <c r="H179" s="175" t="s">
        <v>921</v>
      </c>
      <c r="I179" s="618"/>
      <c r="J179" s="619"/>
      <c r="K179" s="619"/>
      <c r="L179" s="619"/>
      <c r="M179" s="167">
        <v>18.46</v>
      </c>
      <c r="N179" s="167">
        <v>32.950193982917604</v>
      </c>
    </row>
    <row r="180" spans="1:14">
      <c r="A180" s="175">
        <v>179</v>
      </c>
      <c r="B180" s="175">
        <v>4</v>
      </c>
      <c r="C180" s="175" t="s">
        <v>906</v>
      </c>
      <c r="D180" s="175">
        <v>6</v>
      </c>
      <c r="E180" s="618"/>
      <c r="F180" s="618"/>
      <c r="G180" s="175" t="s">
        <v>911</v>
      </c>
      <c r="H180" s="175" t="s">
        <v>921</v>
      </c>
      <c r="I180" s="618"/>
      <c r="J180" s="619"/>
      <c r="K180" s="619"/>
      <c r="L180" s="619"/>
      <c r="M180" s="167">
        <v>18.46</v>
      </c>
      <c r="N180" s="167">
        <v>32.950193982917604</v>
      </c>
    </row>
    <row r="181" spans="1:14">
      <c r="A181" s="175">
        <v>180</v>
      </c>
      <c r="B181" s="175">
        <v>4</v>
      </c>
      <c r="C181" s="175" t="s">
        <v>906</v>
      </c>
      <c r="D181" s="175">
        <v>6</v>
      </c>
      <c r="E181" s="618"/>
      <c r="F181" s="618"/>
      <c r="G181" s="175" t="s">
        <v>912</v>
      </c>
      <c r="H181" s="175" t="s">
        <v>921</v>
      </c>
      <c r="I181" s="618"/>
      <c r="J181" s="619"/>
      <c r="K181" s="619"/>
      <c r="L181" s="619"/>
      <c r="M181" s="167">
        <v>17.36</v>
      </c>
      <c r="N181" s="167">
        <v>30.986747970934431</v>
      </c>
    </row>
    <row r="182" spans="1:14">
      <c r="A182" s="175">
        <v>181</v>
      </c>
      <c r="B182" s="175">
        <v>4</v>
      </c>
      <c r="C182" s="175" t="s">
        <v>906</v>
      </c>
      <c r="D182" s="175">
        <v>6</v>
      </c>
      <c r="E182" s="618">
        <v>606</v>
      </c>
      <c r="F182" s="618" t="s">
        <v>927</v>
      </c>
      <c r="G182" s="175" t="s">
        <v>908</v>
      </c>
      <c r="H182" s="175" t="s">
        <v>921</v>
      </c>
      <c r="I182" s="618" t="s">
        <v>918</v>
      </c>
      <c r="J182" s="619">
        <v>63.78</v>
      </c>
      <c r="K182" s="619">
        <v>82.572098604408509</v>
      </c>
      <c r="L182" s="619">
        <v>137.0620986044085</v>
      </c>
      <c r="M182" s="167">
        <v>18.46</v>
      </c>
      <c r="N182" s="167">
        <v>32.950193982917604</v>
      </c>
    </row>
    <row r="183" spans="1:14">
      <c r="A183" s="175">
        <v>182</v>
      </c>
      <c r="B183" s="175">
        <v>4</v>
      </c>
      <c r="C183" s="175" t="s">
        <v>906</v>
      </c>
      <c r="D183" s="175">
        <v>6</v>
      </c>
      <c r="E183" s="618"/>
      <c r="F183" s="618"/>
      <c r="G183" s="175" t="s">
        <v>910</v>
      </c>
      <c r="H183" s="175" t="s">
        <v>921</v>
      </c>
      <c r="I183" s="618"/>
      <c r="J183" s="619"/>
      <c r="K183" s="619"/>
      <c r="L183" s="619"/>
      <c r="M183" s="167">
        <v>17.36</v>
      </c>
      <c r="N183" s="167">
        <v>30.986747970934431</v>
      </c>
    </row>
    <row r="184" spans="1:14">
      <c r="A184" s="175">
        <v>183</v>
      </c>
      <c r="B184" s="175">
        <v>4</v>
      </c>
      <c r="C184" s="175" t="s">
        <v>906</v>
      </c>
      <c r="D184" s="175">
        <v>6</v>
      </c>
      <c r="E184" s="618"/>
      <c r="F184" s="618"/>
      <c r="G184" s="175" t="s">
        <v>911</v>
      </c>
      <c r="H184" s="175" t="s">
        <v>921</v>
      </c>
      <c r="I184" s="618"/>
      <c r="J184" s="619"/>
      <c r="K184" s="619"/>
      <c r="L184" s="619"/>
      <c r="M184" s="167">
        <v>17.36</v>
      </c>
      <c r="N184" s="167">
        <v>30.986747970934431</v>
      </c>
    </row>
    <row r="185" spans="1:14">
      <c r="A185" s="175">
        <v>184</v>
      </c>
      <c r="B185" s="175">
        <v>4</v>
      </c>
      <c r="C185" s="175" t="s">
        <v>906</v>
      </c>
      <c r="D185" s="175">
        <v>6</v>
      </c>
      <c r="E185" s="618"/>
      <c r="F185" s="618"/>
      <c r="G185" s="175" t="s">
        <v>912</v>
      </c>
      <c r="H185" s="175" t="s">
        <v>921</v>
      </c>
      <c r="I185" s="618"/>
      <c r="J185" s="619"/>
      <c r="K185" s="619"/>
      <c r="L185" s="619"/>
      <c r="M185" s="167">
        <v>18.46</v>
      </c>
      <c r="N185" s="167">
        <v>32.950193982917604</v>
      </c>
    </row>
    <row r="186" spans="1:14">
      <c r="A186" s="175">
        <v>185</v>
      </c>
      <c r="B186" s="175">
        <v>4</v>
      </c>
      <c r="C186" s="175" t="s">
        <v>906</v>
      </c>
      <c r="D186" s="175">
        <v>6</v>
      </c>
      <c r="E186" s="618">
        <v>607</v>
      </c>
      <c r="F186" s="618" t="s">
        <v>928</v>
      </c>
      <c r="G186" s="175" t="s">
        <v>908</v>
      </c>
      <c r="H186" s="175" t="s">
        <v>921</v>
      </c>
      <c r="I186" s="618" t="s">
        <v>918</v>
      </c>
      <c r="J186" s="619">
        <v>63.88</v>
      </c>
      <c r="K186" s="619">
        <v>82.701562540759099</v>
      </c>
      <c r="L186" s="619">
        <v>137.4615625407591</v>
      </c>
      <c r="M186" s="167">
        <v>17.36</v>
      </c>
      <c r="N186" s="167">
        <v>30.986747970934431</v>
      </c>
    </row>
    <row r="187" spans="1:14">
      <c r="A187" s="175">
        <v>186</v>
      </c>
      <c r="B187" s="175">
        <v>4</v>
      </c>
      <c r="C187" s="175" t="s">
        <v>906</v>
      </c>
      <c r="D187" s="175">
        <v>6</v>
      </c>
      <c r="E187" s="618"/>
      <c r="F187" s="618"/>
      <c r="G187" s="175" t="s">
        <v>910</v>
      </c>
      <c r="H187" s="175" t="s">
        <v>921</v>
      </c>
      <c r="I187" s="618"/>
      <c r="J187" s="619"/>
      <c r="K187" s="619"/>
      <c r="L187" s="619"/>
      <c r="M187" s="167">
        <v>18.690000000000001</v>
      </c>
      <c r="N187" s="167">
        <v>33.360732694514084</v>
      </c>
    </row>
    <row r="188" spans="1:14">
      <c r="A188" s="175">
        <v>187</v>
      </c>
      <c r="B188" s="175">
        <v>4</v>
      </c>
      <c r="C188" s="175" t="s">
        <v>906</v>
      </c>
      <c r="D188" s="175">
        <v>6</v>
      </c>
      <c r="E188" s="618"/>
      <c r="F188" s="618"/>
      <c r="G188" s="175" t="s">
        <v>911</v>
      </c>
      <c r="H188" s="175" t="s">
        <v>921</v>
      </c>
      <c r="I188" s="618"/>
      <c r="J188" s="619"/>
      <c r="K188" s="619"/>
      <c r="L188" s="619"/>
      <c r="M188" s="167">
        <v>18.690000000000001</v>
      </c>
      <c r="N188" s="167">
        <v>33.360732694514084</v>
      </c>
    </row>
    <row r="189" spans="1:14">
      <c r="A189" s="175">
        <v>188</v>
      </c>
      <c r="B189" s="175">
        <v>4</v>
      </c>
      <c r="C189" s="175" t="s">
        <v>906</v>
      </c>
      <c r="D189" s="175">
        <v>6</v>
      </c>
      <c r="E189" s="618"/>
      <c r="F189" s="618"/>
      <c r="G189" s="175" t="s">
        <v>912</v>
      </c>
      <c r="H189" s="175" t="s">
        <v>921</v>
      </c>
      <c r="I189" s="618"/>
      <c r="J189" s="619"/>
      <c r="K189" s="619"/>
      <c r="L189" s="619"/>
      <c r="M189" s="167">
        <v>17.36</v>
      </c>
      <c r="N189" s="167">
        <v>30.986747970934431</v>
      </c>
    </row>
    <row r="190" spans="1:14">
      <c r="A190" s="175">
        <v>189</v>
      </c>
      <c r="B190" s="175">
        <v>4</v>
      </c>
      <c r="C190" s="175" t="s">
        <v>906</v>
      </c>
      <c r="D190" s="175">
        <v>6</v>
      </c>
      <c r="E190" s="618">
        <v>608</v>
      </c>
      <c r="F190" s="618" t="s">
        <v>929</v>
      </c>
      <c r="G190" s="175" t="s">
        <v>908</v>
      </c>
      <c r="H190" s="175" t="s">
        <v>923</v>
      </c>
      <c r="I190" s="618" t="s">
        <v>918</v>
      </c>
      <c r="J190" s="619">
        <v>83.93</v>
      </c>
      <c r="K190" s="619">
        <v>108.6590817790531</v>
      </c>
      <c r="L190" s="619">
        <v>185.28908177905311</v>
      </c>
      <c r="M190" s="167">
        <v>22.53</v>
      </c>
      <c r="N190" s="167">
        <v>40.214944227255344</v>
      </c>
    </row>
    <row r="191" spans="1:14">
      <c r="A191" s="175">
        <v>190</v>
      </c>
      <c r="B191" s="175">
        <v>4</v>
      </c>
      <c r="C191" s="175" t="s">
        <v>906</v>
      </c>
      <c r="D191" s="175">
        <v>6</v>
      </c>
      <c r="E191" s="618"/>
      <c r="F191" s="618"/>
      <c r="G191" s="175" t="s">
        <v>910</v>
      </c>
      <c r="H191" s="175" t="s">
        <v>923</v>
      </c>
      <c r="I191" s="618"/>
      <c r="J191" s="619"/>
      <c r="K191" s="619"/>
      <c r="L191" s="619"/>
      <c r="M191" s="167">
        <v>32.53</v>
      </c>
      <c r="N191" s="167">
        <v>58.064453427102364</v>
      </c>
    </row>
    <row r="192" spans="1:14">
      <c r="A192" s="175">
        <v>191</v>
      </c>
      <c r="B192" s="175">
        <v>4</v>
      </c>
      <c r="C192" s="175" t="s">
        <v>906</v>
      </c>
      <c r="D192" s="175">
        <v>6</v>
      </c>
      <c r="E192" s="618"/>
      <c r="F192" s="618"/>
      <c r="G192" s="175" t="s">
        <v>911</v>
      </c>
      <c r="H192" s="175" t="s">
        <v>923</v>
      </c>
      <c r="I192" s="618"/>
      <c r="J192" s="619"/>
      <c r="K192" s="619"/>
      <c r="L192" s="619"/>
      <c r="M192" s="167">
        <v>32.53</v>
      </c>
      <c r="N192" s="167">
        <v>58.064453427102364</v>
      </c>
    </row>
    <row r="193" spans="1:14">
      <c r="A193" s="175">
        <v>192</v>
      </c>
      <c r="B193" s="175">
        <v>4</v>
      </c>
      <c r="C193" s="175" t="s">
        <v>906</v>
      </c>
      <c r="D193" s="175">
        <v>6</v>
      </c>
      <c r="E193" s="618"/>
      <c r="F193" s="618"/>
      <c r="G193" s="175" t="s">
        <v>912</v>
      </c>
      <c r="H193" s="175" t="s">
        <v>923</v>
      </c>
      <c r="I193" s="618"/>
      <c r="J193" s="619"/>
      <c r="K193" s="619"/>
      <c r="L193" s="619"/>
      <c r="M193" s="167">
        <v>22.53</v>
      </c>
      <c r="N193" s="167">
        <v>40.214944227255344</v>
      </c>
    </row>
    <row r="194" spans="1:14">
      <c r="A194" s="175">
        <v>193</v>
      </c>
      <c r="B194" s="175">
        <v>4</v>
      </c>
      <c r="C194" s="175" t="s">
        <v>906</v>
      </c>
      <c r="D194" s="175">
        <v>6</v>
      </c>
      <c r="E194" s="618">
        <v>609</v>
      </c>
      <c r="F194" s="618" t="s">
        <v>930</v>
      </c>
      <c r="G194" s="175" t="s">
        <v>908</v>
      </c>
      <c r="H194" s="175" t="s">
        <v>921</v>
      </c>
      <c r="I194" s="618" t="s">
        <v>918</v>
      </c>
      <c r="J194" s="619">
        <v>85.88</v>
      </c>
      <c r="K194" s="619">
        <v>111.18362853788965</v>
      </c>
      <c r="L194" s="619">
        <v>191.44362853788965</v>
      </c>
      <c r="M194" s="167">
        <v>32.799999999999997</v>
      </c>
      <c r="N194" s="167">
        <v>58.546390175498232</v>
      </c>
    </row>
    <row r="195" spans="1:14" ht="16.5">
      <c r="A195" s="175">
        <v>194</v>
      </c>
      <c r="B195" s="175">
        <v>4</v>
      </c>
      <c r="C195" s="175" t="s">
        <v>906</v>
      </c>
      <c r="D195" s="175">
        <v>6</v>
      </c>
      <c r="E195" s="618"/>
      <c r="F195" s="618"/>
      <c r="G195" s="175" t="s">
        <v>910</v>
      </c>
      <c r="H195" s="175" t="s">
        <v>921</v>
      </c>
      <c r="I195" s="618"/>
      <c r="J195" s="619"/>
      <c r="K195" s="619"/>
      <c r="L195" s="619"/>
      <c r="M195" s="193">
        <v>22.84</v>
      </c>
      <c r="N195" s="193">
        <v>40.768279012450598</v>
      </c>
    </row>
    <row r="196" spans="1:14" ht="16.5">
      <c r="A196" s="175">
        <v>195</v>
      </c>
      <c r="B196" s="175">
        <v>4</v>
      </c>
      <c r="C196" s="175" t="s">
        <v>906</v>
      </c>
      <c r="D196" s="175">
        <v>6</v>
      </c>
      <c r="E196" s="618"/>
      <c r="F196" s="618"/>
      <c r="G196" s="175" t="s">
        <v>911</v>
      </c>
      <c r="H196" s="175" t="s">
        <v>921</v>
      </c>
      <c r="I196" s="618"/>
      <c r="J196" s="619"/>
      <c r="K196" s="619"/>
      <c r="L196" s="619"/>
      <c r="M196" s="193">
        <v>22.84</v>
      </c>
      <c r="N196" s="193">
        <v>40.768279012450598</v>
      </c>
    </row>
    <row r="197" spans="1:14">
      <c r="A197" s="175">
        <v>196</v>
      </c>
      <c r="B197" s="175">
        <v>4</v>
      </c>
      <c r="C197" s="175" t="s">
        <v>906</v>
      </c>
      <c r="D197" s="175">
        <v>6</v>
      </c>
      <c r="E197" s="618"/>
      <c r="F197" s="618"/>
      <c r="G197" s="175" t="s">
        <v>912</v>
      </c>
      <c r="H197" s="175" t="s">
        <v>921</v>
      </c>
      <c r="I197" s="618"/>
      <c r="J197" s="619"/>
      <c r="K197" s="619"/>
      <c r="L197" s="619"/>
      <c r="M197" s="167">
        <v>32.799999999999997</v>
      </c>
      <c r="N197" s="167">
        <v>58.546390175498232</v>
      </c>
    </row>
    <row r="198" spans="1:14">
      <c r="A198" s="175">
        <v>197</v>
      </c>
      <c r="B198" s="175">
        <v>4</v>
      </c>
      <c r="C198" s="175" t="s">
        <v>906</v>
      </c>
      <c r="D198" s="175">
        <v>6</v>
      </c>
      <c r="E198" s="618">
        <v>610</v>
      </c>
      <c r="F198" s="618" t="s">
        <v>931</v>
      </c>
      <c r="G198" s="175" t="s">
        <v>908</v>
      </c>
      <c r="H198" s="175" t="s">
        <v>923</v>
      </c>
      <c r="I198" s="618" t="s">
        <v>918</v>
      </c>
      <c r="J198" s="619">
        <v>85.88</v>
      </c>
      <c r="K198" s="619">
        <v>111.18362853788965</v>
      </c>
      <c r="L198" s="619">
        <v>188.78362853788963</v>
      </c>
      <c r="M198" s="167">
        <v>29.92</v>
      </c>
      <c r="N198" s="167">
        <v>53.405731525942301</v>
      </c>
    </row>
    <row r="199" spans="1:14">
      <c r="A199" s="175">
        <v>198</v>
      </c>
      <c r="B199" s="175">
        <v>4</v>
      </c>
      <c r="C199" s="175" t="s">
        <v>906</v>
      </c>
      <c r="D199" s="175">
        <v>6</v>
      </c>
      <c r="E199" s="618"/>
      <c r="F199" s="618"/>
      <c r="G199" s="175" t="s">
        <v>910</v>
      </c>
      <c r="H199" s="175" t="s">
        <v>923</v>
      </c>
      <c r="I199" s="618"/>
      <c r="J199" s="619"/>
      <c r="K199" s="619"/>
      <c r="L199" s="619"/>
      <c r="M199" s="167">
        <v>22.84</v>
      </c>
      <c r="N199" s="167">
        <v>40.768279012450598</v>
      </c>
    </row>
    <row r="200" spans="1:14">
      <c r="A200" s="175">
        <v>199</v>
      </c>
      <c r="B200" s="175">
        <v>4</v>
      </c>
      <c r="C200" s="175" t="s">
        <v>906</v>
      </c>
      <c r="D200" s="175">
        <v>6</v>
      </c>
      <c r="E200" s="618"/>
      <c r="F200" s="618"/>
      <c r="G200" s="175" t="s">
        <v>911</v>
      </c>
      <c r="H200" s="175" t="s">
        <v>923</v>
      </c>
      <c r="I200" s="618"/>
      <c r="J200" s="619"/>
      <c r="K200" s="619"/>
      <c r="L200" s="619"/>
      <c r="M200" s="167">
        <v>22.84</v>
      </c>
      <c r="N200" s="167">
        <v>40.768279012450598</v>
      </c>
    </row>
    <row r="201" spans="1:14">
      <c r="A201" s="175">
        <v>200</v>
      </c>
      <c r="B201" s="175">
        <v>4</v>
      </c>
      <c r="C201" s="175" t="s">
        <v>906</v>
      </c>
      <c r="D201" s="175">
        <v>6</v>
      </c>
      <c r="E201" s="618"/>
      <c r="F201" s="618"/>
      <c r="G201" s="175" t="s">
        <v>912</v>
      </c>
      <c r="H201" s="175" t="s">
        <v>923</v>
      </c>
      <c r="I201" s="618"/>
      <c r="J201" s="619"/>
      <c r="K201" s="619"/>
      <c r="L201" s="619"/>
      <c r="M201" s="167">
        <v>29.92</v>
      </c>
      <c r="N201" s="167">
        <v>53.405731525942301</v>
      </c>
    </row>
    <row r="202" spans="1:14" ht="16.5">
      <c r="A202" s="175">
        <v>201</v>
      </c>
      <c r="B202" s="175">
        <v>4</v>
      </c>
      <c r="C202" s="175" t="s">
        <v>906</v>
      </c>
      <c r="D202" s="175">
        <v>7</v>
      </c>
      <c r="E202" s="618">
        <v>701</v>
      </c>
      <c r="F202" s="618" t="s">
        <v>920</v>
      </c>
      <c r="G202" s="175" t="s">
        <v>908</v>
      </c>
      <c r="H202" s="175" t="s">
        <v>921</v>
      </c>
      <c r="I202" s="618" t="s">
        <v>918</v>
      </c>
      <c r="J202" s="619">
        <v>85.93</v>
      </c>
      <c r="K202" s="619">
        <v>111.24848063632808</v>
      </c>
      <c r="L202" s="619">
        <v>191.5084806363281</v>
      </c>
      <c r="M202" s="193">
        <v>22.84</v>
      </c>
      <c r="N202" s="193">
        <v>40.768279012450598</v>
      </c>
    </row>
    <row r="203" spans="1:14" ht="16.5">
      <c r="A203" s="175">
        <v>202</v>
      </c>
      <c r="B203" s="175">
        <v>4</v>
      </c>
      <c r="C203" s="175" t="s">
        <v>906</v>
      </c>
      <c r="D203" s="175">
        <v>7</v>
      </c>
      <c r="E203" s="618"/>
      <c r="F203" s="618"/>
      <c r="G203" s="175" t="s">
        <v>910</v>
      </c>
      <c r="H203" s="175" t="s">
        <v>921</v>
      </c>
      <c r="I203" s="618"/>
      <c r="J203" s="619"/>
      <c r="K203" s="619"/>
      <c r="L203" s="619"/>
      <c r="M203" s="193">
        <v>32.799999999999997</v>
      </c>
      <c r="N203" s="193">
        <v>58.546390175498232</v>
      </c>
    </row>
    <row r="204" spans="1:14" ht="16.5">
      <c r="A204" s="175">
        <v>203</v>
      </c>
      <c r="B204" s="175">
        <v>4</v>
      </c>
      <c r="C204" s="175" t="s">
        <v>906</v>
      </c>
      <c r="D204" s="175">
        <v>7</v>
      </c>
      <c r="E204" s="618"/>
      <c r="F204" s="618"/>
      <c r="G204" s="175" t="s">
        <v>911</v>
      </c>
      <c r="H204" s="175" t="s">
        <v>921</v>
      </c>
      <c r="I204" s="618"/>
      <c r="J204" s="619"/>
      <c r="K204" s="619"/>
      <c r="L204" s="619"/>
      <c r="M204" s="193">
        <v>32.799999999999997</v>
      </c>
      <c r="N204" s="193">
        <v>58.546390175498232</v>
      </c>
    </row>
    <row r="205" spans="1:14" ht="16.5">
      <c r="A205" s="175">
        <v>204</v>
      </c>
      <c r="B205" s="175">
        <v>4</v>
      </c>
      <c r="C205" s="175" t="s">
        <v>906</v>
      </c>
      <c r="D205" s="175">
        <v>7</v>
      </c>
      <c r="E205" s="618"/>
      <c r="F205" s="618"/>
      <c r="G205" s="175" t="s">
        <v>912</v>
      </c>
      <c r="H205" s="175" t="s">
        <v>921</v>
      </c>
      <c r="I205" s="618"/>
      <c r="J205" s="619"/>
      <c r="K205" s="619"/>
      <c r="L205" s="619"/>
      <c r="M205" s="193">
        <v>22.84</v>
      </c>
      <c r="N205" s="193">
        <v>40.768279012450598</v>
      </c>
    </row>
    <row r="206" spans="1:14" ht="16.5">
      <c r="A206" s="175">
        <v>205</v>
      </c>
      <c r="B206" s="175">
        <v>4</v>
      </c>
      <c r="C206" s="175" t="s">
        <v>906</v>
      </c>
      <c r="D206" s="175">
        <v>7</v>
      </c>
      <c r="E206" s="618">
        <v>702</v>
      </c>
      <c r="F206" s="618" t="s">
        <v>922</v>
      </c>
      <c r="G206" s="175" t="s">
        <v>908</v>
      </c>
      <c r="H206" s="175" t="s">
        <v>923</v>
      </c>
      <c r="I206" s="618" t="s">
        <v>918</v>
      </c>
      <c r="J206" s="619">
        <v>85.93</v>
      </c>
      <c r="K206" s="619">
        <v>111.24848063632808</v>
      </c>
      <c r="L206" s="619">
        <v>188.84848063632808</v>
      </c>
      <c r="M206" s="193">
        <v>22.84</v>
      </c>
      <c r="N206" s="193">
        <v>40.768279012450598</v>
      </c>
    </row>
    <row r="207" spans="1:14">
      <c r="A207" s="175">
        <v>206</v>
      </c>
      <c r="B207" s="175">
        <v>4</v>
      </c>
      <c r="C207" s="175" t="s">
        <v>906</v>
      </c>
      <c r="D207" s="175">
        <v>7</v>
      </c>
      <c r="E207" s="618"/>
      <c r="F207" s="618"/>
      <c r="G207" s="175" t="s">
        <v>910</v>
      </c>
      <c r="H207" s="175" t="s">
        <v>923</v>
      </c>
      <c r="I207" s="618"/>
      <c r="J207" s="619"/>
      <c r="K207" s="619"/>
      <c r="L207" s="619"/>
      <c r="M207" s="167">
        <v>29.92</v>
      </c>
      <c r="N207" s="167">
        <v>53.405731525942301</v>
      </c>
    </row>
    <row r="208" spans="1:14">
      <c r="A208" s="175">
        <v>207</v>
      </c>
      <c r="B208" s="175">
        <v>4</v>
      </c>
      <c r="C208" s="175" t="s">
        <v>906</v>
      </c>
      <c r="D208" s="175">
        <v>7</v>
      </c>
      <c r="E208" s="618"/>
      <c r="F208" s="618"/>
      <c r="G208" s="175" t="s">
        <v>911</v>
      </c>
      <c r="H208" s="175" t="s">
        <v>923</v>
      </c>
      <c r="I208" s="618"/>
      <c r="J208" s="619"/>
      <c r="K208" s="619"/>
      <c r="L208" s="619"/>
      <c r="M208" s="167">
        <v>29.92</v>
      </c>
      <c r="N208" s="167">
        <v>53.405731525942301</v>
      </c>
    </row>
    <row r="209" spans="1:14" ht="16.5">
      <c r="A209" s="175">
        <v>208</v>
      </c>
      <c r="B209" s="175">
        <v>4</v>
      </c>
      <c r="C209" s="175" t="s">
        <v>906</v>
      </c>
      <c r="D209" s="175">
        <v>7</v>
      </c>
      <c r="E209" s="618"/>
      <c r="F209" s="618"/>
      <c r="G209" s="175" t="s">
        <v>912</v>
      </c>
      <c r="H209" s="175" t="s">
        <v>923</v>
      </c>
      <c r="I209" s="618"/>
      <c r="J209" s="619"/>
      <c r="K209" s="619"/>
      <c r="L209" s="619"/>
      <c r="M209" s="193">
        <v>22.84</v>
      </c>
      <c r="N209" s="193">
        <v>40.768279012450598</v>
      </c>
    </row>
    <row r="210" spans="1:14">
      <c r="A210" s="175">
        <v>209</v>
      </c>
      <c r="B210" s="175">
        <v>4</v>
      </c>
      <c r="C210" s="175" t="s">
        <v>906</v>
      </c>
      <c r="D210" s="175">
        <v>7</v>
      </c>
      <c r="E210" s="618">
        <v>703</v>
      </c>
      <c r="F210" s="618" t="s">
        <v>924</v>
      </c>
      <c r="G210" s="175" t="s">
        <v>908</v>
      </c>
      <c r="H210" s="175" t="s">
        <v>921</v>
      </c>
      <c r="I210" s="618" t="s">
        <v>918</v>
      </c>
      <c r="J210" s="619">
        <v>63.88</v>
      </c>
      <c r="K210" s="619">
        <v>82.701651845090623</v>
      </c>
      <c r="L210" s="619">
        <v>137.46165184509061</v>
      </c>
      <c r="M210" s="167">
        <v>18.690000000000001</v>
      </c>
      <c r="N210" s="167">
        <v>33.360732694514084</v>
      </c>
    </row>
    <row r="211" spans="1:14">
      <c r="A211" s="175">
        <v>210</v>
      </c>
      <c r="B211" s="175">
        <v>4</v>
      </c>
      <c r="C211" s="175" t="s">
        <v>906</v>
      </c>
      <c r="D211" s="175">
        <v>7</v>
      </c>
      <c r="E211" s="618"/>
      <c r="F211" s="618"/>
      <c r="G211" s="175" t="s">
        <v>910</v>
      </c>
      <c r="H211" s="175" t="s">
        <v>921</v>
      </c>
      <c r="I211" s="618"/>
      <c r="J211" s="619"/>
      <c r="K211" s="619"/>
      <c r="L211" s="619"/>
      <c r="M211" s="167">
        <v>17.36</v>
      </c>
      <c r="N211" s="167">
        <v>30.986747970934431</v>
      </c>
    </row>
    <row r="212" spans="1:14">
      <c r="A212" s="175">
        <v>211</v>
      </c>
      <c r="B212" s="175">
        <v>4</v>
      </c>
      <c r="C212" s="175" t="s">
        <v>906</v>
      </c>
      <c r="D212" s="175">
        <v>7</v>
      </c>
      <c r="E212" s="618"/>
      <c r="F212" s="618"/>
      <c r="G212" s="175" t="s">
        <v>911</v>
      </c>
      <c r="H212" s="175" t="s">
        <v>921</v>
      </c>
      <c r="I212" s="618"/>
      <c r="J212" s="619"/>
      <c r="K212" s="619"/>
      <c r="L212" s="619"/>
      <c r="M212" s="167">
        <v>17.36</v>
      </c>
      <c r="N212" s="167">
        <v>30.986747970934431</v>
      </c>
    </row>
    <row r="213" spans="1:14">
      <c r="A213" s="175">
        <v>212</v>
      </c>
      <c r="B213" s="175">
        <v>4</v>
      </c>
      <c r="C213" s="175" t="s">
        <v>906</v>
      </c>
      <c r="D213" s="175">
        <v>7</v>
      </c>
      <c r="E213" s="618"/>
      <c r="F213" s="618"/>
      <c r="G213" s="175" t="s">
        <v>912</v>
      </c>
      <c r="H213" s="175" t="s">
        <v>921</v>
      </c>
      <c r="I213" s="618"/>
      <c r="J213" s="619"/>
      <c r="K213" s="619"/>
      <c r="L213" s="619"/>
      <c r="M213" s="167">
        <v>18.690000000000001</v>
      </c>
      <c r="N213" s="167">
        <v>33.360732694514084</v>
      </c>
    </row>
    <row r="214" spans="1:14">
      <c r="A214" s="175">
        <v>213</v>
      </c>
      <c r="B214" s="175">
        <v>4</v>
      </c>
      <c r="C214" s="175" t="s">
        <v>906</v>
      </c>
      <c r="D214" s="175">
        <v>7</v>
      </c>
      <c r="E214" s="618">
        <v>704</v>
      </c>
      <c r="F214" s="618" t="s">
        <v>925</v>
      </c>
      <c r="G214" s="175" t="s">
        <v>908</v>
      </c>
      <c r="H214" s="175" t="s">
        <v>923</v>
      </c>
      <c r="I214" s="618" t="s">
        <v>918</v>
      </c>
      <c r="J214" s="619">
        <v>83.93</v>
      </c>
      <c r="K214" s="619">
        <v>108.65919911331335</v>
      </c>
      <c r="L214" s="619">
        <v>185.28919911331334</v>
      </c>
      <c r="M214" s="167">
        <v>32.53</v>
      </c>
      <c r="N214" s="167">
        <v>58.064453427102364</v>
      </c>
    </row>
    <row r="215" spans="1:14">
      <c r="A215" s="175">
        <v>214</v>
      </c>
      <c r="B215" s="175">
        <v>4</v>
      </c>
      <c r="C215" s="175" t="s">
        <v>906</v>
      </c>
      <c r="D215" s="175">
        <v>7</v>
      </c>
      <c r="E215" s="618"/>
      <c r="F215" s="618"/>
      <c r="G215" s="175" t="s">
        <v>910</v>
      </c>
      <c r="H215" s="175" t="s">
        <v>923</v>
      </c>
      <c r="I215" s="618"/>
      <c r="J215" s="619"/>
      <c r="K215" s="619"/>
      <c r="L215" s="619"/>
      <c r="M215" s="167">
        <v>22.53</v>
      </c>
      <c r="N215" s="167">
        <v>40.214944227255344</v>
      </c>
    </row>
    <row r="216" spans="1:14">
      <c r="A216" s="175">
        <v>215</v>
      </c>
      <c r="B216" s="175">
        <v>4</v>
      </c>
      <c r="C216" s="175" t="s">
        <v>906</v>
      </c>
      <c r="D216" s="175">
        <v>7</v>
      </c>
      <c r="E216" s="618"/>
      <c r="F216" s="618"/>
      <c r="G216" s="175" t="s">
        <v>911</v>
      </c>
      <c r="H216" s="175" t="s">
        <v>923</v>
      </c>
      <c r="I216" s="618"/>
      <c r="J216" s="619"/>
      <c r="K216" s="619"/>
      <c r="L216" s="619"/>
      <c r="M216" s="167">
        <v>22.53</v>
      </c>
      <c r="N216" s="167">
        <v>40.214944227255344</v>
      </c>
    </row>
    <row r="217" spans="1:14">
      <c r="A217" s="175">
        <v>216</v>
      </c>
      <c r="B217" s="175">
        <v>4</v>
      </c>
      <c r="C217" s="175" t="s">
        <v>906</v>
      </c>
      <c r="D217" s="175">
        <v>7</v>
      </c>
      <c r="E217" s="618"/>
      <c r="F217" s="618"/>
      <c r="G217" s="175" t="s">
        <v>912</v>
      </c>
      <c r="H217" s="175" t="s">
        <v>923</v>
      </c>
      <c r="I217" s="618"/>
      <c r="J217" s="619"/>
      <c r="K217" s="619"/>
      <c r="L217" s="619"/>
      <c r="M217" s="167">
        <v>32.53</v>
      </c>
      <c r="N217" s="167">
        <v>58.064453427102364</v>
      </c>
    </row>
    <row r="218" spans="1:14">
      <c r="A218" s="175">
        <v>217</v>
      </c>
      <c r="B218" s="175">
        <v>4</v>
      </c>
      <c r="C218" s="175" t="s">
        <v>906</v>
      </c>
      <c r="D218" s="175">
        <v>7</v>
      </c>
      <c r="E218" s="618">
        <v>705</v>
      </c>
      <c r="F218" s="618" t="s">
        <v>926</v>
      </c>
      <c r="G218" s="175" t="s">
        <v>908</v>
      </c>
      <c r="H218" s="175" t="s">
        <v>921</v>
      </c>
      <c r="I218" s="618" t="s">
        <v>918</v>
      </c>
      <c r="J218" s="619">
        <v>63.78</v>
      </c>
      <c r="K218" s="619">
        <v>82.572187768939884</v>
      </c>
      <c r="L218" s="619">
        <v>137.06218776893988</v>
      </c>
      <c r="M218" s="167">
        <v>17.36</v>
      </c>
      <c r="N218" s="167">
        <v>30.986747970934431</v>
      </c>
    </row>
    <row r="219" spans="1:14">
      <c r="A219" s="175">
        <v>218</v>
      </c>
      <c r="B219" s="175">
        <v>4</v>
      </c>
      <c r="C219" s="175" t="s">
        <v>906</v>
      </c>
      <c r="D219" s="175">
        <v>7</v>
      </c>
      <c r="E219" s="618"/>
      <c r="F219" s="618"/>
      <c r="G219" s="175" t="s">
        <v>910</v>
      </c>
      <c r="H219" s="175" t="s">
        <v>921</v>
      </c>
      <c r="I219" s="618"/>
      <c r="J219" s="619"/>
      <c r="K219" s="619"/>
      <c r="L219" s="619"/>
      <c r="M219" s="167">
        <v>18.46</v>
      </c>
      <c r="N219" s="167">
        <v>32.950193982917604</v>
      </c>
    </row>
    <row r="220" spans="1:14">
      <c r="A220" s="175">
        <v>219</v>
      </c>
      <c r="B220" s="175">
        <v>4</v>
      </c>
      <c r="C220" s="175" t="s">
        <v>906</v>
      </c>
      <c r="D220" s="175">
        <v>7</v>
      </c>
      <c r="E220" s="618"/>
      <c r="F220" s="618"/>
      <c r="G220" s="175" t="s">
        <v>911</v>
      </c>
      <c r="H220" s="175" t="s">
        <v>921</v>
      </c>
      <c r="I220" s="618"/>
      <c r="J220" s="619"/>
      <c r="K220" s="619"/>
      <c r="L220" s="619"/>
      <c r="M220" s="167">
        <v>18.46</v>
      </c>
      <c r="N220" s="167">
        <v>32.950193982917604</v>
      </c>
    </row>
    <row r="221" spans="1:14">
      <c r="A221" s="175">
        <v>220</v>
      </c>
      <c r="B221" s="175">
        <v>4</v>
      </c>
      <c r="C221" s="175" t="s">
        <v>906</v>
      </c>
      <c r="D221" s="175">
        <v>7</v>
      </c>
      <c r="E221" s="618"/>
      <c r="F221" s="618"/>
      <c r="G221" s="175" t="s">
        <v>912</v>
      </c>
      <c r="H221" s="175" t="s">
        <v>921</v>
      </c>
      <c r="I221" s="618"/>
      <c r="J221" s="619"/>
      <c r="K221" s="619"/>
      <c r="L221" s="619"/>
      <c r="M221" s="167">
        <v>17.36</v>
      </c>
      <c r="N221" s="167">
        <v>30.986747970934431</v>
      </c>
    </row>
    <row r="222" spans="1:14">
      <c r="A222" s="175">
        <v>221</v>
      </c>
      <c r="B222" s="175">
        <v>4</v>
      </c>
      <c r="C222" s="175" t="s">
        <v>906</v>
      </c>
      <c r="D222" s="175">
        <v>7</v>
      </c>
      <c r="E222" s="618">
        <v>706</v>
      </c>
      <c r="F222" s="618" t="s">
        <v>927</v>
      </c>
      <c r="G222" s="175" t="s">
        <v>908</v>
      </c>
      <c r="H222" s="175" t="s">
        <v>921</v>
      </c>
      <c r="I222" s="618" t="s">
        <v>918</v>
      </c>
      <c r="J222" s="619">
        <v>63.78</v>
      </c>
      <c r="K222" s="619">
        <v>82.572098604408509</v>
      </c>
      <c r="L222" s="619">
        <v>137.0620986044085</v>
      </c>
      <c r="M222" s="167">
        <v>18.46</v>
      </c>
      <c r="N222" s="167">
        <v>32.950193982917604</v>
      </c>
    </row>
    <row r="223" spans="1:14">
      <c r="A223" s="175">
        <v>222</v>
      </c>
      <c r="B223" s="175">
        <v>4</v>
      </c>
      <c r="C223" s="175" t="s">
        <v>906</v>
      </c>
      <c r="D223" s="175">
        <v>7</v>
      </c>
      <c r="E223" s="618"/>
      <c r="F223" s="618"/>
      <c r="G223" s="175" t="s">
        <v>910</v>
      </c>
      <c r="H223" s="175" t="s">
        <v>921</v>
      </c>
      <c r="I223" s="618"/>
      <c r="J223" s="619"/>
      <c r="K223" s="619"/>
      <c r="L223" s="619"/>
      <c r="M223" s="167">
        <v>17.36</v>
      </c>
      <c r="N223" s="167">
        <v>30.986747970934431</v>
      </c>
    </row>
    <row r="224" spans="1:14">
      <c r="A224" s="175">
        <v>223</v>
      </c>
      <c r="B224" s="175">
        <v>4</v>
      </c>
      <c r="C224" s="175" t="s">
        <v>906</v>
      </c>
      <c r="D224" s="175">
        <v>7</v>
      </c>
      <c r="E224" s="618"/>
      <c r="F224" s="618"/>
      <c r="G224" s="175" t="s">
        <v>911</v>
      </c>
      <c r="H224" s="175" t="s">
        <v>921</v>
      </c>
      <c r="I224" s="618"/>
      <c r="J224" s="619"/>
      <c r="K224" s="619"/>
      <c r="L224" s="619"/>
      <c r="M224" s="167">
        <v>17.36</v>
      </c>
      <c r="N224" s="167">
        <v>30.986747970934431</v>
      </c>
    </row>
    <row r="225" spans="1:14">
      <c r="A225" s="175">
        <v>224</v>
      </c>
      <c r="B225" s="175">
        <v>4</v>
      </c>
      <c r="C225" s="175" t="s">
        <v>906</v>
      </c>
      <c r="D225" s="175">
        <v>7</v>
      </c>
      <c r="E225" s="618"/>
      <c r="F225" s="618"/>
      <c r="G225" s="175" t="s">
        <v>912</v>
      </c>
      <c r="H225" s="175" t="s">
        <v>921</v>
      </c>
      <c r="I225" s="618"/>
      <c r="J225" s="619"/>
      <c r="K225" s="619"/>
      <c r="L225" s="619"/>
      <c r="M225" s="167">
        <v>18.46</v>
      </c>
      <c r="N225" s="167">
        <v>32.950193982917604</v>
      </c>
    </row>
    <row r="226" spans="1:14">
      <c r="A226" s="175">
        <v>225</v>
      </c>
      <c r="B226" s="175">
        <v>4</v>
      </c>
      <c r="C226" s="175" t="s">
        <v>906</v>
      </c>
      <c r="D226" s="175">
        <v>7</v>
      </c>
      <c r="E226" s="618">
        <v>707</v>
      </c>
      <c r="F226" s="618" t="s">
        <v>928</v>
      </c>
      <c r="G226" s="175" t="s">
        <v>908</v>
      </c>
      <c r="H226" s="175" t="s">
        <v>921</v>
      </c>
      <c r="I226" s="618" t="s">
        <v>918</v>
      </c>
      <c r="J226" s="619">
        <v>63.88</v>
      </c>
      <c r="K226" s="619">
        <v>82.701562540759099</v>
      </c>
      <c r="L226" s="619">
        <v>137.4615625407591</v>
      </c>
      <c r="M226" s="167">
        <v>17.36</v>
      </c>
      <c r="N226" s="167">
        <v>30.986747970934431</v>
      </c>
    </row>
    <row r="227" spans="1:14">
      <c r="A227" s="175">
        <v>226</v>
      </c>
      <c r="B227" s="175">
        <v>4</v>
      </c>
      <c r="C227" s="175" t="s">
        <v>906</v>
      </c>
      <c r="D227" s="175">
        <v>7</v>
      </c>
      <c r="E227" s="618"/>
      <c r="F227" s="618"/>
      <c r="G227" s="175" t="s">
        <v>910</v>
      </c>
      <c r="H227" s="175" t="s">
        <v>921</v>
      </c>
      <c r="I227" s="618"/>
      <c r="J227" s="619"/>
      <c r="K227" s="619"/>
      <c r="L227" s="619"/>
      <c r="M227" s="167">
        <v>18.690000000000001</v>
      </c>
      <c r="N227" s="167">
        <v>33.360732694514084</v>
      </c>
    </row>
    <row r="228" spans="1:14">
      <c r="A228" s="175">
        <v>227</v>
      </c>
      <c r="B228" s="175">
        <v>4</v>
      </c>
      <c r="C228" s="175" t="s">
        <v>906</v>
      </c>
      <c r="D228" s="175">
        <v>7</v>
      </c>
      <c r="E228" s="618"/>
      <c r="F228" s="618"/>
      <c r="G228" s="175" t="s">
        <v>911</v>
      </c>
      <c r="H228" s="175" t="s">
        <v>921</v>
      </c>
      <c r="I228" s="618"/>
      <c r="J228" s="619"/>
      <c r="K228" s="619"/>
      <c r="L228" s="619"/>
      <c r="M228" s="167">
        <v>18.690000000000001</v>
      </c>
      <c r="N228" s="167">
        <v>33.360732694514084</v>
      </c>
    </row>
    <row r="229" spans="1:14">
      <c r="A229" s="175">
        <v>228</v>
      </c>
      <c r="B229" s="175">
        <v>4</v>
      </c>
      <c r="C229" s="175" t="s">
        <v>906</v>
      </c>
      <c r="D229" s="175">
        <v>7</v>
      </c>
      <c r="E229" s="618"/>
      <c r="F229" s="618"/>
      <c r="G229" s="175" t="s">
        <v>912</v>
      </c>
      <c r="H229" s="175" t="s">
        <v>921</v>
      </c>
      <c r="I229" s="618"/>
      <c r="J229" s="619"/>
      <c r="K229" s="619"/>
      <c r="L229" s="619"/>
      <c r="M229" s="167">
        <v>17.36</v>
      </c>
      <c r="N229" s="167">
        <v>30.986747970934431</v>
      </c>
    </row>
    <row r="230" spans="1:14">
      <c r="A230" s="175">
        <v>229</v>
      </c>
      <c r="B230" s="175">
        <v>4</v>
      </c>
      <c r="C230" s="175" t="s">
        <v>906</v>
      </c>
      <c r="D230" s="175">
        <v>7</v>
      </c>
      <c r="E230" s="618">
        <v>708</v>
      </c>
      <c r="F230" s="618" t="s">
        <v>929</v>
      </c>
      <c r="G230" s="175" t="s">
        <v>908</v>
      </c>
      <c r="H230" s="175" t="s">
        <v>923</v>
      </c>
      <c r="I230" s="618" t="s">
        <v>918</v>
      </c>
      <c r="J230" s="619">
        <v>83.93</v>
      </c>
      <c r="K230" s="619">
        <v>108.6590817790531</v>
      </c>
      <c r="L230" s="619">
        <v>185.28908177905311</v>
      </c>
      <c r="M230" s="167">
        <v>22.53</v>
      </c>
      <c r="N230" s="167">
        <v>40.214944227255344</v>
      </c>
    </row>
    <row r="231" spans="1:14">
      <c r="A231" s="175">
        <v>230</v>
      </c>
      <c r="B231" s="175">
        <v>4</v>
      </c>
      <c r="C231" s="175" t="s">
        <v>906</v>
      </c>
      <c r="D231" s="175">
        <v>7</v>
      </c>
      <c r="E231" s="618"/>
      <c r="F231" s="618"/>
      <c r="G231" s="175" t="s">
        <v>910</v>
      </c>
      <c r="H231" s="175" t="s">
        <v>923</v>
      </c>
      <c r="I231" s="618"/>
      <c r="J231" s="619"/>
      <c r="K231" s="619"/>
      <c r="L231" s="619"/>
      <c r="M231" s="167">
        <v>32.53</v>
      </c>
      <c r="N231" s="167">
        <v>58.064453427102364</v>
      </c>
    </row>
    <row r="232" spans="1:14">
      <c r="A232" s="175">
        <v>231</v>
      </c>
      <c r="B232" s="175">
        <v>4</v>
      </c>
      <c r="C232" s="175" t="s">
        <v>906</v>
      </c>
      <c r="D232" s="175">
        <v>7</v>
      </c>
      <c r="E232" s="618"/>
      <c r="F232" s="618"/>
      <c r="G232" s="175" t="s">
        <v>911</v>
      </c>
      <c r="H232" s="175" t="s">
        <v>923</v>
      </c>
      <c r="I232" s="618"/>
      <c r="J232" s="619"/>
      <c r="K232" s="619"/>
      <c r="L232" s="619"/>
      <c r="M232" s="167">
        <v>32.53</v>
      </c>
      <c r="N232" s="167">
        <v>58.064453427102364</v>
      </c>
    </row>
    <row r="233" spans="1:14">
      <c r="A233" s="175">
        <v>232</v>
      </c>
      <c r="B233" s="175">
        <v>4</v>
      </c>
      <c r="C233" s="175" t="s">
        <v>906</v>
      </c>
      <c r="D233" s="175">
        <v>7</v>
      </c>
      <c r="E233" s="618"/>
      <c r="F233" s="618"/>
      <c r="G233" s="175" t="s">
        <v>912</v>
      </c>
      <c r="H233" s="175" t="s">
        <v>923</v>
      </c>
      <c r="I233" s="618"/>
      <c r="J233" s="619"/>
      <c r="K233" s="619"/>
      <c r="L233" s="619"/>
      <c r="M233" s="167">
        <v>22.53</v>
      </c>
      <c r="N233" s="167">
        <v>40.214944227255344</v>
      </c>
    </row>
    <row r="234" spans="1:14">
      <c r="A234" s="175">
        <v>233</v>
      </c>
      <c r="B234" s="175">
        <v>4</v>
      </c>
      <c r="C234" s="175" t="s">
        <v>906</v>
      </c>
      <c r="D234" s="175">
        <v>7</v>
      </c>
      <c r="E234" s="618">
        <v>709</v>
      </c>
      <c r="F234" s="618" t="s">
        <v>930</v>
      </c>
      <c r="G234" s="175" t="s">
        <v>908</v>
      </c>
      <c r="H234" s="175" t="s">
        <v>921</v>
      </c>
      <c r="I234" s="618" t="s">
        <v>918</v>
      </c>
      <c r="J234" s="619">
        <v>85.88</v>
      </c>
      <c r="K234" s="619">
        <v>111.18362853788965</v>
      </c>
      <c r="L234" s="619">
        <v>191.44362853788965</v>
      </c>
      <c r="M234" s="167">
        <v>32.799999999999997</v>
      </c>
      <c r="N234" s="167">
        <v>58.546390175498232</v>
      </c>
    </row>
    <row r="235" spans="1:14" ht="16.5">
      <c r="A235" s="175">
        <v>234</v>
      </c>
      <c r="B235" s="175">
        <v>4</v>
      </c>
      <c r="C235" s="175" t="s">
        <v>906</v>
      </c>
      <c r="D235" s="175">
        <v>7</v>
      </c>
      <c r="E235" s="618"/>
      <c r="F235" s="618"/>
      <c r="G235" s="175" t="s">
        <v>910</v>
      </c>
      <c r="H235" s="175" t="s">
        <v>921</v>
      </c>
      <c r="I235" s="618"/>
      <c r="J235" s="619"/>
      <c r="K235" s="619"/>
      <c r="L235" s="619"/>
      <c r="M235" s="193">
        <v>22.84</v>
      </c>
      <c r="N235" s="193">
        <v>40.768279012450598</v>
      </c>
    </row>
    <row r="236" spans="1:14" ht="16.5">
      <c r="A236" s="175">
        <v>235</v>
      </c>
      <c r="B236" s="175">
        <v>4</v>
      </c>
      <c r="C236" s="175" t="s">
        <v>906</v>
      </c>
      <c r="D236" s="175">
        <v>7</v>
      </c>
      <c r="E236" s="618"/>
      <c r="F236" s="618"/>
      <c r="G236" s="175" t="s">
        <v>911</v>
      </c>
      <c r="H236" s="175" t="s">
        <v>921</v>
      </c>
      <c r="I236" s="618"/>
      <c r="J236" s="619"/>
      <c r="K236" s="619"/>
      <c r="L236" s="619"/>
      <c r="M236" s="193">
        <v>22.84</v>
      </c>
      <c r="N236" s="193">
        <v>40.768279012450598</v>
      </c>
    </row>
    <row r="237" spans="1:14">
      <c r="A237" s="175">
        <v>236</v>
      </c>
      <c r="B237" s="175">
        <v>4</v>
      </c>
      <c r="C237" s="175" t="s">
        <v>906</v>
      </c>
      <c r="D237" s="175">
        <v>7</v>
      </c>
      <c r="E237" s="618"/>
      <c r="F237" s="618"/>
      <c r="G237" s="175" t="s">
        <v>912</v>
      </c>
      <c r="H237" s="175" t="s">
        <v>921</v>
      </c>
      <c r="I237" s="618"/>
      <c r="J237" s="619"/>
      <c r="K237" s="619"/>
      <c r="L237" s="619"/>
      <c r="M237" s="167">
        <v>32.799999999999997</v>
      </c>
      <c r="N237" s="167">
        <v>58.546390175498232</v>
      </c>
    </row>
    <row r="238" spans="1:14">
      <c r="A238" s="175">
        <v>237</v>
      </c>
      <c r="B238" s="175">
        <v>4</v>
      </c>
      <c r="C238" s="175" t="s">
        <v>906</v>
      </c>
      <c r="D238" s="175">
        <v>7</v>
      </c>
      <c r="E238" s="618">
        <v>710</v>
      </c>
      <c r="F238" s="618" t="s">
        <v>931</v>
      </c>
      <c r="G238" s="175" t="s">
        <v>908</v>
      </c>
      <c r="H238" s="175" t="s">
        <v>923</v>
      </c>
      <c r="I238" s="618" t="s">
        <v>918</v>
      </c>
      <c r="J238" s="619">
        <v>85.88</v>
      </c>
      <c r="K238" s="619">
        <v>111.18362853788965</v>
      </c>
      <c r="L238" s="619">
        <v>188.78362853788963</v>
      </c>
      <c r="M238" s="167">
        <v>29.92</v>
      </c>
      <c r="N238" s="167">
        <v>53.405731525942301</v>
      </c>
    </row>
    <row r="239" spans="1:14">
      <c r="A239" s="175">
        <v>238</v>
      </c>
      <c r="B239" s="175">
        <v>4</v>
      </c>
      <c r="C239" s="175" t="s">
        <v>906</v>
      </c>
      <c r="D239" s="175">
        <v>7</v>
      </c>
      <c r="E239" s="618"/>
      <c r="F239" s="618"/>
      <c r="G239" s="175" t="s">
        <v>910</v>
      </c>
      <c r="H239" s="175" t="s">
        <v>923</v>
      </c>
      <c r="I239" s="618"/>
      <c r="J239" s="619"/>
      <c r="K239" s="619"/>
      <c r="L239" s="619"/>
      <c r="M239" s="167">
        <v>22.84</v>
      </c>
      <c r="N239" s="167">
        <v>40.768279012450598</v>
      </c>
    </row>
    <row r="240" spans="1:14">
      <c r="A240" s="175">
        <v>239</v>
      </c>
      <c r="B240" s="175">
        <v>4</v>
      </c>
      <c r="C240" s="175" t="s">
        <v>906</v>
      </c>
      <c r="D240" s="175">
        <v>7</v>
      </c>
      <c r="E240" s="618"/>
      <c r="F240" s="618"/>
      <c r="G240" s="175" t="s">
        <v>911</v>
      </c>
      <c r="H240" s="175" t="s">
        <v>923</v>
      </c>
      <c r="I240" s="618"/>
      <c r="J240" s="619"/>
      <c r="K240" s="619"/>
      <c r="L240" s="619"/>
      <c r="M240" s="167">
        <v>22.84</v>
      </c>
      <c r="N240" s="167">
        <v>40.768279012450598</v>
      </c>
    </row>
    <row r="241" spans="1:14">
      <c r="A241" s="175">
        <v>240</v>
      </c>
      <c r="B241" s="175">
        <v>4</v>
      </c>
      <c r="C241" s="175" t="s">
        <v>906</v>
      </c>
      <c r="D241" s="175">
        <v>7</v>
      </c>
      <c r="E241" s="618"/>
      <c r="F241" s="618"/>
      <c r="G241" s="175" t="s">
        <v>912</v>
      </c>
      <c r="H241" s="175" t="s">
        <v>923</v>
      </c>
      <c r="I241" s="618"/>
      <c r="J241" s="619"/>
      <c r="K241" s="619"/>
      <c r="L241" s="619"/>
      <c r="M241" s="167">
        <v>29.92</v>
      </c>
      <c r="N241" s="167">
        <v>53.405731525942301</v>
      </c>
    </row>
    <row r="242" spans="1:14" ht="16.5">
      <c r="A242" s="175">
        <v>241</v>
      </c>
      <c r="B242" s="175">
        <v>4</v>
      </c>
      <c r="C242" s="175" t="s">
        <v>906</v>
      </c>
      <c r="D242" s="175">
        <v>8</v>
      </c>
      <c r="E242" s="618">
        <v>801</v>
      </c>
      <c r="F242" s="618" t="s">
        <v>920</v>
      </c>
      <c r="G242" s="175" t="s">
        <v>908</v>
      </c>
      <c r="H242" s="175" t="s">
        <v>921</v>
      </c>
      <c r="I242" s="618" t="s">
        <v>918</v>
      </c>
      <c r="J242" s="619">
        <v>85.93</v>
      </c>
      <c r="K242" s="619">
        <v>111.24848063632808</v>
      </c>
      <c r="L242" s="619">
        <v>191.5084806363281</v>
      </c>
      <c r="M242" s="193">
        <v>22.84</v>
      </c>
      <c r="N242" s="193">
        <v>40.768279012450598</v>
      </c>
    </row>
    <row r="243" spans="1:14" ht="16.5">
      <c r="A243" s="175">
        <v>242</v>
      </c>
      <c r="B243" s="175">
        <v>4</v>
      </c>
      <c r="C243" s="175" t="s">
        <v>906</v>
      </c>
      <c r="D243" s="175">
        <v>8</v>
      </c>
      <c r="E243" s="618"/>
      <c r="F243" s="618"/>
      <c r="G243" s="175" t="s">
        <v>910</v>
      </c>
      <c r="H243" s="175" t="s">
        <v>921</v>
      </c>
      <c r="I243" s="618"/>
      <c r="J243" s="619"/>
      <c r="K243" s="619"/>
      <c r="L243" s="619"/>
      <c r="M243" s="193">
        <v>32.799999999999997</v>
      </c>
      <c r="N243" s="193">
        <v>58.546390175498232</v>
      </c>
    </row>
    <row r="244" spans="1:14" ht="16.5">
      <c r="A244" s="175">
        <v>243</v>
      </c>
      <c r="B244" s="175">
        <v>4</v>
      </c>
      <c r="C244" s="175" t="s">
        <v>906</v>
      </c>
      <c r="D244" s="175">
        <v>8</v>
      </c>
      <c r="E244" s="618"/>
      <c r="F244" s="618"/>
      <c r="G244" s="175" t="s">
        <v>911</v>
      </c>
      <c r="H244" s="175" t="s">
        <v>921</v>
      </c>
      <c r="I244" s="618"/>
      <c r="J244" s="619"/>
      <c r="K244" s="619"/>
      <c r="L244" s="619"/>
      <c r="M244" s="193">
        <v>32.799999999999997</v>
      </c>
      <c r="N244" s="193">
        <v>58.546390175498232</v>
      </c>
    </row>
    <row r="245" spans="1:14" ht="16.5">
      <c r="A245" s="175">
        <v>244</v>
      </c>
      <c r="B245" s="175">
        <v>4</v>
      </c>
      <c r="C245" s="175" t="s">
        <v>906</v>
      </c>
      <c r="D245" s="175">
        <v>8</v>
      </c>
      <c r="E245" s="618"/>
      <c r="F245" s="618"/>
      <c r="G245" s="175" t="s">
        <v>912</v>
      </c>
      <c r="H245" s="175" t="s">
        <v>921</v>
      </c>
      <c r="I245" s="618"/>
      <c r="J245" s="619"/>
      <c r="K245" s="619"/>
      <c r="L245" s="619"/>
      <c r="M245" s="193">
        <v>22.84</v>
      </c>
      <c r="N245" s="193">
        <v>40.768279012450598</v>
      </c>
    </row>
    <row r="246" spans="1:14" ht="16.5">
      <c r="A246" s="175">
        <v>245</v>
      </c>
      <c r="B246" s="175">
        <v>4</v>
      </c>
      <c r="C246" s="175" t="s">
        <v>906</v>
      </c>
      <c r="D246" s="175">
        <v>8</v>
      </c>
      <c r="E246" s="618">
        <v>802</v>
      </c>
      <c r="F246" s="618" t="s">
        <v>922</v>
      </c>
      <c r="G246" s="175" t="s">
        <v>908</v>
      </c>
      <c r="H246" s="175" t="s">
        <v>923</v>
      </c>
      <c r="I246" s="618" t="s">
        <v>918</v>
      </c>
      <c r="J246" s="619">
        <v>85.93</v>
      </c>
      <c r="K246" s="619">
        <v>111.24848063632808</v>
      </c>
      <c r="L246" s="619">
        <v>188.84848063632808</v>
      </c>
      <c r="M246" s="193">
        <v>22.84</v>
      </c>
      <c r="N246" s="193">
        <v>40.768279012450598</v>
      </c>
    </row>
    <row r="247" spans="1:14">
      <c r="A247" s="175">
        <v>246</v>
      </c>
      <c r="B247" s="175">
        <v>4</v>
      </c>
      <c r="C247" s="175" t="s">
        <v>906</v>
      </c>
      <c r="D247" s="175">
        <v>8</v>
      </c>
      <c r="E247" s="618"/>
      <c r="F247" s="618"/>
      <c r="G247" s="175" t="s">
        <v>910</v>
      </c>
      <c r="H247" s="175" t="s">
        <v>923</v>
      </c>
      <c r="I247" s="618"/>
      <c r="J247" s="619"/>
      <c r="K247" s="619"/>
      <c r="L247" s="619"/>
      <c r="M247" s="167">
        <v>29.92</v>
      </c>
      <c r="N247" s="167">
        <v>53.405731525942301</v>
      </c>
    </row>
    <row r="248" spans="1:14">
      <c r="A248" s="175">
        <v>247</v>
      </c>
      <c r="B248" s="175">
        <v>4</v>
      </c>
      <c r="C248" s="175" t="s">
        <v>906</v>
      </c>
      <c r="D248" s="175">
        <v>8</v>
      </c>
      <c r="E248" s="618"/>
      <c r="F248" s="618"/>
      <c r="G248" s="175" t="s">
        <v>911</v>
      </c>
      <c r="H248" s="175" t="s">
        <v>923</v>
      </c>
      <c r="I248" s="618"/>
      <c r="J248" s="619"/>
      <c r="K248" s="619"/>
      <c r="L248" s="619"/>
      <c r="M248" s="167">
        <v>29.92</v>
      </c>
      <c r="N248" s="167">
        <v>53.405731525942301</v>
      </c>
    </row>
    <row r="249" spans="1:14" ht="16.5">
      <c r="A249" s="175">
        <v>248</v>
      </c>
      <c r="B249" s="175">
        <v>4</v>
      </c>
      <c r="C249" s="175" t="s">
        <v>906</v>
      </c>
      <c r="D249" s="175">
        <v>8</v>
      </c>
      <c r="E249" s="618"/>
      <c r="F249" s="618"/>
      <c r="G249" s="175" t="s">
        <v>912</v>
      </c>
      <c r="H249" s="175" t="s">
        <v>923</v>
      </c>
      <c r="I249" s="618"/>
      <c r="J249" s="619"/>
      <c r="K249" s="619"/>
      <c r="L249" s="619"/>
      <c r="M249" s="193">
        <v>22.84</v>
      </c>
      <c r="N249" s="193">
        <v>40.768279012450598</v>
      </c>
    </row>
    <row r="250" spans="1:14">
      <c r="A250" s="175">
        <v>249</v>
      </c>
      <c r="B250" s="175">
        <v>4</v>
      </c>
      <c r="C250" s="175" t="s">
        <v>906</v>
      </c>
      <c r="D250" s="175">
        <v>8</v>
      </c>
      <c r="E250" s="618">
        <v>803</v>
      </c>
      <c r="F250" s="618" t="s">
        <v>924</v>
      </c>
      <c r="G250" s="175" t="s">
        <v>908</v>
      </c>
      <c r="H250" s="175" t="s">
        <v>921</v>
      </c>
      <c r="I250" s="618" t="s">
        <v>918</v>
      </c>
      <c r="J250" s="619">
        <v>63.88</v>
      </c>
      <c r="K250" s="619">
        <v>82.701651845090623</v>
      </c>
      <c r="L250" s="619">
        <v>137.46165184509061</v>
      </c>
      <c r="M250" s="167">
        <v>18.690000000000001</v>
      </c>
      <c r="N250" s="167">
        <v>33.360732694514084</v>
      </c>
    </row>
    <row r="251" spans="1:14">
      <c r="A251" s="175">
        <v>250</v>
      </c>
      <c r="B251" s="175">
        <v>4</v>
      </c>
      <c r="C251" s="175" t="s">
        <v>906</v>
      </c>
      <c r="D251" s="175">
        <v>8</v>
      </c>
      <c r="E251" s="618"/>
      <c r="F251" s="618"/>
      <c r="G251" s="175" t="s">
        <v>910</v>
      </c>
      <c r="H251" s="175" t="s">
        <v>921</v>
      </c>
      <c r="I251" s="618"/>
      <c r="J251" s="619"/>
      <c r="K251" s="619"/>
      <c r="L251" s="619"/>
      <c r="M251" s="167">
        <v>17.36</v>
      </c>
      <c r="N251" s="167">
        <v>30.986747970934431</v>
      </c>
    </row>
    <row r="252" spans="1:14">
      <c r="A252" s="175">
        <v>251</v>
      </c>
      <c r="B252" s="175">
        <v>4</v>
      </c>
      <c r="C252" s="175" t="s">
        <v>906</v>
      </c>
      <c r="D252" s="175">
        <v>8</v>
      </c>
      <c r="E252" s="618"/>
      <c r="F252" s="618"/>
      <c r="G252" s="175" t="s">
        <v>911</v>
      </c>
      <c r="H252" s="175" t="s">
        <v>921</v>
      </c>
      <c r="I252" s="618"/>
      <c r="J252" s="619"/>
      <c r="K252" s="619"/>
      <c r="L252" s="619"/>
      <c r="M252" s="167">
        <v>17.36</v>
      </c>
      <c r="N252" s="167">
        <v>30.986747970934431</v>
      </c>
    </row>
    <row r="253" spans="1:14">
      <c r="A253" s="175">
        <v>252</v>
      </c>
      <c r="B253" s="175">
        <v>4</v>
      </c>
      <c r="C253" s="175" t="s">
        <v>906</v>
      </c>
      <c r="D253" s="175">
        <v>8</v>
      </c>
      <c r="E253" s="618"/>
      <c r="F253" s="618"/>
      <c r="G253" s="175" t="s">
        <v>912</v>
      </c>
      <c r="H253" s="175" t="s">
        <v>921</v>
      </c>
      <c r="I253" s="618"/>
      <c r="J253" s="619"/>
      <c r="K253" s="619"/>
      <c r="L253" s="619"/>
      <c r="M253" s="167">
        <v>18.690000000000001</v>
      </c>
      <c r="N253" s="167">
        <v>33.360732694514084</v>
      </c>
    </row>
    <row r="254" spans="1:14">
      <c r="A254" s="175">
        <v>253</v>
      </c>
      <c r="B254" s="175">
        <v>4</v>
      </c>
      <c r="C254" s="175" t="s">
        <v>906</v>
      </c>
      <c r="D254" s="175">
        <v>8</v>
      </c>
      <c r="E254" s="618">
        <v>804</v>
      </c>
      <c r="F254" s="618" t="s">
        <v>925</v>
      </c>
      <c r="G254" s="175" t="s">
        <v>908</v>
      </c>
      <c r="H254" s="175" t="s">
        <v>923</v>
      </c>
      <c r="I254" s="618" t="s">
        <v>918</v>
      </c>
      <c r="J254" s="619">
        <v>83.93</v>
      </c>
      <c r="K254" s="619">
        <v>108.65919911331335</v>
      </c>
      <c r="L254" s="619">
        <v>185.28919911331334</v>
      </c>
      <c r="M254" s="167">
        <v>32.53</v>
      </c>
      <c r="N254" s="167">
        <v>58.064453427102364</v>
      </c>
    </row>
    <row r="255" spans="1:14">
      <c r="A255" s="175">
        <v>254</v>
      </c>
      <c r="B255" s="175">
        <v>4</v>
      </c>
      <c r="C255" s="175" t="s">
        <v>906</v>
      </c>
      <c r="D255" s="175">
        <v>8</v>
      </c>
      <c r="E255" s="618"/>
      <c r="F255" s="618"/>
      <c r="G255" s="175" t="s">
        <v>910</v>
      </c>
      <c r="H255" s="175" t="s">
        <v>923</v>
      </c>
      <c r="I255" s="618"/>
      <c r="J255" s="619"/>
      <c r="K255" s="619"/>
      <c r="L255" s="619"/>
      <c r="M255" s="167">
        <v>22.53</v>
      </c>
      <c r="N255" s="167">
        <v>40.214944227255344</v>
      </c>
    </row>
    <row r="256" spans="1:14">
      <c r="A256" s="175">
        <v>255</v>
      </c>
      <c r="B256" s="175">
        <v>4</v>
      </c>
      <c r="C256" s="175" t="s">
        <v>906</v>
      </c>
      <c r="D256" s="175">
        <v>8</v>
      </c>
      <c r="E256" s="618"/>
      <c r="F256" s="618"/>
      <c r="G256" s="175" t="s">
        <v>911</v>
      </c>
      <c r="H256" s="175" t="s">
        <v>923</v>
      </c>
      <c r="I256" s="618"/>
      <c r="J256" s="619"/>
      <c r="K256" s="619"/>
      <c r="L256" s="619"/>
      <c r="M256" s="167">
        <v>22.53</v>
      </c>
      <c r="N256" s="167">
        <v>40.214944227255344</v>
      </c>
    </row>
    <row r="257" spans="1:14">
      <c r="A257" s="175">
        <v>256</v>
      </c>
      <c r="B257" s="175">
        <v>4</v>
      </c>
      <c r="C257" s="175" t="s">
        <v>906</v>
      </c>
      <c r="D257" s="175">
        <v>8</v>
      </c>
      <c r="E257" s="618"/>
      <c r="F257" s="618"/>
      <c r="G257" s="175" t="s">
        <v>912</v>
      </c>
      <c r="H257" s="175" t="s">
        <v>923</v>
      </c>
      <c r="I257" s="618"/>
      <c r="J257" s="619"/>
      <c r="K257" s="619"/>
      <c r="L257" s="619"/>
      <c r="M257" s="167">
        <v>32.53</v>
      </c>
      <c r="N257" s="167">
        <v>58.064453427102364</v>
      </c>
    </row>
    <row r="258" spans="1:14">
      <c r="A258" s="175">
        <v>257</v>
      </c>
      <c r="B258" s="175">
        <v>4</v>
      </c>
      <c r="C258" s="175" t="s">
        <v>906</v>
      </c>
      <c r="D258" s="175">
        <v>8</v>
      </c>
      <c r="E258" s="618">
        <v>805</v>
      </c>
      <c r="F258" s="618" t="s">
        <v>926</v>
      </c>
      <c r="G258" s="175" t="s">
        <v>908</v>
      </c>
      <c r="H258" s="175" t="s">
        <v>921</v>
      </c>
      <c r="I258" s="618" t="s">
        <v>918</v>
      </c>
      <c r="J258" s="619">
        <v>63.78</v>
      </c>
      <c r="K258" s="619">
        <v>82.572187768939884</v>
      </c>
      <c r="L258" s="619">
        <v>137.06218776893988</v>
      </c>
      <c r="M258" s="167">
        <v>17.36</v>
      </c>
      <c r="N258" s="167">
        <v>30.986747970934431</v>
      </c>
    </row>
    <row r="259" spans="1:14">
      <c r="A259" s="175">
        <v>258</v>
      </c>
      <c r="B259" s="175">
        <v>4</v>
      </c>
      <c r="C259" s="175" t="s">
        <v>906</v>
      </c>
      <c r="D259" s="175">
        <v>8</v>
      </c>
      <c r="E259" s="618"/>
      <c r="F259" s="618"/>
      <c r="G259" s="175" t="s">
        <v>910</v>
      </c>
      <c r="H259" s="175" t="s">
        <v>921</v>
      </c>
      <c r="I259" s="618"/>
      <c r="J259" s="619"/>
      <c r="K259" s="619"/>
      <c r="L259" s="619"/>
      <c r="M259" s="167">
        <v>18.46</v>
      </c>
      <c r="N259" s="167">
        <v>32.950193982917604</v>
      </c>
    </row>
    <row r="260" spans="1:14">
      <c r="A260" s="175">
        <v>259</v>
      </c>
      <c r="B260" s="175">
        <v>4</v>
      </c>
      <c r="C260" s="175" t="s">
        <v>906</v>
      </c>
      <c r="D260" s="175">
        <v>8</v>
      </c>
      <c r="E260" s="618"/>
      <c r="F260" s="618"/>
      <c r="G260" s="175" t="s">
        <v>911</v>
      </c>
      <c r="H260" s="175" t="s">
        <v>921</v>
      </c>
      <c r="I260" s="618"/>
      <c r="J260" s="619"/>
      <c r="K260" s="619"/>
      <c r="L260" s="619"/>
      <c r="M260" s="167">
        <v>18.46</v>
      </c>
      <c r="N260" s="167">
        <v>32.950193982917604</v>
      </c>
    </row>
    <row r="261" spans="1:14">
      <c r="A261" s="175">
        <v>260</v>
      </c>
      <c r="B261" s="175">
        <v>4</v>
      </c>
      <c r="C261" s="175" t="s">
        <v>906</v>
      </c>
      <c r="D261" s="175">
        <v>8</v>
      </c>
      <c r="E261" s="618"/>
      <c r="F261" s="618"/>
      <c r="G261" s="175" t="s">
        <v>912</v>
      </c>
      <c r="H261" s="175" t="s">
        <v>921</v>
      </c>
      <c r="I261" s="618"/>
      <c r="J261" s="619"/>
      <c r="K261" s="619"/>
      <c r="L261" s="619"/>
      <c r="M261" s="167">
        <v>17.36</v>
      </c>
      <c r="N261" s="167">
        <v>30.986747970934431</v>
      </c>
    </row>
    <row r="262" spans="1:14">
      <c r="A262" s="175">
        <v>261</v>
      </c>
      <c r="B262" s="175">
        <v>4</v>
      </c>
      <c r="C262" s="175" t="s">
        <v>906</v>
      </c>
      <c r="D262" s="175">
        <v>8</v>
      </c>
      <c r="E262" s="618">
        <v>806</v>
      </c>
      <c r="F262" s="618" t="s">
        <v>927</v>
      </c>
      <c r="G262" s="175" t="s">
        <v>908</v>
      </c>
      <c r="H262" s="175" t="s">
        <v>921</v>
      </c>
      <c r="I262" s="618" t="s">
        <v>918</v>
      </c>
      <c r="J262" s="619">
        <v>63.78</v>
      </c>
      <c r="K262" s="619">
        <v>82.572098604408509</v>
      </c>
      <c r="L262" s="619">
        <v>137.0620986044085</v>
      </c>
      <c r="M262" s="167">
        <v>18.46</v>
      </c>
      <c r="N262" s="167">
        <v>32.950193982917604</v>
      </c>
    </row>
    <row r="263" spans="1:14">
      <c r="A263" s="175">
        <v>262</v>
      </c>
      <c r="B263" s="175">
        <v>4</v>
      </c>
      <c r="C263" s="175" t="s">
        <v>906</v>
      </c>
      <c r="D263" s="175">
        <v>8</v>
      </c>
      <c r="E263" s="618"/>
      <c r="F263" s="618"/>
      <c r="G263" s="175" t="s">
        <v>910</v>
      </c>
      <c r="H263" s="175" t="s">
        <v>921</v>
      </c>
      <c r="I263" s="618"/>
      <c r="J263" s="619"/>
      <c r="K263" s="619"/>
      <c r="L263" s="619"/>
      <c r="M263" s="167">
        <v>17.36</v>
      </c>
      <c r="N263" s="167">
        <v>30.986747970934431</v>
      </c>
    </row>
    <row r="264" spans="1:14">
      <c r="A264" s="175">
        <v>263</v>
      </c>
      <c r="B264" s="175">
        <v>4</v>
      </c>
      <c r="C264" s="175" t="s">
        <v>906</v>
      </c>
      <c r="D264" s="175">
        <v>8</v>
      </c>
      <c r="E264" s="618"/>
      <c r="F264" s="618"/>
      <c r="G264" s="175" t="s">
        <v>911</v>
      </c>
      <c r="H264" s="175" t="s">
        <v>921</v>
      </c>
      <c r="I264" s="618"/>
      <c r="J264" s="619"/>
      <c r="K264" s="619"/>
      <c r="L264" s="619"/>
      <c r="M264" s="167">
        <v>17.36</v>
      </c>
      <c r="N264" s="167">
        <v>30.986747970934431</v>
      </c>
    </row>
    <row r="265" spans="1:14">
      <c r="A265" s="175">
        <v>264</v>
      </c>
      <c r="B265" s="175">
        <v>4</v>
      </c>
      <c r="C265" s="175" t="s">
        <v>906</v>
      </c>
      <c r="D265" s="175">
        <v>8</v>
      </c>
      <c r="E265" s="618"/>
      <c r="F265" s="618"/>
      <c r="G265" s="175" t="s">
        <v>912</v>
      </c>
      <c r="H265" s="175" t="s">
        <v>921</v>
      </c>
      <c r="I265" s="618"/>
      <c r="J265" s="619"/>
      <c r="K265" s="619"/>
      <c r="L265" s="619"/>
      <c r="M265" s="167">
        <v>18.46</v>
      </c>
      <c r="N265" s="167">
        <v>32.950193982917604</v>
      </c>
    </row>
    <row r="266" spans="1:14">
      <c r="A266" s="175">
        <v>265</v>
      </c>
      <c r="B266" s="175">
        <v>4</v>
      </c>
      <c r="C266" s="175" t="s">
        <v>906</v>
      </c>
      <c r="D266" s="175">
        <v>8</v>
      </c>
      <c r="E266" s="618">
        <v>807</v>
      </c>
      <c r="F266" s="618" t="s">
        <v>928</v>
      </c>
      <c r="G266" s="175" t="s">
        <v>908</v>
      </c>
      <c r="H266" s="175" t="s">
        <v>921</v>
      </c>
      <c r="I266" s="618" t="s">
        <v>918</v>
      </c>
      <c r="J266" s="619">
        <v>63.88</v>
      </c>
      <c r="K266" s="619">
        <v>82.701562540759099</v>
      </c>
      <c r="L266" s="619">
        <v>137.4615625407591</v>
      </c>
      <c r="M266" s="167">
        <v>17.36</v>
      </c>
      <c r="N266" s="167">
        <v>30.986747970934431</v>
      </c>
    </row>
    <row r="267" spans="1:14">
      <c r="A267" s="175">
        <v>266</v>
      </c>
      <c r="B267" s="175">
        <v>4</v>
      </c>
      <c r="C267" s="175" t="s">
        <v>906</v>
      </c>
      <c r="D267" s="175">
        <v>8</v>
      </c>
      <c r="E267" s="618"/>
      <c r="F267" s="618"/>
      <c r="G267" s="175" t="s">
        <v>910</v>
      </c>
      <c r="H267" s="175" t="s">
        <v>921</v>
      </c>
      <c r="I267" s="618"/>
      <c r="J267" s="619"/>
      <c r="K267" s="619"/>
      <c r="L267" s="619"/>
      <c r="M267" s="167">
        <v>18.690000000000001</v>
      </c>
      <c r="N267" s="167">
        <v>33.360732694514084</v>
      </c>
    </row>
    <row r="268" spans="1:14">
      <c r="A268" s="175">
        <v>267</v>
      </c>
      <c r="B268" s="175">
        <v>4</v>
      </c>
      <c r="C268" s="175" t="s">
        <v>906</v>
      </c>
      <c r="D268" s="175">
        <v>8</v>
      </c>
      <c r="E268" s="618"/>
      <c r="F268" s="618"/>
      <c r="G268" s="175" t="s">
        <v>911</v>
      </c>
      <c r="H268" s="175" t="s">
        <v>921</v>
      </c>
      <c r="I268" s="618"/>
      <c r="J268" s="619"/>
      <c r="K268" s="619"/>
      <c r="L268" s="619"/>
      <c r="M268" s="167">
        <v>18.690000000000001</v>
      </c>
      <c r="N268" s="167">
        <v>33.360732694514084</v>
      </c>
    </row>
    <row r="269" spans="1:14">
      <c r="A269" s="175">
        <v>268</v>
      </c>
      <c r="B269" s="175">
        <v>4</v>
      </c>
      <c r="C269" s="175" t="s">
        <v>906</v>
      </c>
      <c r="D269" s="175">
        <v>8</v>
      </c>
      <c r="E269" s="618"/>
      <c r="F269" s="618"/>
      <c r="G269" s="175" t="s">
        <v>912</v>
      </c>
      <c r="H269" s="175" t="s">
        <v>921</v>
      </c>
      <c r="I269" s="618"/>
      <c r="J269" s="619"/>
      <c r="K269" s="619"/>
      <c r="L269" s="619"/>
      <c r="M269" s="167">
        <v>17.36</v>
      </c>
      <c r="N269" s="167">
        <v>30.986747970934431</v>
      </c>
    </row>
    <row r="270" spans="1:14">
      <c r="A270" s="175">
        <v>269</v>
      </c>
      <c r="B270" s="175">
        <v>4</v>
      </c>
      <c r="C270" s="175" t="s">
        <v>906</v>
      </c>
      <c r="D270" s="175">
        <v>8</v>
      </c>
      <c r="E270" s="618">
        <v>808</v>
      </c>
      <c r="F270" s="618" t="s">
        <v>929</v>
      </c>
      <c r="G270" s="175" t="s">
        <v>908</v>
      </c>
      <c r="H270" s="175" t="s">
        <v>923</v>
      </c>
      <c r="I270" s="618" t="s">
        <v>918</v>
      </c>
      <c r="J270" s="619">
        <v>83.93</v>
      </c>
      <c r="K270" s="619">
        <v>108.6590817790531</v>
      </c>
      <c r="L270" s="619">
        <v>185.28908177905311</v>
      </c>
      <c r="M270" s="167">
        <v>22.53</v>
      </c>
      <c r="N270" s="167">
        <v>40.214944227255344</v>
      </c>
    </row>
    <row r="271" spans="1:14">
      <c r="A271" s="175">
        <v>270</v>
      </c>
      <c r="B271" s="175">
        <v>4</v>
      </c>
      <c r="C271" s="175" t="s">
        <v>906</v>
      </c>
      <c r="D271" s="175">
        <v>8</v>
      </c>
      <c r="E271" s="618"/>
      <c r="F271" s="618"/>
      <c r="G271" s="175" t="s">
        <v>910</v>
      </c>
      <c r="H271" s="175" t="s">
        <v>923</v>
      </c>
      <c r="I271" s="618"/>
      <c r="J271" s="619"/>
      <c r="K271" s="619"/>
      <c r="L271" s="619"/>
      <c r="M271" s="167">
        <v>32.53</v>
      </c>
      <c r="N271" s="167">
        <v>58.064453427102364</v>
      </c>
    </row>
    <row r="272" spans="1:14">
      <c r="A272" s="175">
        <v>271</v>
      </c>
      <c r="B272" s="175">
        <v>4</v>
      </c>
      <c r="C272" s="175" t="s">
        <v>906</v>
      </c>
      <c r="D272" s="175">
        <v>8</v>
      </c>
      <c r="E272" s="618"/>
      <c r="F272" s="618"/>
      <c r="G272" s="175" t="s">
        <v>911</v>
      </c>
      <c r="H272" s="175" t="s">
        <v>923</v>
      </c>
      <c r="I272" s="618"/>
      <c r="J272" s="619"/>
      <c r="K272" s="619"/>
      <c r="L272" s="619"/>
      <c r="M272" s="167">
        <v>32.53</v>
      </c>
      <c r="N272" s="167">
        <v>58.064453427102364</v>
      </c>
    </row>
    <row r="273" spans="1:14">
      <c r="A273" s="175">
        <v>272</v>
      </c>
      <c r="B273" s="175">
        <v>4</v>
      </c>
      <c r="C273" s="175" t="s">
        <v>906</v>
      </c>
      <c r="D273" s="175">
        <v>8</v>
      </c>
      <c r="E273" s="618"/>
      <c r="F273" s="618"/>
      <c r="G273" s="175" t="s">
        <v>912</v>
      </c>
      <c r="H273" s="175" t="s">
        <v>923</v>
      </c>
      <c r="I273" s="618"/>
      <c r="J273" s="619"/>
      <c r="K273" s="619"/>
      <c r="L273" s="619"/>
      <c r="M273" s="167">
        <v>22.53</v>
      </c>
      <c r="N273" s="167">
        <v>40.214944227255344</v>
      </c>
    </row>
    <row r="274" spans="1:14">
      <c r="A274" s="175">
        <v>273</v>
      </c>
      <c r="B274" s="175">
        <v>4</v>
      </c>
      <c r="C274" s="175" t="s">
        <v>906</v>
      </c>
      <c r="D274" s="175">
        <v>8</v>
      </c>
      <c r="E274" s="618">
        <v>809</v>
      </c>
      <c r="F274" s="618" t="s">
        <v>930</v>
      </c>
      <c r="G274" s="175" t="s">
        <v>908</v>
      </c>
      <c r="H274" s="175" t="s">
        <v>921</v>
      </c>
      <c r="I274" s="618" t="s">
        <v>918</v>
      </c>
      <c r="J274" s="619">
        <v>85.88</v>
      </c>
      <c r="K274" s="619">
        <v>111.18362853788965</v>
      </c>
      <c r="L274" s="619">
        <v>191.44362853788965</v>
      </c>
      <c r="M274" s="167">
        <v>32.799999999999997</v>
      </c>
      <c r="N274" s="167">
        <v>58.546390175498232</v>
      </c>
    </row>
    <row r="275" spans="1:14" ht="16.5">
      <c r="A275" s="175">
        <v>274</v>
      </c>
      <c r="B275" s="175">
        <v>4</v>
      </c>
      <c r="C275" s="175" t="s">
        <v>906</v>
      </c>
      <c r="D275" s="175">
        <v>8</v>
      </c>
      <c r="E275" s="618"/>
      <c r="F275" s="618"/>
      <c r="G275" s="175" t="s">
        <v>910</v>
      </c>
      <c r="H275" s="175" t="s">
        <v>921</v>
      </c>
      <c r="I275" s="618"/>
      <c r="J275" s="619"/>
      <c r="K275" s="619"/>
      <c r="L275" s="619"/>
      <c r="M275" s="193">
        <v>22.84</v>
      </c>
      <c r="N275" s="193">
        <v>40.768279012450598</v>
      </c>
    </row>
    <row r="276" spans="1:14" ht="16.5">
      <c r="A276" s="175">
        <v>275</v>
      </c>
      <c r="B276" s="175">
        <v>4</v>
      </c>
      <c r="C276" s="175" t="s">
        <v>906</v>
      </c>
      <c r="D276" s="175">
        <v>8</v>
      </c>
      <c r="E276" s="618"/>
      <c r="F276" s="618"/>
      <c r="G276" s="175" t="s">
        <v>911</v>
      </c>
      <c r="H276" s="175" t="s">
        <v>921</v>
      </c>
      <c r="I276" s="618"/>
      <c r="J276" s="619"/>
      <c r="K276" s="619"/>
      <c r="L276" s="619"/>
      <c r="M276" s="193">
        <v>22.84</v>
      </c>
      <c r="N276" s="193">
        <v>40.768279012450598</v>
      </c>
    </row>
    <row r="277" spans="1:14">
      <c r="A277" s="175">
        <v>276</v>
      </c>
      <c r="B277" s="175">
        <v>4</v>
      </c>
      <c r="C277" s="175" t="s">
        <v>906</v>
      </c>
      <c r="D277" s="175">
        <v>8</v>
      </c>
      <c r="E277" s="618"/>
      <c r="F277" s="618"/>
      <c r="G277" s="175" t="s">
        <v>912</v>
      </c>
      <c r="H277" s="175" t="s">
        <v>921</v>
      </c>
      <c r="I277" s="618"/>
      <c r="J277" s="619"/>
      <c r="K277" s="619"/>
      <c r="L277" s="619"/>
      <c r="M277" s="167">
        <v>32.799999999999997</v>
      </c>
      <c r="N277" s="167">
        <v>58.546390175498232</v>
      </c>
    </row>
    <row r="278" spans="1:14">
      <c r="A278" s="175">
        <v>277</v>
      </c>
      <c r="B278" s="175">
        <v>4</v>
      </c>
      <c r="C278" s="175" t="s">
        <v>906</v>
      </c>
      <c r="D278" s="175">
        <v>8</v>
      </c>
      <c r="E278" s="618">
        <v>810</v>
      </c>
      <c r="F278" s="618" t="s">
        <v>931</v>
      </c>
      <c r="G278" s="175" t="s">
        <v>908</v>
      </c>
      <c r="H278" s="175" t="s">
        <v>923</v>
      </c>
      <c r="I278" s="618" t="s">
        <v>918</v>
      </c>
      <c r="J278" s="619">
        <v>85.88</v>
      </c>
      <c r="K278" s="619">
        <v>111.18362853788965</v>
      </c>
      <c r="L278" s="619">
        <v>188.78362853788963</v>
      </c>
      <c r="M278" s="167">
        <v>29.92</v>
      </c>
      <c r="N278" s="167">
        <v>53.405731525942301</v>
      </c>
    </row>
    <row r="279" spans="1:14">
      <c r="A279" s="175">
        <v>278</v>
      </c>
      <c r="B279" s="175">
        <v>4</v>
      </c>
      <c r="C279" s="175" t="s">
        <v>906</v>
      </c>
      <c r="D279" s="175">
        <v>8</v>
      </c>
      <c r="E279" s="618"/>
      <c r="F279" s="618"/>
      <c r="G279" s="175" t="s">
        <v>910</v>
      </c>
      <c r="H279" s="175" t="s">
        <v>923</v>
      </c>
      <c r="I279" s="618"/>
      <c r="J279" s="619"/>
      <c r="K279" s="619"/>
      <c r="L279" s="619"/>
      <c r="M279" s="167">
        <v>22.84</v>
      </c>
      <c r="N279" s="167">
        <v>40.768279012450598</v>
      </c>
    </row>
    <row r="280" spans="1:14">
      <c r="A280" s="175">
        <v>279</v>
      </c>
      <c r="B280" s="175">
        <v>4</v>
      </c>
      <c r="C280" s="175" t="s">
        <v>906</v>
      </c>
      <c r="D280" s="175">
        <v>8</v>
      </c>
      <c r="E280" s="618"/>
      <c r="F280" s="618"/>
      <c r="G280" s="175" t="s">
        <v>911</v>
      </c>
      <c r="H280" s="175" t="s">
        <v>923</v>
      </c>
      <c r="I280" s="618"/>
      <c r="J280" s="619"/>
      <c r="K280" s="619"/>
      <c r="L280" s="619"/>
      <c r="M280" s="167">
        <v>22.84</v>
      </c>
      <c r="N280" s="167">
        <v>40.768279012450598</v>
      </c>
    </row>
    <row r="281" spans="1:14">
      <c r="A281" s="175">
        <v>280</v>
      </c>
      <c r="B281" s="175">
        <v>4</v>
      </c>
      <c r="C281" s="175" t="s">
        <v>906</v>
      </c>
      <c r="D281" s="175">
        <v>8</v>
      </c>
      <c r="E281" s="618"/>
      <c r="F281" s="618"/>
      <c r="G281" s="175" t="s">
        <v>912</v>
      </c>
      <c r="H281" s="175" t="s">
        <v>923</v>
      </c>
      <c r="I281" s="618"/>
      <c r="J281" s="619"/>
      <c r="K281" s="619"/>
      <c r="L281" s="619"/>
      <c r="M281" s="167">
        <v>29.92</v>
      </c>
      <c r="N281" s="167">
        <v>53.405731525942301</v>
      </c>
    </row>
    <row r="282" spans="1:14" ht="16.5">
      <c r="A282" s="175">
        <v>281</v>
      </c>
      <c r="B282" s="175">
        <v>4</v>
      </c>
      <c r="C282" s="175" t="s">
        <v>906</v>
      </c>
      <c r="D282" s="175">
        <v>9</v>
      </c>
      <c r="E282" s="618">
        <v>901</v>
      </c>
      <c r="F282" s="618" t="s">
        <v>920</v>
      </c>
      <c r="G282" s="175" t="s">
        <v>908</v>
      </c>
      <c r="H282" s="175" t="s">
        <v>921</v>
      </c>
      <c r="I282" s="618" t="s">
        <v>918</v>
      </c>
      <c r="J282" s="619">
        <v>85.93</v>
      </c>
      <c r="K282" s="619">
        <v>111.24848063632808</v>
      </c>
      <c r="L282" s="619">
        <v>191.5084806363281</v>
      </c>
      <c r="M282" s="193">
        <v>22.84</v>
      </c>
      <c r="N282" s="193">
        <v>40.768279012450598</v>
      </c>
    </row>
    <row r="283" spans="1:14" ht="16.5">
      <c r="A283" s="175">
        <v>282</v>
      </c>
      <c r="B283" s="175">
        <v>4</v>
      </c>
      <c r="C283" s="175" t="s">
        <v>906</v>
      </c>
      <c r="D283" s="175">
        <v>9</v>
      </c>
      <c r="E283" s="618"/>
      <c r="F283" s="618"/>
      <c r="G283" s="175" t="s">
        <v>910</v>
      </c>
      <c r="H283" s="175" t="s">
        <v>921</v>
      </c>
      <c r="I283" s="618"/>
      <c r="J283" s="619"/>
      <c r="K283" s="619"/>
      <c r="L283" s="619"/>
      <c r="M283" s="193">
        <v>32.799999999999997</v>
      </c>
      <c r="N283" s="193">
        <v>58.546390175498232</v>
      </c>
    </row>
    <row r="284" spans="1:14" ht="16.5">
      <c r="A284" s="175">
        <v>283</v>
      </c>
      <c r="B284" s="175">
        <v>4</v>
      </c>
      <c r="C284" s="175" t="s">
        <v>906</v>
      </c>
      <c r="D284" s="175">
        <v>9</v>
      </c>
      <c r="E284" s="618"/>
      <c r="F284" s="618"/>
      <c r="G284" s="175" t="s">
        <v>911</v>
      </c>
      <c r="H284" s="175" t="s">
        <v>921</v>
      </c>
      <c r="I284" s="618"/>
      <c r="J284" s="619"/>
      <c r="K284" s="619"/>
      <c r="L284" s="619"/>
      <c r="M284" s="193">
        <v>32.799999999999997</v>
      </c>
      <c r="N284" s="193">
        <v>58.546390175498232</v>
      </c>
    </row>
    <row r="285" spans="1:14" ht="16.5">
      <c r="A285" s="175">
        <v>284</v>
      </c>
      <c r="B285" s="175">
        <v>4</v>
      </c>
      <c r="C285" s="175" t="s">
        <v>906</v>
      </c>
      <c r="D285" s="175">
        <v>9</v>
      </c>
      <c r="E285" s="618"/>
      <c r="F285" s="618"/>
      <c r="G285" s="175" t="s">
        <v>912</v>
      </c>
      <c r="H285" s="175" t="s">
        <v>921</v>
      </c>
      <c r="I285" s="618"/>
      <c r="J285" s="619"/>
      <c r="K285" s="619"/>
      <c r="L285" s="619"/>
      <c r="M285" s="193">
        <v>22.84</v>
      </c>
      <c r="N285" s="193">
        <v>40.768279012450598</v>
      </c>
    </row>
    <row r="286" spans="1:14" ht="16.5">
      <c r="A286" s="175">
        <v>285</v>
      </c>
      <c r="B286" s="175">
        <v>4</v>
      </c>
      <c r="C286" s="175" t="s">
        <v>906</v>
      </c>
      <c r="D286" s="175">
        <v>9</v>
      </c>
      <c r="E286" s="618">
        <v>902</v>
      </c>
      <c r="F286" s="618" t="s">
        <v>922</v>
      </c>
      <c r="G286" s="175" t="s">
        <v>908</v>
      </c>
      <c r="H286" s="175" t="s">
        <v>923</v>
      </c>
      <c r="I286" s="618" t="s">
        <v>918</v>
      </c>
      <c r="J286" s="619">
        <v>85.93</v>
      </c>
      <c r="K286" s="619">
        <v>111.24848063632808</v>
      </c>
      <c r="L286" s="619">
        <v>188.84848063632808</v>
      </c>
      <c r="M286" s="193">
        <v>22.84</v>
      </c>
      <c r="N286" s="193">
        <v>40.768279012450598</v>
      </c>
    </row>
    <row r="287" spans="1:14">
      <c r="A287" s="175">
        <v>286</v>
      </c>
      <c r="B287" s="175">
        <v>4</v>
      </c>
      <c r="C287" s="175" t="s">
        <v>906</v>
      </c>
      <c r="D287" s="175">
        <v>9</v>
      </c>
      <c r="E287" s="618"/>
      <c r="F287" s="618"/>
      <c r="G287" s="175" t="s">
        <v>910</v>
      </c>
      <c r="H287" s="175" t="s">
        <v>923</v>
      </c>
      <c r="I287" s="618"/>
      <c r="J287" s="619"/>
      <c r="K287" s="619"/>
      <c r="L287" s="619"/>
      <c r="M287" s="167">
        <v>29.92</v>
      </c>
      <c r="N287" s="167">
        <v>53.405731525942301</v>
      </c>
    </row>
    <row r="288" spans="1:14">
      <c r="A288" s="175">
        <v>287</v>
      </c>
      <c r="B288" s="175">
        <v>4</v>
      </c>
      <c r="C288" s="175" t="s">
        <v>906</v>
      </c>
      <c r="D288" s="175">
        <v>9</v>
      </c>
      <c r="E288" s="618"/>
      <c r="F288" s="618"/>
      <c r="G288" s="175" t="s">
        <v>911</v>
      </c>
      <c r="H288" s="175" t="s">
        <v>923</v>
      </c>
      <c r="I288" s="618"/>
      <c r="J288" s="619"/>
      <c r="K288" s="619"/>
      <c r="L288" s="619"/>
      <c r="M288" s="167">
        <v>29.92</v>
      </c>
      <c r="N288" s="167">
        <v>53.405731525942301</v>
      </c>
    </row>
    <row r="289" spans="1:14" ht="16.5">
      <c r="A289" s="175">
        <v>288</v>
      </c>
      <c r="B289" s="175">
        <v>4</v>
      </c>
      <c r="C289" s="175" t="s">
        <v>906</v>
      </c>
      <c r="D289" s="175">
        <v>9</v>
      </c>
      <c r="E289" s="618"/>
      <c r="F289" s="618"/>
      <c r="G289" s="175" t="s">
        <v>912</v>
      </c>
      <c r="H289" s="175" t="s">
        <v>923</v>
      </c>
      <c r="I289" s="618"/>
      <c r="J289" s="619"/>
      <c r="K289" s="619"/>
      <c r="L289" s="619"/>
      <c r="M289" s="193">
        <v>22.84</v>
      </c>
      <c r="N289" s="193">
        <v>40.768279012450598</v>
      </c>
    </row>
    <row r="290" spans="1:14">
      <c r="A290" s="175">
        <v>289</v>
      </c>
      <c r="B290" s="175">
        <v>4</v>
      </c>
      <c r="C290" s="175" t="s">
        <v>906</v>
      </c>
      <c r="D290" s="175">
        <v>9</v>
      </c>
      <c r="E290" s="618">
        <v>903</v>
      </c>
      <c r="F290" s="618" t="s">
        <v>924</v>
      </c>
      <c r="G290" s="175" t="s">
        <v>908</v>
      </c>
      <c r="H290" s="175" t="s">
        <v>921</v>
      </c>
      <c r="I290" s="618" t="s">
        <v>918</v>
      </c>
      <c r="J290" s="619">
        <v>63.88</v>
      </c>
      <c r="K290" s="619">
        <v>82.701651845090623</v>
      </c>
      <c r="L290" s="619">
        <v>137.46165184509061</v>
      </c>
      <c r="M290" s="167">
        <v>18.690000000000001</v>
      </c>
      <c r="N290" s="167">
        <v>33.360732694514084</v>
      </c>
    </row>
    <row r="291" spans="1:14">
      <c r="A291" s="175">
        <v>290</v>
      </c>
      <c r="B291" s="175">
        <v>4</v>
      </c>
      <c r="C291" s="175" t="s">
        <v>906</v>
      </c>
      <c r="D291" s="175">
        <v>9</v>
      </c>
      <c r="E291" s="618"/>
      <c r="F291" s="618"/>
      <c r="G291" s="175" t="s">
        <v>910</v>
      </c>
      <c r="H291" s="175" t="s">
        <v>921</v>
      </c>
      <c r="I291" s="618"/>
      <c r="J291" s="619"/>
      <c r="K291" s="619"/>
      <c r="L291" s="619"/>
      <c r="M291" s="167">
        <v>17.36</v>
      </c>
      <c r="N291" s="167">
        <v>30.986747970934431</v>
      </c>
    </row>
    <row r="292" spans="1:14">
      <c r="A292" s="175">
        <v>291</v>
      </c>
      <c r="B292" s="175">
        <v>4</v>
      </c>
      <c r="C292" s="175" t="s">
        <v>906</v>
      </c>
      <c r="D292" s="175">
        <v>9</v>
      </c>
      <c r="E292" s="618"/>
      <c r="F292" s="618"/>
      <c r="G292" s="175" t="s">
        <v>911</v>
      </c>
      <c r="H292" s="175" t="s">
        <v>921</v>
      </c>
      <c r="I292" s="618"/>
      <c r="J292" s="619"/>
      <c r="K292" s="619"/>
      <c r="L292" s="619"/>
      <c r="M292" s="167">
        <v>17.36</v>
      </c>
      <c r="N292" s="167">
        <v>30.986747970934431</v>
      </c>
    </row>
    <row r="293" spans="1:14">
      <c r="A293" s="175">
        <v>292</v>
      </c>
      <c r="B293" s="175">
        <v>4</v>
      </c>
      <c r="C293" s="175" t="s">
        <v>906</v>
      </c>
      <c r="D293" s="175">
        <v>9</v>
      </c>
      <c r="E293" s="618"/>
      <c r="F293" s="618"/>
      <c r="G293" s="175" t="s">
        <v>912</v>
      </c>
      <c r="H293" s="175" t="s">
        <v>921</v>
      </c>
      <c r="I293" s="618"/>
      <c r="J293" s="619"/>
      <c r="K293" s="619"/>
      <c r="L293" s="619"/>
      <c r="M293" s="167">
        <v>18.690000000000001</v>
      </c>
      <c r="N293" s="167">
        <v>33.360732694514084</v>
      </c>
    </row>
    <row r="294" spans="1:14">
      <c r="A294" s="175">
        <v>293</v>
      </c>
      <c r="B294" s="175">
        <v>4</v>
      </c>
      <c r="C294" s="175" t="s">
        <v>906</v>
      </c>
      <c r="D294" s="175">
        <v>9</v>
      </c>
      <c r="E294" s="618">
        <v>904</v>
      </c>
      <c r="F294" s="618" t="s">
        <v>925</v>
      </c>
      <c r="G294" s="175" t="s">
        <v>908</v>
      </c>
      <c r="H294" s="175" t="s">
        <v>923</v>
      </c>
      <c r="I294" s="618" t="s">
        <v>918</v>
      </c>
      <c r="J294" s="619">
        <v>83.93</v>
      </c>
      <c r="K294" s="619">
        <v>108.65919911331335</v>
      </c>
      <c r="L294" s="619">
        <v>185.28919911331334</v>
      </c>
      <c r="M294" s="167">
        <v>32.53</v>
      </c>
      <c r="N294" s="167">
        <v>58.064453427102364</v>
      </c>
    </row>
    <row r="295" spans="1:14">
      <c r="A295" s="175">
        <v>294</v>
      </c>
      <c r="B295" s="175">
        <v>4</v>
      </c>
      <c r="C295" s="175" t="s">
        <v>906</v>
      </c>
      <c r="D295" s="175">
        <v>9</v>
      </c>
      <c r="E295" s="618"/>
      <c r="F295" s="618"/>
      <c r="G295" s="175" t="s">
        <v>910</v>
      </c>
      <c r="H295" s="175" t="s">
        <v>923</v>
      </c>
      <c r="I295" s="618"/>
      <c r="J295" s="619"/>
      <c r="K295" s="619"/>
      <c r="L295" s="619"/>
      <c r="M295" s="167">
        <v>22.53</v>
      </c>
      <c r="N295" s="167">
        <v>40.214944227255344</v>
      </c>
    </row>
    <row r="296" spans="1:14">
      <c r="A296" s="175">
        <v>295</v>
      </c>
      <c r="B296" s="175">
        <v>4</v>
      </c>
      <c r="C296" s="175" t="s">
        <v>906</v>
      </c>
      <c r="D296" s="175">
        <v>9</v>
      </c>
      <c r="E296" s="618"/>
      <c r="F296" s="618"/>
      <c r="G296" s="175" t="s">
        <v>911</v>
      </c>
      <c r="H296" s="175" t="s">
        <v>923</v>
      </c>
      <c r="I296" s="618"/>
      <c r="J296" s="619"/>
      <c r="K296" s="619"/>
      <c r="L296" s="619"/>
      <c r="M296" s="167">
        <v>22.53</v>
      </c>
      <c r="N296" s="167">
        <v>40.214944227255344</v>
      </c>
    </row>
    <row r="297" spans="1:14">
      <c r="A297" s="175">
        <v>296</v>
      </c>
      <c r="B297" s="175">
        <v>4</v>
      </c>
      <c r="C297" s="175" t="s">
        <v>906</v>
      </c>
      <c r="D297" s="175">
        <v>9</v>
      </c>
      <c r="E297" s="618"/>
      <c r="F297" s="618"/>
      <c r="G297" s="175" t="s">
        <v>912</v>
      </c>
      <c r="H297" s="175" t="s">
        <v>923</v>
      </c>
      <c r="I297" s="618"/>
      <c r="J297" s="619"/>
      <c r="K297" s="619"/>
      <c r="L297" s="619"/>
      <c r="M297" s="167">
        <v>32.53</v>
      </c>
      <c r="N297" s="167">
        <v>58.064453427102364</v>
      </c>
    </row>
    <row r="298" spans="1:14">
      <c r="A298" s="175">
        <v>297</v>
      </c>
      <c r="B298" s="175">
        <v>4</v>
      </c>
      <c r="C298" s="175" t="s">
        <v>906</v>
      </c>
      <c r="D298" s="175">
        <v>9</v>
      </c>
      <c r="E298" s="618">
        <v>905</v>
      </c>
      <c r="F298" s="618" t="s">
        <v>926</v>
      </c>
      <c r="G298" s="175" t="s">
        <v>908</v>
      </c>
      <c r="H298" s="175" t="s">
        <v>921</v>
      </c>
      <c r="I298" s="618" t="s">
        <v>918</v>
      </c>
      <c r="J298" s="619">
        <v>63.78</v>
      </c>
      <c r="K298" s="619">
        <v>82.572187768939884</v>
      </c>
      <c r="L298" s="619">
        <v>137.06218776893988</v>
      </c>
      <c r="M298" s="167">
        <v>17.36</v>
      </c>
      <c r="N298" s="167">
        <v>30.986747970934431</v>
      </c>
    </row>
    <row r="299" spans="1:14">
      <c r="A299" s="175">
        <v>298</v>
      </c>
      <c r="B299" s="175">
        <v>4</v>
      </c>
      <c r="C299" s="175" t="s">
        <v>906</v>
      </c>
      <c r="D299" s="175">
        <v>9</v>
      </c>
      <c r="E299" s="618"/>
      <c r="F299" s="618"/>
      <c r="G299" s="175" t="s">
        <v>910</v>
      </c>
      <c r="H299" s="175" t="s">
        <v>921</v>
      </c>
      <c r="I299" s="618"/>
      <c r="J299" s="619"/>
      <c r="K299" s="619"/>
      <c r="L299" s="619"/>
      <c r="M299" s="167">
        <v>18.46</v>
      </c>
      <c r="N299" s="167">
        <v>32.950193982917604</v>
      </c>
    </row>
    <row r="300" spans="1:14">
      <c r="A300" s="175">
        <v>299</v>
      </c>
      <c r="B300" s="175">
        <v>4</v>
      </c>
      <c r="C300" s="175" t="s">
        <v>906</v>
      </c>
      <c r="D300" s="175">
        <v>9</v>
      </c>
      <c r="E300" s="618"/>
      <c r="F300" s="618"/>
      <c r="G300" s="175" t="s">
        <v>911</v>
      </c>
      <c r="H300" s="175" t="s">
        <v>921</v>
      </c>
      <c r="I300" s="618"/>
      <c r="J300" s="619"/>
      <c r="K300" s="619"/>
      <c r="L300" s="619"/>
      <c r="M300" s="167">
        <v>18.46</v>
      </c>
      <c r="N300" s="167">
        <v>32.950193982917604</v>
      </c>
    </row>
    <row r="301" spans="1:14">
      <c r="A301" s="175">
        <v>300</v>
      </c>
      <c r="B301" s="175">
        <v>4</v>
      </c>
      <c r="C301" s="175" t="s">
        <v>906</v>
      </c>
      <c r="D301" s="175">
        <v>9</v>
      </c>
      <c r="E301" s="618"/>
      <c r="F301" s="618"/>
      <c r="G301" s="175" t="s">
        <v>912</v>
      </c>
      <c r="H301" s="175" t="s">
        <v>921</v>
      </c>
      <c r="I301" s="618"/>
      <c r="J301" s="619"/>
      <c r="K301" s="619"/>
      <c r="L301" s="619"/>
      <c r="M301" s="167">
        <v>17.36</v>
      </c>
      <c r="N301" s="167">
        <v>30.986747970934431</v>
      </c>
    </row>
    <row r="302" spans="1:14">
      <c r="A302" s="175">
        <v>301</v>
      </c>
      <c r="B302" s="175">
        <v>4</v>
      </c>
      <c r="C302" s="175" t="s">
        <v>906</v>
      </c>
      <c r="D302" s="175">
        <v>9</v>
      </c>
      <c r="E302" s="618">
        <v>906</v>
      </c>
      <c r="F302" s="618" t="s">
        <v>927</v>
      </c>
      <c r="G302" s="175" t="s">
        <v>908</v>
      </c>
      <c r="H302" s="175" t="s">
        <v>921</v>
      </c>
      <c r="I302" s="618" t="s">
        <v>918</v>
      </c>
      <c r="J302" s="619">
        <v>63.78</v>
      </c>
      <c r="K302" s="619">
        <v>82.572098604408509</v>
      </c>
      <c r="L302" s="619">
        <v>137.0620986044085</v>
      </c>
      <c r="M302" s="167">
        <v>18.46</v>
      </c>
      <c r="N302" s="167">
        <v>32.950193982917604</v>
      </c>
    </row>
    <row r="303" spans="1:14">
      <c r="A303" s="175">
        <v>302</v>
      </c>
      <c r="B303" s="175">
        <v>4</v>
      </c>
      <c r="C303" s="175" t="s">
        <v>906</v>
      </c>
      <c r="D303" s="175">
        <v>9</v>
      </c>
      <c r="E303" s="618"/>
      <c r="F303" s="618"/>
      <c r="G303" s="175" t="s">
        <v>910</v>
      </c>
      <c r="H303" s="175" t="s">
        <v>921</v>
      </c>
      <c r="I303" s="618"/>
      <c r="J303" s="619"/>
      <c r="K303" s="619"/>
      <c r="L303" s="619"/>
      <c r="M303" s="167">
        <v>17.36</v>
      </c>
      <c r="N303" s="167">
        <v>30.986747970934431</v>
      </c>
    </row>
    <row r="304" spans="1:14">
      <c r="A304" s="175">
        <v>303</v>
      </c>
      <c r="B304" s="175">
        <v>4</v>
      </c>
      <c r="C304" s="175" t="s">
        <v>906</v>
      </c>
      <c r="D304" s="175">
        <v>9</v>
      </c>
      <c r="E304" s="618"/>
      <c r="F304" s="618"/>
      <c r="G304" s="175" t="s">
        <v>911</v>
      </c>
      <c r="H304" s="175" t="s">
        <v>921</v>
      </c>
      <c r="I304" s="618"/>
      <c r="J304" s="619"/>
      <c r="K304" s="619"/>
      <c r="L304" s="619"/>
      <c r="M304" s="167">
        <v>17.36</v>
      </c>
      <c r="N304" s="167">
        <v>30.986747970934431</v>
      </c>
    </row>
    <row r="305" spans="1:14">
      <c r="A305" s="175">
        <v>304</v>
      </c>
      <c r="B305" s="175">
        <v>4</v>
      </c>
      <c r="C305" s="175" t="s">
        <v>906</v>
      </c>
      <c r="D305" s="175">
        <v>9</v>
      </c>
      <c r="E305" s="618"/>
      <c r="F305" s="618"/>
      <c r="G305" s="175" t="s">
        <v>912</v>
      </c>
      <c r="H305" s="175" t="s">
        <v>921</v>
      </c>
      <c r="I305" s="618"/>
      <c r="J305" s="619"/>
      <c r="K305" s="619"/>
      <c r="L305" s="619"/>
      <c r="M305" s="167">
        <v>18.46</v>
      </c>
      <c r="N305" s="167">
        <v>32.950193982917604</v>
      </c>
    </row>
    <row r="306" spans="1:14">
      <c r="A306" s="175">
        <v>305</v>
      </c>
      <c r="B306" s="175">
        <v>4</v>
      </c>
      <c r="C306" s="175" t="s">
        <v>906</v>
      </c>
      <c r="D306" s="175">
        <v>9</v>
      </c>
      <c r="E306" s="618">
        <v>907</v>
      </c>
      <c r="F306" s="618" t="s">
        <v>928</v>
      </c>
      <c r="G306" s="175" t="s">
        <v>908</v>
      </c>
      <c r="H306" s="175" t="s">
        <v>921</v>
      </c>
      <c r="I306" s="618" t="s">
        <v>918</v>
      </c>
      <c r="J306" s="619">
        <v>63.88</v>
      </c>
      <c r="K306" s="619">
        <v>82.701562540759099</v>
      </c>
      <c r="L306" s="619">
        <v>137.4615625407591</v>
      </c>
      <c r="M306" s="167">
        <v>17.36</v>
      </c>
      <c r="N306" s="167">
        <v>30.986747970934431</v>
      </c>
    </row>
    <row r="307" spans="1:14">
      <c r="A307" s="175">
        <v>306</v>
      </c>
      <c r="B307" s="175">
        <v>4</v>
      </c>
      <c r="C307" s="175" t="s">
        <v>906</v>
      </c>
      <c r="D307" s="175">
        <v>9</v>
      </c>
      <c r="E307" s="618"/>
      <c r="F307" s="618"/>
      <c r="G307" s="175" t="s">
        <v>910</v>
      </c>
      <c r="H307" s="175" t="s">
        <v>921</v>
      </c>
      <c r="I307" s="618"/>
      <c r="J307" s="619"/>
      <c r="K307" s="619"/>
      <c r="L307" s="619"/>
      <c r="M307" s="167">
        <v>18.690000000000001</v>
      </c>
      <c r="N307" s="167">
        <v>33.360732694514084</v>
      </c>
    </row>
    <row r="308" spans="1:14">
      <c r="A308" s="175">
        <v>307</v>
      </c>
      <c r="B308" s="175">
        <v>4</v>
      </c>
      <c r="C308" s="175" t="s">
        <v>906</v>
      </c>
      <c r="D308" s="175">
        <v>9</v>
      </c>
      <c r="E308" s="618"/>
      <c r="F308" s="618"/>
      <c r="G308" s="175" t="s">
        <v>911</v>
      </c>
      <c r="H308" s="175" t="s">
        <v>921</v>
      </c>
      <c r="I308" s="618"/>
      <c r="J308" s="619"/>
      <c r="K308" s="619"/>
      <c r="L308" s="619"/>
      <c r="M308" s="167">
        <v>18.690000000000001</v>
      </c>
      <c r="N308" s="167">
        <v>33.360732694514084</v>
      </c>
    </row>
    <row r="309" spans="1:14">
      <c r="A309" s="175">
        <v>308</v>
      </c>
      <c r="B309" s="175">
        <v>4</v>
      </c>
      <c r="C309" s="175" t="s">
        <v>906</v>
      </c>
      <c r="D309" s="175">
        <v>9</v>
      </c>
      <c r="E309" s="618"/>
      <c r="F309" s="618"/>
      <c r="G309" s="175" t="s">
        <v>912</v>
      </c>
      <c r="H309" s="175" t="s">
        <v>921</v>
      </c>
      <c r="I309" s="618"/>
      <c r="J309" s="619"/>
      <c r="K309" s="619"/>
      <c r="L309" s="619"/>
      <c r="M309" s="167">
        <v>17.36</v>
      </c>
      <c r="N309" s="167">
        <v>30.986747970934431</v>
      </c>
    </row>
    <row r="310" spans="1:14">
      <c r="A310" s="175">
        <v>309</v>
      </c>
      <c r="B310" s="175">
        <v>4</v>
      </c>
      <c r="C310" s="175" t="s">
        <v>906</v>
      </c>
      <c r="D310" s="175">
        <v>9</v>
      </c>
      <c r="E310" s="618">
        <v>908</v>
      </c>
      <c r="F310" s="618" t="s">
        <v>929</v>
      </c>
      <c r="G310" s="175" t="s">
        <v>908</v>
      </c>
      <c r="H310" s="175" t="s">
        <v>923</v>
      </c>
      <c r="I310" s="618" t="s">
        <v>918</v>
      </c>
      <c r="J310" s="619">
        <v>83.93</v>
      </c>
      <c r="K310" s="619">
        <v>108.6590817790531</v>
      </c>
      <c r="L310" s="619">
        <v>185.28908177905311</v>
      </c>
      <c r="M310" s="167">
        <v>22.53</v>
      </c>
      <c r="N310" s="167">
        <v>40.214944227255344</v>
      </c>
    </row>
    <row r="311" spans="1:14">
      <c r="A311" s="175">
        <v>310</v>
      </c>
      <c r="B311" s="175">
        <v>4</v>
      </c>
      <c r="C311" s="175" t="s">
        <v>906</v>
      </c>
      <c r="D311" s="175">
        <v>9</v>
      </c>
      <c r="E311" s="618"/>
      <c r="F311" s="618"/>
      <c r="G311" s="175" t="s">
        <v>910</v>
      </c>
      <c r="H311" s="175" t="s">
        <v>923</v>
      </c>
      <c r="I311" s="618"/>
      <c r="J311" s="619"/>
      <c r="K311" s="619"/>
      <c r="L311" s="619"/>
      <c r="M311" s="167">
        <v>32.53</v>
      </c>
      <c r="N311" s="167">
        <v>58.064453427102364</v>
      </c>
    </row>
    <row r="312" spans="1:14">
      <c r="A312" s="175">
        <v>311</v>
      </c>
      <c r="B312" s="175">
        <v>4</v>
      </c>
      <c r="C312" s="175" t="s">
        <v>906</v>
      </c>
      <c r="D312" s="175">
        <v>9</v>
      </c>
      <c r="E312" s="618"/>
      <c r="F312" s="618"/>
      <c r="G312" s="175" t="s">
        <v>911</v>
      </c>
      <c r="H312" s="175" t="s">
        <v>923</v>
      </c>
      <c r="I312" s="618"/>
      <c r="J312" s="619"/>
      <c r="K312" s="619"/>
      <c r="L312" s="619"/>
      <c r="M312" s="167">
        <v>32.53</v>
      </c>
      <c r="N312" s="167">
        <v>58.064453427102364</v>
      </c>
    </row>
    <row r="313" spans="1:14">
      <c r="A313" s="175">
        <v>312</v>
      </c>
      <c r="B313" s="175">
        <v>4</v>
      </c>
      <c r="C313" s="175" t="s">
        <v>906</v>
      </c>
      <c r="D313" s="175">
        <v>9</v>
      </c>
      <c r="E313" s="618"/>
      <c r="F313" s="618"/>
      <c r="G313" s="175" t="s">
        <v>912</v>
      </c>
      <c r="H313" s="175" t="s">
        <v>923</v>
      </c>
      <c r="I313" s="618"/>
      <c r="J313" s="619"/>
      <c r="K313" s="619"/>
      <c r="L313" s="619"/>
      <c r="M313" s="167">
        <v>22.53</v>
      </c>
      <c r="N313" s="167">
        <v>40.214944227255344</v>
      </c>
    </row>
    <row r="314" spans="1:14">
      <c r="A314" s="175">
        <v>313</v>
      </c>
      <c r="B314" s="175">
        <v>4</v>
      </c>
      <c r="C314" s="175" t="s">
        <v>906</v>
      </c>
      <c r="D314" s="175">
        <v>9</v>
      </c>
      <c r="E314" s="618">
        <v>909</v>
      </c>
      <c r="F314" s="618" t="s">
        <v>930</v>
      </c>
      <c r="G314" s="175" t="s">
        <v>908</v>
      </c>
      <c r="H314" s="175" t="s">
        <v>921</v>
      </c>
      <c r="I314" s="618" t="s">
        <v>918</v>
      </c>
      <c r="J314" s="619">
        <v>85.88</v>
      </c>
      <c r="K314" s="619">
        <v>111.18362853788965</v>
      </c>
      <c r="L314" s="619">
        <v>191.44362853788965</v>
      </c>
      <c r="M314" s="167">
        <v>32.799999999999997</v>
      </c>
      <c r="N314" s="167">
        <v>58.546390175498232</v>
      </c>
    </row>
    <row r="315" spans="1:14" ht="16.5">
      <c r="A315" s="175">
        <v>314</v>
      </c>
      <c r="B315" s="175">
        <v>4</v>
      </c>
      <c r="C315" s="175" t="s">
        <v>906</v>
      </c>
      <c r="D315" s="175">
        <v>9</v>
      </c>
      <c r="E315" s="618"/>
      <c r="F315" s="618"/>
      <c r="G315" s="175" t="s">
        <v>910</v>
      </c>
      <c r="H315" s="175" t="s">
        <v>921</v>
      </c>
      <c r="I315" s="618"/>
      <c r="J315" s="619"/>
      <c r="K315" s="619"/>
      <c r="L315" s="619"/>
      <c r="M315" s="193">
        <v>22.84</v>
      </c>
      <c r="N315" s="193">
        <v>40.768279012450598</v>
      </c>
    </row>
    <row r="316" spans="1:14" ht="16.5">
      <c r="A316" s="175">
        <v>315</v>
      </c>
      <c r="B316" s="175">
        <v>4</v>
      </c>
      <c r="C316" s="175" t="s">
        <v>906</v>
      </c>
      <c r="D316" s="175">
        <v>9</v>
      </c>
      <c r="E316" s="618"/>
      <c r="F316" s="618"/>
      <c r="G316" s="175" t="s">
        <v>911</v>
      </c>
      <c r="H316" s="175" t="s">
        <v>921</v>
      </c>
      <c r="I316" s="618"/>
      <c r="J316" s="619"/>
      <c r="K316" s="619"/>
      <c r="L316" s="619"/>
      <c r="M316" s="193">
        <v>22.84</v>
      </c>
      <c r="N316" s="193">
        <v>40.768279012450598</v>
      </c>
    </row>
    <row r="317" spans="1:14">
      <c r="A317" s="175">
        <v>316</v>
      </c>
      <c r="B317" s="175">
        <v>4</v>
      </c>
      <c r="C317" s="175" t="s">
        <v>906</v>
      </c>
      <c r="D317" s="175">
        <v>9</v>
      </c>
      <c r="E317" s="618"/>
      <c r="F317" s="618"/>
      <c r="G317" s="175" t="s">
        <v>912</v>
      </c>
      <c r="H317" s="175" t="s">
        <v>921</v>
      </c>
      <c r="I317" s="618"/>
      <c r="J317" s="619"/>
      <c r="K317" s="619"/>
      <c r="L317" s="619"/>
      <c r="M317" s="167">
        <v>32.799999999999997</v>
      </c>
      <c r="N317" s="167">
        <v>58.546390175498232</v>
      </c>
    </row>
    <row r="318" spans="1:14">
      <c r="A318" s="175">
        <v>317</v>
      </c>
      <c r="B318" s="175">
        <v>4</v>
      </c>
      <c r="C318" s="175" t="s">
        <v>906</v>
      </c>
      <c r="D318" s="175">
        <v>9</v>
      </c>
      <c r="E318" s="618">
        <v>910</v>
      </c>
      <c r="F318" s="618" t="s">
        <v>931</v>
      </c>
      <c r="G318" s="175" t="s">
        <v>908</v>
      </c>
      <c r="H318" s="175" t="s">
        <v>923</v>
      </c>
      <c r="I318" s="618" t="s">
        <v>918</v>
      </c>
      <c r="J318" s="619">
        <v>85.88</v>
      </c>
      <c r="K318" s="619">
        <v>111.18362853788965</v>
      </c>
      <c r="L318" s="619">
        <v>188.78362853788963</v>
      </c>
      <c r="M318" s="167">
        <v>29.92</v>
      </c>
      <c r="N318" s="167">
        <v>53.405731525942301</v>
      </c>
    </row>
    <row r="319" spans="1:14">
      <c r="A319" s="175">
        <v>318</v>
      </c>
      <c r="B319" s="175">
        <v>4</v>
      </c>
      <c r="C319" s="175" t="s">
        <v>906</v>
      </c>
      <c r="D319" s="175">
        <v>9</v>
      </c>
      <c r="E319" s="618"/>
      <c r="F319" s="618"/>
      <c r="G319" s="175" t="s">
        <v>910</v>
      </c>
      <c r="H319" s="175" t="s">
        <v>923</v>
      </c>
      <c r="I319" s="618"/>
      <c r="J319" s="619"/>
      <c r="K319" s="619"/>
      <c r="L319" s="619"/>
      <c r="M319" s="167">
        <v>22.84</v>
      </c>
      <c r="N319" s="167">
        <v>40.768279012450598</v>
      </c>
    </row>
    <row r="320" spans="1:14">
      <c r="A320" s="175">
        <v>319</v>
      </c>
      <c r="B320" s="175">
        <v>4</v>
      </c>
      <c r="C320" s="175" t="s">
        <v>906</v>
      </c>
      <c r="D320" s="175">
        <v>9</v>
      </c>
      <c r="E320" s="618"/>
      <c r="F320" s="618"/>
      <c r="G320" s="175" t="s">
        <v>911</v>
      </c>
      <c r="H320" s="175" t="s">
        <v>923</v>
      </c>
      <c r="I320" s="618"/>
      <c r="J320" s="619"/>
      <c r="K320" s="619"/>
      <c r="L320" s="619"/>
      <c r="M320" s="167">
        <v>22.84</v>
      </c>
      <c r="N320" s="167">
        <v>40.768279012450598</v>
      </c>
    </row>
    <row r="321" spans="1:14">
      <c r="A321" s="175">
        <v>320</v>
      </c>
      <c r="B321" s="175">
        <v>4</v>
      </c>
      <c r="C321" s="175" t="s">
        <v>906</v>
      </c>
      <c r="D321" s="175">
        <v>9</v>
      </c>
      <c r="E321" s="618"/>
      <c r="F321" s="618"/>
      <c r="G321" s="175" t="s">
        <v>912</v>
      </c>
      <c r="H321" s="175" t="s">
        <v>923</v>
      </c>
      <c r="I321" s="618"/>
      <c r="J321" s="619"/>
      <c r="K321" s="619"/>
      <c r="L321" s="619"/>
      <c r="M321" s="167">
        <v>29.92</v>
      </c>
      <c r="N321" s="167">
        <v>53.405731525942301</v>
      </c>
    </row>
    <row r="322" spans="1:14" ht="16.5">
      <c r="A322" s="175">
        <v>321</v>
      </c>
      <c r="B322" s="175">
        <v>4</v>
      </c>
      <c r="C322" s="175" t="s">
        <v>906</v>
      </c>
      <c r="D322" s="175">
        <v>10</v>
      </c>
      <c r="E322" s="618">
        <v>1001</v>
      </c>
      <c r="F322" s="618" t="s">
        <v>920</v>
      </c>
      <c r="G322" s="175" t="s">
        <v>908</v>
      </c>
      <c r="H322" s="175" t="s">
        <v>921</v>
      </c>
      <c r="I322" s="618" t="s">
        <v>918</v>
      </c>
      <c r="J322" s="619">
        <v>85.93</v>
      </c>
      <c r="K322" s="619">
        <v>111.24848063632808</v>
      </c>
      <c r="L322" s="619">
        <v>191.5084806363281</v>
      </c>
      <c r="M322" s="193">
        <v>22.84</v>
      </c>
      <c r="N322" s="193">
        <v>40.768279012450598</v>
      </c>
    </row>
    <row r="323" spans="1:14" ht="16.5">
      <c r="A323" s="175">
        <v>322</v>
      </c>
      <c r="B323" s="175">
        <v>4</v>
      </c>
      <c r="C323" s="175" t="s">
        <v>906</v>
      </c>
      <c r="D323" s="175">
        <v>10</v>
      </c>
      <c r="E323" s="618"/>
      <c r="F323" s="618"/>
      <c r="G323" s="175" t="s">
        <v>910</v>
      </c>
      <c r="H323" s="175" t="s">
        <v>921</v>
      </c>
      <c r="I323" s="618"/>
      <c r="J323" s="619"/>
      <c r="K323" s="619"/>
      <c r="L323" s="619"/>
      <c r="M323" s="193">
        <v>32.799999999999997</v>
      </c>
      <c r="N323" s="193">
        <v>58.546390175498232</v>
      </c>
    </row>
    <row r="324" spans="1:14" ht="16.5">
      <c r="A324" s="175">
        <v>323</v>
      </c>
      <c r="B324" s="175">
        <v>4</v>
      </c>
      <c r="C324" s="175" t="s">
        <v>906</v>
      </c>
      <c r="D324" s="175">
        <v>10</v>
      </c>
      <c r="E324" s="618"/>
      <c r="F324" s="618"/>
      <c r="G324" s="175" t="s">
        <v>911</v>
      </c>
      <c r="H324" s="175" t="s">
        <v>921</v>
      </c>
      <c r="I324" s="618"/>
      <c r="J324" s="619"/>
      <c r="K324" s="619"/>
      <c r="L324" s="619"/>
      <c r="M324" s="193">
        <v>32.799999999999997</v>
      </c>
      <c r="N324" s="193">
        <v>58.546390175498232</v>
      </c>
    </row>
    <row r="325" spans="1:14" ht="16.5">
      <c r="A325" s="175">
        <v>324</v>
      </c>
      <c r="B325" s="175">
        <v>4</v>
      </c>
      <c r="C325" s="175" t="s">
        <v>906</v>
      </c>
      <c r="D325" s="175">
        <v>10</v>
      </c>
      <c r="E325" s="618"/>
      <c r="F325" s="618"/>
      <c r="G325" s="175" t="s">
        <v>912</v>
      </c>
      <c r="H325" s="175" t="s">
        <v>921</v>
      </c>
      <c r="I325" s="618"/>
      <c r="J325" s="619"/>
      <c r="K325" s="619"/>
      <c r="L325" s="619"/>
      <c r="M325" s="193">
        <v>22.84</v>
      </c>
      <c r="N325" s="193">
        <v>40.768279012450598</v>
      </c>
    </row>
    <row r="326" spans="1:14" ht="16.5">
      <c r="A326" s="175">
        <v>325</v>
      </c>
      <c r="B326" s="175">
        <v>4</v>
      </c>
      <c r="C326" s="175" t="s">
        <v>906</v>
      </c>
      <c r="D326" s="175">
        <v>10</v>
      </c>
      <c r="E326" s="618">
        <v>1002</v>
      </c>
      <c r="F326" s="618" t="s">
        <v>922</v>
      </c>
      <c r="G326" s="175" t="s">
        <v>908</v>
      </c>
      <c r="H326" s="175" t="s">
        <v>923</v>
      </c>
      <c r="I326" s="618" t="s">
        <v>918</v>
      </c>
      <c r="J326" s="619">
        <v>85.93</v>
      </c>
      <c r="K326" s="619">
        <v>111.24848063632808</v>
      </c>
      <c r="L326" s="619">
        <v>188.84848063632808</v>
      </c>
      <c r="M326" s="193">
        <v>22.84</v>
      </c>
      <c r="N326" s="193">
        <v>40.768279012450598</v>
      </c>
    </row>
    <row r="327" spans="1:14">
      <c r="A327" s="175">
        <v>326</v>
      </c>
      <c r="B327" s="175">
        <v>4</v>
      </c>
      <c r="C327" s="175" t="s">
        <v>906</v>
      </c>
      <c r="D327" s="175">
        <v>10</v>
      </c>
      <c r="E327" s="618"/>
      <c r="F327" s="618"/>
      <c r="G327" s="175" t="s">
        <v>910</v>
      </c>
      <c r="H327" s="175" t="s">
        <v>923</v>
      </c>
      <c r="I327" s="618"/>
      <c r="J327" s="619"/>
      <c r="K327" s="619"/>
      <c r="L327" s="619"/>
      <c r="M327" s="167">
        <v>29.92</v>
      </c>
      <c r="N327" s="167">
        <v>53.405731525942301</v>
      </c>
    </row>
    <row r="328" spans="1:14">
      <c r="A328" s="175">
        <v>327</v>
      </c>
      <c r="B328" s="175">
        <v>4</v>
      </c>
      <c r="C328" s="175" t="s">
        <v>906</v>
      </c>
      <c r="D328" s="175">
        <v>10</v>
      </c>
      <c r="E328" s="618"/>
      <c r="F328" s="618"/>
      <c r="G328" s="175" t="s">
        <v>911</v>
      </c>
      <c r="H328" s="175" t="s">
        <v>923</v>
      </c>
      <c r="I328" s="618"/>
      <c r="J328" s="619"/>
      <c r="K328" s="619"/>
      <c r="L328" s="619"/>
      <c r="M328" s="167">
        <v>29.92</v>
      </c>
      <c r="N328" s="167">
        <v>53.405731525942301</v>
      </c>
    </row>
    <row r="329" spans="1:14" ht="16.5">
      <c r="A329" s="175">
        <v>328</v>
      </c>
      <c r="B329" s="175">
        <v>4</v>
      </c>
      <c r="C329" s="175" t="s">
        <v>906</v>
      </c>
      <c r="D329" s="175">
        <v>10</v>
      </c>
      <c r="E329" s="618"/>
      <c r="F329" s="618"/>
      <c r="G329" s="175" t="s">
        <v>912</v>
      </c>
      <c r="H329" s="175" t="s">
        <v>923</v>
      </c>
      <c r="I329" s="618"/>
      <c r="J329" s="619"/>
      <c r="K329" s="619"/>
      <c r="L329" s="619"/>
      <c r="M329" s="193">
        <v>22.84</v>
      </c>
      <c r="N329" s="193">
        <v>40.768279012450598</v>
      </c>
    </row>
    <row r="330" spans="1:14">
      <c r="A330" s="175">
        <v>329</v>
      </c>
      <c r="B330" s="175">
        <v>4</v>
      </c>
      <c r="C330" s="175" t="s">
        <v>906</v>
      </c>
      <c r="D330" s="175">
        <v>10</v>
      </c>
      <c r="E330" s="618">
        <v>1003</v>
      </c>
      <c r="F330" s="618" t="s">
        <v>924</v>
      </c>
      <c r="G330" s="175" t="s">
        <v>908</v>
      </c>
      <c r="H330" s="175" t="s">
        <v>921</v>
      </c>
      <c r="I330" s="618" t="s">
        <v>918</v>
      </c>
      <c r="J330" s="619">
        <v>63.88</v>
      </c>
      <c r="K330" s="619">
        <v>82.701651845090623</v>
      </c>
      <c r="L330" s="619">
        <v>137.46165184509061</v>
      </c>
      <c r="M330" s="167">
        <v>18.690000000000001</v>
      </c>
      <c r="N330" s="167">
        <v>33.360732694514084</v>
      </c>
    </row>
    <row r="331" spans="1:14">
      <c r="A331" s="175">
        <v>330</v>
      </c>
      <c r="B331" s="175">
        <v>4</v>
      </c>
      <c r="C331" s="175" t="s">
        <v>906</v>
      </c>
      <c r="D331" s="175">
        <v>10</v>
      </c>
      <c r="E331" s="618"/>
      <c r="F331" s="618"/>
      <c r="G331" s="175" t="s">
        <v>910</v>
      </c>
      <c r="H331" s="175" t="s">
        <v>921</v>
      </c>
      <c r="I331" s="618"/>
      <c r="J331" s="619"/>
      <c r="K331" s="619"/>
      <c r="L331" s="619"/>
      <c r="M331" s="167">
        <v>17.36</v>
      </c>
      <c r="N331" s="167">
        <v>30.986747970934431</v>
      </c>
    </row>
    <row r="332" spans="1:14">
      <c r="A332" s="175">
        <v>331</v>
      </c>
      <c r="B332" s="175">
        <v>4</v>
      </c>
      <c r="C332" s="175" t="s">
        <v>906</v>
      </c>
      <c r="D332" s="175">
        <v>10</v>
      </c>
      <c r="E332" s="618"/>
      <c r="F332" s="618"/>
      <c r="G332" s="175" t="s">
        <v>911</v>
      </c>
      <c r="H332" s="175" t="s">
        <v>921</v>
      </c>
      <c r="I332" s="618"/>
      <c r="J332" s="619"/>
      <c r="K332" s="619"/>
      <c r="L332" s="619"/>
      <c r="M332" s="167">
        <v>17.36</v>
      </c>
      <c r="N332" s="167">
        <v>30.986747970934431</v>
      </c>
    </row>
    <row r="333" spans="1:14">
      <c r="A333" s="175">
        <v>332</v>
      </c>
      <c r="B333" s="175">
        <v>4</v>
      </c>
      <c r="C333" s="175" t="s">
        <v>906</v>
      </c>
      <c r="D333" s="175">
        <v>10</v>
      </c>
      <c r="E333" s="618"/>
      <c r="F333" s="618"/>
      <c r="G333" s="175" t="s">
        <v>912</v>
      </c>
      <c r="H333" s="175" t="s">
        <v>921</v>
      </c>
      <c r="I333" s="618"/>
      <c r="J333" s="619"/>
      <c r="K333" s="619"/>
      <c r="L333" s="619"/>
      <c r="M333" s="167">
        <v>18.690000000000001</v>
      </c>
      <c r="N333" s="167">
        <v>33.360732694514084</v>
      </c>
    </row>
    <row r="334" spans="1:14">
      <c r="A334" s="175">
        <v>333</v>
      </c>
      <c r="B334" s="175">
        <v>4</v>
      </c>
      <c r="C334" s="175" t="s">
        <v>906</v>
      </c>
      <c r="D334" s="175">
        <v>10</v>
      </c>
      <c r="E334" s="618">
        <v>1004</v>
      </c>
      <c r="F334" s="618" t="s">
        <v>925</v>
      </c>
      <c r="G334" s="175" t="s">
        <v>908</v>
      </c>
      <c r="H334" s="175" t="s">
        <v>923</v>
      </c>
      <c r="I334" s="618" t="s">
        <v>918</v>
      </c>
      <c r="J334" s="619">
        <v>83.93</v>
      </c>
      <c r="K334" s="619">
        <v>108.65919911331335</v>
      </c>
      <c r="L334" s="619">
        <v>185.28919911331334</v>
      </c>
      <c r="M334" s="167">
        <v>32.53</v>
      </c>
      <c r="N334" s="167">
        <v>58.064453427102364</v>
      </c>
    </row>
    <row r="335" spans="1:14">
      <c r="A335" s="175">
        <v>334</v>
      </c>
      <c r="B335" s="175">
        <v>4</v>
      </c>
      <c r="C335" s="175" t="s">
        <v>906</v>
      </c>
      <c r="D335" s="175">
        <v>10</v>
      </c>
      <c r="E335" s="618"/>
      <c r="F335" s="618"/>
      <c r="G335" s="175" t="s">
        <v>910</v>
      </c>
      <c r="H335" s="175" t="s">
        <v>923</v>
      </c>
      <c r="I335" s="618"/>
      <c r="J335" s="619"/>
      <c r="K335" s="619"/>
      <c r="L335" s="619"/>
      <c r="M335" s="167">
        <v>22.53</v>
      </c>
      <c r="N335" s="167">
        <v>40.214944227255344</v>
      </c>
    </row>
    <row r="336" spans="1:14">
      <c r="A336" s="175">
        <v>335</v>
      </c>
      <c r="B336" s="175">
        <v>4</v>
      </c>
      <c r="C336" s="175" t="s">
        <v>906</v>
      </c>
      <c r="D336" s="175">
        <v>10</v>
      </c>
      <c r="E336" s="618"/>
      <c r="F336" s="618"/>
      <c r="G336" s="175" t="s">
        <v>911</v>
      </c>
      <c r="H336" s="175" t="s">
        <v>923</v>
      </c>
      <c r="I336" s="618"/>
      <c r="J336" s="619"/>
      <c r="K336" s="619"/>
      <c r="L336" s="619"/>
      <c r="M336" s="167">
        <v>22.53</v>
      </c>
      <c r="N336" s="167">
        <v>40.214944227255344</v>
      </c>
    </row>
    <row r="337" spans="1:14">
      <c r="A337" s="175">
        <v>336</v>
      </c>
      <c r="B337" s="175">
        <v>4</v>
      </c>
      <c r="C337" s="175" t="s">
        <v>906</v>
      </c>
      <c r="D337" s="175">
        <v>10</v>
      </c>
      <c r="E337" s="618"/>
      <c r="F337" s="618"/>
      <c r="G337" s="175" t="s">
        <v>912</v>
      </c>
      <c r="H337" s="175" t="s">
        <v>923</v>
      </c>
      <c r="I337" s="618"/>
      <c r="J337" s="619"/>
      <c r="K337" s="619"/>
      <c r="L337" s="619"/>
      <c r="M337" s="167">
        <v>32.53</v>
      </c>
      <c r="N337" s="167">
        <v>58.064453427102364</v>
      </c>
    </row>
    <row r="338" spans="1:14">
      <c r="A338" s="175">
        <v>337</v>
      </c>
      <c r="B338" s="175">
        <v>4</v>
      </c>
      <c r="C338" s="175" t="s">
        <v>906</v>
      </c>
      <c r="D338" s="175">
        <v>10</v>
      </c>
      <c r="E338" s="618">
        <v>1005</v>
      </c>
      <c r="F338" s="618" t="s">
        <v>926</v>
      </c>
      <c r="G338" s="175" t="s">
        <v>908</v>
      </c>
      <c r="H338" s="175" t="s">
        <v>921</v>
      </c>
      <c r="I338" s="618" t="s">
        <v>918</v>
      </c>
      <c r="J338" s="619">
        <v>63.78</v>
      </c>
      <c r="K338" s="619">
        <v>82.572187768939884</v>
      </c>
      <c r="L338" s="619">
        <v>137.06218776893988</v>
      </c>
      <c r="M338" s="167">
        <v>17.36</v>
      </c>
      <c r="N338" s="167">
        <v>30.986747970934431</v>
      </c>
    </row>
    <row r="339" spans="1:14">
      <c r="A339" s="175">
        <v>338</v>
      </c>
      <c r="B339" s="175">
        <v>4</v>
      </c>
      <c r="C339" s="175" t="s">
        <v>906</v>
      </c>
      <c r="D339" s="175">
        <v>10</v>
      </c>
      <c r="E339" s="618"/>
      <c r="F339" s="618"/>
      <c r="G339" s="175" t="s">
        <v>910</v>
      </c>
      <c r="H339" s="175" t="s">
        <v>921</v>
      </c>
      <c r="I339" s="618"/>
      <c r="J339" s="619"/>
      <c r="K339" s="619"/>
      <c r="L339" s="619"/>
      <c r="M339" s="167">
        <v>18.46</v>
      </c>
      <c r="N339" s="167">
        <v>32.950193982917604</v>
      </c>
    </row>
    <row r="340" spans="1:14">
      <c r="A340" s="175">
        <v>339</v>
      </c>
      <c r="B340" s="175">
        <v>4</v>
      </c>
      <c r="C340" s="175" t="s">
        <v>906</v>
      </c>
      <c r="D340" s="175">
        <v>10</v>
      </c>
      <c r="E340" s="618"/>
      <c r="F340" s="618"/>
      <c r="G340" s="175" t="s">
        <v>911</v>
      </c>
      <c r="H340" s="175" t="s">
        <v>921</v>
      </c>
      <c r="I340" s="618"/>
      <c r="J340" s="619"/>
      <c r="K340" s="619"/>
      <c r="L340" s="619"/>
      <c r="M340" s="167">
        <v>18.46</v>
      </c>
      <c r="N340" s="167">
        <v>32.950193982917604</v>
      </c>
    </row>
    <row r="341" spans="1:14">
      <c r="A341" s="175">
        <v>340</v>
      </c>
      <c r="B341" s="175">
        <v>4</v>
      </c>
      <c r="C341" s="175" t="s">
        <v>906</v>
      </c>
      <c r="D341" s="175">
        <v>10</v>
      </c>
      <c r="E341" s="618"/>
      <c r="F341" s="618"/>
      <c r="G341" s="175" t="s">
        <v>912</v>
      </c>
      <c r="H341" s="175" t="s">
        <v>921</v>
      </c>
      <c r="I341" s="618"/>
      <c r="J341" s="619"/>
      <c r="K341" s="619"/>
      <c r="L341" s="619"/>
      <c r="M341" s="167">
        <v>17.36</v>
      </c>
      <c r="N341" s="167">
        <v>30.986747970934431</v>
      </c>
    </row>
    <row r="342" spans="1:14">
      <c r="A342" s="175">
        <v>341</v>
      </c>
      <c r="B342" s="175">
        <v>4</v>
      </c>
      <c r="C342" s="175" t="s">
        <v>906</v>
      </c>
      <c r="D342" s="175">
        <v>10</v>
      </c>
      <c r="E342" s="618">
        <v>1006</v>
      </c>
      <c r="F342" s="618" t="s">
        <v>927</v>
      </c>
      <c r="G342" s="175" t="s">
        <v>908</v>
      </c>
      <c r="H342" s="175" t="s">
        <v>921</v>
      </c>
      <c r="I342" s="618" t="s">
        <v>918</v>
      </c>
      <c r="J342" s="619">
        <v>63.78</v>
      </c>
      <c r="K342" s="619">
        <v>82.572098604408509</v>
      </c>
      <c r="L342" s="619">
        <v>137.0620986044085</v>
      </c>
      <c r="M342" s="167">
        <v>18.46</v>
      </c>
      <c r="N342" s="167">
        <v>32.950193982917604</v>
      </c>
    </row>
    <row r="343" spans="1:14">
      <c r="A343" s="175">
        <v>342</v>
      </c>
      <c r="B343" s="175">
        <v>4</v>
      </c>
      <c r="C343" s="175" t="s">
        <v>906</v>
      </c>
      <c r="D343" s="175">
        <v>10</v>
      </c>
      <c r="E343" s="618"/>
      <c r="F343" s="618"/>
      <c r="G343" s="175" t="s">
        <v>910</v>
      </c>
      <c r="H343" s="175" t="s">
        <v>921</v>
      </c>
      <c r="I343" s="618"/>
      <c r="J343" s="619"/>
      <c r="K343" s="619"/>
      <c r="L343" s="619"/>
      <c r="M343" s="167">
        <v>17.36</v>
      </c>
      <c r="N343" s="167">
        <v>30.986747970934431</v>
      </c>
    </row>
    <row r="344" spans="1:14">
      <c r="A344" s="175">
        <v>343</v>
      </c>
      <c r="B344" s="175">
        <v>4</v>
      </c>
      <c r="C344" s="175" t="s">
        <v>906</v>
      </c>
      <c r="D344" s="175">
        <v>10</v>
      </c>
      <c r="E344" s="618"/>
      <c r="F344" s="618"/>
      <c r="G344" s="175" t="s">
        <v>911</v>
      </c>
      <c r="H344" s="175" t="s">
        <v>921</v>
      </c>
      <c r="I344" s="618"/>
      <c r="J344" s="619"/>
      <c r="K344" s="619"/>
      <c r="L344" s="619"/>
      <c r="M344" s="167">
        <v>17.36</v>
      </c>
      <c r="N344" s="167">
        <v>30.986747970934431</v>
      </c>
    </row>
    <row r="345" spans="1:14">
      <c r="A345" s="175">
        <v>344</v>
      </c>
      <c r="B345" s="175">
        <v>4</v>
      </c>
      <c r="C345" s="175" t="s">
        <v>906</v>
      </c>
      <c r="D345" s="175">
        <v>10</v>
      </c>
      <c r="E345" s="618"/>
      <c r="F345" s="618"/>
      <c r="G345" s="175" t="s">
        <v>912</v>
      </c>
      <c r="H345" s="175" t="s">
        <v>921</v>
      </c>
      <c r="I345" s="618"/>
      <c r="J345" s="619"/>
      <c r="K345" s="619"/>
      <c r="L345" s="619"/>
      <c r="M345" s="167">
        <v>18.46</v>
      </c>
      <c r="N345" s="167">
        <v>32.950193982917604</v>
      </c>
    </row>
    <row r="346" spans="1:14">
      <c r="A346" s="175">
        <v>345</v>
      </c>
      <c r="B346" s="175">
        <v>4</v>
      </c>
      <c r="C346" s="175" t="s">
        <v>906</v>
      </c>
      <c r="D346" s="175">
        <v>10</v>
      </c>
      <c r="E346" s="618">
        <v>1007</v>
      </c>
      <c r="F346" s="618" t="s">
        <v>928</v>
      </c>
      <c r="G346" s="175" t="s">
        <v>908</v>
      </c>
      <c r="H346" s="175" t="s">
        <v>921</v>
      </c>
      <c r="I346" s="618" t="s">
        <v>918</v>
      </c>
      <c r="J346" s="619">
        <v>63.88</v>
      </c>
      <c r="K346" s="619">
        <v>82.701562540759099</v>
      </c>
      <c r="L346" s="619">
        <v>137.4615625407591</v>
      </c>
      <c r="M346" s="167">
        <v>17.36</v>
      </c>
      <c r="N346" s="167">
        <v>30.986747970934431</v>
      </c>
    </row>
    <row r="347" spans="1:14">
      <c r="A347" s="175">
        <v>346</v>
      </c>
      <c r="B347" s="175">
        <v>4</v>
      </c>
      <c r="C347" s="175" t="s">
        <v>906</v>
      </c>
      <c r="D347" s="175">
        <v>10</v>
      </c>
      <c r="E347" s="618"/>
      <c r="F347" s="618"/>
      <c r="G347" s="175" t="s">
        <v>910</v>
      </c>
      <c r="H347" s="175" t="s">
        <v>921</v>
      </c>
      <c r="I347" s="618"/>
      <c r="J347" s="619"/>
      <c r="K347" s="619"/>
      <c r="L347" s="619"/>
      <c r="M347" s="167">
        <v>18.690000000000001</v>
      </c>
      <c r="N347" s="167">
        <v>33.360732694514084</v>
      </c>
    </row>
    <row r="348" spans="1:14">
      <c r="A348" s="175">
        <v>347</v>
      </c>
      <c r="B348" s="175">
        <v>4</v>
      </c>
      <c r="C348" s="175" t="s">
        <v>906</v>
      </c>
      <c r="D348" s="175">
        <v>10</v>
      </c>
      <c r="E348" s="618"/>
      <c r="F348" s="618"/>
      <c r="G348" s="175" t="s">
        <v>911</v>
      </c>
      <c r="H348" s="175" t="s">
        <v>921</v>
      </c>
      <c r="I348" s="618"/>
      <c r="J348" s="619"/>
      <c r="K348" s="619"/>
      <c r="L348" s="619"/>
      <c r="M348" s="167">
        <v>18.690000000000001</v>
      </c>
      <c r="N348" s="167">
        <v>33.360732694514084</v>
      </c>
    </row>
    <row r="349" spans="1:14">
      <c r="A349" s="175">
        <v>348</v>
      </c>
      <c r="B349" s="175">
        <v>4</v>
      </c>
      <c r="C349" s="175" t="s">
        <v>906</v>
      </c>
      <c r="D349" s="175">
        <v>10</v>
      </c>
      <c r="E349" s="618"/>
      <c r="F349" s="618"/>
      <c r="G349" s="175" t="s">
        <v>912</v>
      </c>
      <c r="H349" s="175" t="s">
        <v>921</v>
      </c>
      <c r="I349" s="618"/>
      <c r="J349" s="619"/>
      <c r="K349" s="619"/>
      <c r="L349" s="619"/>
      <c r="M349" s="167">
        <v>17.36</v>
      </c>
      <c r="N349" s="167">
        <v>30.986747970934431</v>
      </c>
    </row>
    <row r="350" spans="1:14">
      <c r="A350" s="175">
        <v>349</v>
      </c>
      <c r="B350" s="175">
        <v>4</v>
      </c>
      <c r="C350" s="175" t="s">
        <v>906</v>
      </c>
      <c r="D350" s="175">
        <v>10</v>
      </c>
      <c r="E350" s="618">
        <v>1008</v>
      </c>
      <c r="F350" s="618" t="s">
        <v>929</v>
      </c>
      <c r="G350" s="175" t="s">
        <v>908</v>
      </c>
      <c r="H350" s="175" t="s">
        <v>923</v>
      </c>
      <c r="I350" s="618" t="s">
        <v>918</v>
      </c>
      <c r="J350" s="619">
        <v>83.93</v>
      </c>
      <c r="K350" s="619">
        <v>108.6590817790531</v>
      </c>
      <c r="L350" s="619">
        <v>185.28908177905311</v>
      </c>
      <c r="M350" s="167">
        <v>22.53</v>
      </c>
      <c r="N350" s="167">
        <v>40.214944227255344</v>
      </c>
    </row>
    <row r="351" spans="1:14">
      <c r="A351" s="175">
        <v>350</v>
      </c>
      <c r="B351" s="175">
        <v>4</v>
      </c>
      <c r="C351" s="175" t="s">
        <v>906</v>
      </c>
      <c r="D351" s="175">
        <v>10</v>
      </c>
      <c r="E351" s="618"/>
      <c r="F351" s="618"/>
      <c r="G351" s="175" t="s">
        <v>910</v>
      </c>
      <c r="H351" s="175" t="s">
        <v>923</v>
      </c>
      <c r="I351" s="618"/>
      <c r="J351" s="619"/>
      <c r="K351" s="619"/>
      <c r="L351" s="619"/>
      <c r="M351" s="167">
        <v>32.53</v>
      </c>
      <c r="N351" s="167">
        <v>58.064453427102364</v>
      </c>
    </row>
    <row r="352" spans="1:14">
      <c r="A352" s="175">
        <v>351</v>
      </c>
      <c r="B352" s="175">
        <v>4</v>
      </c>
      <c r="C352" s="175" t="s">
        <v>906</v>
      </c>
      <c r="D352" s="175">
        <v>10</v>
      </c>
      <c r="E352" s="618"/>
      <c r="F352" s="618"/>
      <c r="G352" s="175" t="s">
        <v>911</v>
      </c>
      <c r="H352" s="175" t="s">
        <v>923</v>
      </c>
      <c r="I352" s="618"/>
      <c r="J352" s="619"/>
      <c r="K352" s="619"/>
      <c r="L352" s="619"/>
      <c r="M352" s="167">
        <v>32.53</v>
      </c>
      <c r="N352" s="167">
        <v>58.064453427102364</v>
      </c>
    </row>
    <row r="353" spans="1:14">
      <c r="A353" s="175">
        <v>352</v>
      </c>
      <c r="B353" s="175">
        <v>4</v>
      </c>
      <c r="C353" s="175" t="s">
        <v>906</v>
      </c>
      <c r="D353" s="175">
        <v>10</v>
      </c>
      <c r="E353" s="618"/>
      <c r="F353" s="618"/>
      <c r="G353" s="175" t="s">
        <v>912</v>
      </c>
      <c r="H353" s="175" t="s">
        <v>923</v>
      </c>
      <c r="I353" s="618"/>
      <c r="J353" s="619"/>
      <c r="K353" s="619"/>
      <c r="L353" s="619"/>
      <c r="M353" s="167">
        <v>22.53</v>
      </c>
      <c r="N353" s="167">
        <v>40.214944227255344</v>
      </c>
    </row>
    <row r="354" spans="1:14">
      <c r="A354" s="175">
        <v>353</v>
      </c>
      <c r="B354" s="175">
        <v>4</v>
      </c>
      <c r="C354" s="175" t="s">
        <v>906</v>
      </c>
      <c r="D354" s="175">
        <v>10</v>
      </c>
      <c r="E354" s="618">
        <v>1009</v>
      </c>
      <c r="F354" s="618" t="s">
        <v>930</v>
      </c>
      <c r="G354" s="175" t="s">
        <v>908</v>
      </c>
      <c r="H354" s="175" t="s">
        <v>921</v>
      </c>
      <c r="I354" s="618" t="s">
        <v>918</v>
      </c>
      <c r="J354" s="619">
        <v>85.88</v>
      </c>
      <c r="K354" s="619">
        <v>111.18362853788965</v>
      </c>
      <c r="L354" s="619">
        <v>191.44362853788965</v>
      </c>
      <c r="M354" s="167">
        <v>32.799999999999997</v>
      </c>
      <c r="N354" s="167">
        <v>58.546390175498232</v>
      </c>
    </row>
    <row r="355" spans="1:14" ht="16.5">
      <c r="A355" s="175">
        <v>354</v>
      </c>
      <c r="B355" s="175">
        <v>4</v>
      </c>
      <c r="C355" s="175" t="s">
        <v>906</v>
      </c>
      <c r="D355" s="175">
        <v>10</v>
      </c>
      <c r="E355" s="618"/>
      <c r="F355" s="618"/>
      <c r="G355" s="175" t="s">
        <v>910</v>
      </c>
      <c r="H355" s="175" t="s">
        <v>921</v>
      </c>
      <c r="I355" s="618"/>
      <c r="J355" s="619"/>
      <c r="K355" s="619"/>
      <c r="L355" s="619"/>
      <c r="M355" s="193">
        <v>22.84</v>
      </c>
      <c r="N355" s="193">
        <v>40.768279012450598</v>
      </c>
    </row>
    <row r="356" spans="1:14" ht="16.5">
      <c r="A356" s="175">
        <v>355</v>
      </c>
      <c r="B356" s="175">
        <v>4</v>
      </c>
      <c r="C356" s="175" t="s">
        <v>906</v>
      </c>
      <c r="D356" s="175">
        <v>10</v>
      </c>
      <c r="E356" s="618"/>
      <c r="F356" s="618"/>
      <c r="G356" s="175" t="s">
        <v>911</v>
      </c>
      <c r="H356" s="175" t="s">
        <v>921</v>
      </c>
      <c r="I356" s="618"/>
      <c r="J356" s="619"/>
      <c r="K356" s="619"/>
      <c r="L356" s="619"/>
      <c r="M356" s="193">
        <v>22.84</v>
      </c>
      <c r="N356" s="193">
        <v>40.768279012450598</v>
      </c>
    </row>
    <row r="357" spans="1:14">
      <c r="A357" s="175">
        <v>356</v>
      </c>
      <c r="B357" s="175">
        <v>4</v>
      </c>
      <c r="C357" s="175" t="s">
        <v>906</v>
      </c>
      <c r="D357" s="175">
        <v>10</v>
      </c>
      <c r="E357" s="618"/>
      <c r="F357" s="618"/>
      <c r="G357" s="175" t="s">
        <v>912</v>
      </c>
      <c r="H357" s="175" t="s">
        <v>921</v>
      </c>
      <c r="I357" s="618"/>
      <c r="J357" s="619"/>
      <c r="K357" s="619"/>
      <c r="L357" s="619"/>
      <c r="M357" s="167">
        <v>32.799999999999997</v>
      </c>
      <c r="N357" s="167">
        <v>58.546390175498232</v>
      </c>
    </row>
    <row r="358" spans="1:14">
      <c r="A358" s="175">
        <v>357</v>
      </c>
      <c r="B358" s="175">
        <v>4</v>
      </c>
      <c r="C358" s="175" t="s">
        <v>906</v>
      </c>
      <c r="D358" s="175">
        <v>10</v>
      </c>
      <c r="E358" s="618">
        <v>1010</v>
      </c>
      <c r="F358" s="618" t="s">
        <v>931</v>
      </c>
      <c r="G358" s="175" t="s">
        <v>908</v>
      </c>
      <c r="H358" s="175" t="s">
        <v>923</v>
      </c>
      <c r="I358" s="618" t="s">
        <v>918</v>
      </c>
      <c r="J358" s="619">
        <v>85.88</v>
      </c>
      <c r="K358" s="619">
        <v>111.18362853788965</v>
      </c>
      <c r="L358" s="619">
        <v>188.78362853788963</v>
      </c>
      <c r="M358" s="167">
        <v>29.92</v>
      </c>
      <c r="N358" s="167">
        <v>53.405731525942301</v>
      </c>
    </row>
    <row r="359" spans="1:14">
      <c r="A359" s="175">
        <v>358</v>
      </c>
      <c r="B359" s="175">
        <v>4</v>
      </c>
      <c r="C359" s="175" t="s">
        <v>906</v>
      </c>
      <c r="D359" s="175">
        <v>10</v>
      </c>
      <c r="E359" s="618"/>
      <c r="F359" s="618"/>
      <c r="G359" s="175" t="s">
        <v>910</v>
      </c>
      <c r="H359" s="175" t="s">
        <v>923</v>
      </c>
      <c r="I359" s="618"/>
      <c r="J359" s="619"/>
      <c r="K359" s="619"/>
      <c r="L359" s="619"/>
      <c r="M359" s="167">
        <v>22.84</v>
      </c>
      <c r="N359" s="167">
        <v>40.768279012450598</v>
      </c>
    </row>
    <row r="360" spans="1:14">
      <c r="A360" s="175">
        <v>359</v>
      </c>
      <c r="B360" s="175">
        <v>4</v>
      </c>
      <c r="C360" s="175" t="s">
        <v>906</v>
      </c>
      <c r="D360" s="175">
        <v>10</v>
      </c>
      <c r="E360" s="618"/>
      <c r="F360" s="618"/>
      <c r="G360" s="175" t="s">
        <v>911</v>
      </c>
      <c r="H360" s="175" t="s">
        <v>923</v>
      </c>
      <c r="I360" s="618"/>
      <c r="J360" s="619"/>
      <c r="K360" s="619"/>
      <c r="L360" s="619"/>
      <c r="M360" s="167">
        <v>22.84</v>
      </c>
      <c r="N360" s="167">
        <v>40.768279012450598</v>
      </c>
    </row>
    <row r="361" spans="1:14">
      <c r="A361" s="175">
        <v>360</v>
      </c>
      <c r="B361" s="175">
        <v>4</v>
      </c>
      <c r="C361" s="175" t="s">
        <v>906</v>
      </c>
      <c r="D361" s="175">
        <v>10</v>
      </c>
      <c r="E361" s="618"/>
      <c r="F361" s="618"/>
      <c r="G361" s="175" t="s">
        <v>912</v>
      </c>
      <c r="H361" s="175" t="s">
        <v>923</v>
      </c>
      <c r="I361" s="618"/>
      <c r="J361" s="619"/>
      <c r="K361" s="619"/>
      <c r="L361" s="619"/>
      <c r="M361" s="167">
        <v>29.92</v>
      </c>
      <c r="N361" s="167">
        <v>53.405731525942301</v>
      </c>
    </row>
    <row r="362" spans="1:14" ht="16.5">
      <c r="A362" s="175">
        <v>361</v>
      </c>
      <c r="B362" s="175">
        <v>4</v>
      </c>
      <c r="C362" s="175" t="s">
        <v>906</v>
      </c>
      <c r="D362" s="175">
        <v>11</v>
      </c>
      <c r="E362" s="618">
        <v>1101</v>
      </c>
      <c r="F362" s="618" t="s">
        <v>920</v>
      </c>
      <c r="G362" s="175" t="s">
        <v>908</v>
      </c>
      <c r="H362" s="175" t="s">
        <v>921</v>
      </c>
      <c r="I362" s="618" t="s">
        <v>918</v>
      </c>
      <c r="J362" s="619">
        <v>85.93</v>
      </c>
      <c r="K362" s="619">
        <v>111.24848063632808</v>
      </c>
      <c r="L362" s="619">
        <v>191.5084806363281</v>
      </c>
      <c r="M362" s="193">
        <v>22.84</v>
      </c>
      <c r="N362" s="193">
        <v>40.768279012450598</v>
      </c>
    </row>
    <row r="363" spans="1:14" ht="16.5">
      <c r="A363" s="175">
        <v>362</v>
      </c>
      <c r="B363" s="175">
        <v>4</v>
      </c>
      <c r="C363" s="175" t="s">
        <v>906</v>
      </c>
      <c r="D363" s="175">
        <v>11</v>
      </c>
      <c r="E363" s="618"/>
      <c r="F363" s="618"/>
      <c r="G363" s="175" t="s">
        <v>910</v>
      </c>
      <c r="H363" s="175" t="s">
        <v>921</v>
      </c>
      <c r="I363" s="618"/>
      <c r="J363" s="619"/>
      <c r="K363" s="619"/>
      <c r="L363" s="619"/>
      <c r="M363" s="193">
        <v>32.799999999999997</v>
      </c>
      <c r="N363" s="193">
        <v>58.546390175498232</v>
      </c>
    </row>
    <row r="364" spans="1:14" ht="16.5">
      <c r="A364" s="175">
        <v>363</v>
      </c>
      <c r="B364" s="175">
        <v>4</v>
      </c>
      <c r="C364" s="175" t="s">
        <v>906</v>
      </c>
      <c r="D364" s="175">
        <v>11</v>
      </c>
      <c r="E364" s="618"/>
      <c r="F364" s="618"/>
      <c r="G364" s="175" t="s">
        <v>911</v>
      </c>
      <c r="H364" s="175" t="s">
        <v>921</v>
      </c>
      <c r="I364" s="618"/>
      <c r="J364" s="619"/>
      <c r="K364" s="619"/>
      <c r="L364" s="619"/>
      <c r="M364" s="193">
        <v>32.799999999999997</v>
      </c>
      <c r="N364" s="193">
        <v>58.546390175498232</v>
      </c>
    </row>
    <row r="365" spans="1:14" ht="16.5">
      <c r="A365" s="175">
        <v>364</v>
      </c>
      <c r="B365" s="175">
        <v>4</v>
      </c>
      <c r="C365" s="175" t="s">
        <v>906</v>
      </c>
      <c r="D365" s="175">
        <v>11</v>
      </c>
      <c r="E365" s="618"/>
      <c r="F365" s="618"/>
      <c r="G365" s="175" t="s">
        <v>912</v>
      </c>
      <c r="H365" s="175" t="s">
        <v>921</v>
      </c>
      <c r="I365" s="618"/>
      <c r="J365" s="619"/>
      <c r="K365" s="619"/>
      <c r="L365" s="619"/>
      <c r="M365" s="193">
        <v>22.84</v>
      </c>
      <c r="N365" s="193">
        <v>40.768279012450598</v>
      </c>
    </row>
    <row r="366" spans="1:14" ht="16.5">
      <c r="A366" s="175">
        <v>365</v>
      </c>
      <c r="B366" s="175">
        <v>4</v>
      </c>
      <c r="C366" s="175" t="s">
        <v>906</v>
      </c>
      <c r="D366" s="175">
        <v>11</v>
      </c>
      <c r="E366" s="618">
        <v>1102</v>
      </c>
      <c r="F366" s="618" t="s">
        <v>922</v>
      </c>
      <c r="G366" s="175" t="s">
        <v>908</v>
      </c>
      <c r="H366" s="175" t="s">
        <v>923</v>
      </c>
      <c r="I366" s="618" t="s">
        <v>918</v>
      </c>
      <c r="J366" s="619">
        <v>85.93</v>
      </c>
      <c r="K366" s="619">
        <v>111.24848063632808</v>
      </c>
      <c r="L366" s="619">
        <v>188.84848063632808</v>
      </c>
      <c r="M366" s="193">
        <v>22.84</v>
      </c>
      <c r="N366" s="193">
        <v>40.768279012450598</v>
      </c>
    </row>
    <row r="367" spans="1:14">
      <c r="A367" s="175">
        <v>366</v>
      </c>
      <c r="B367" s="175">
        <v>4</v>
      </c>
      <c r="C367" s="175" t="s">
        <v>906</v>
      </c>
      <c r="D367" s="175">
        <v>11</v>
      </c>
      <c r="E367" s="618"/>
      <c r="F367" s="618"/>
      <c r="G367" s="175" t="s">
        <v>910</v>
      </c>
      <c r="H367" s="175" t="s">
        <v>923</v>
      </c>
      <c r="I367" s="618"/>
      <c r="J367" s="619"/>
      <c r="K367" s="619"/>
      <c r="L367" s="619"/>
      <c r="M367" s="167">
        <v>29.92</v>
      </c>
      <c r="N367" s="167">
        <v>53.405731525942301</v>
      </c>
    </row>
    <row r="368" spans="1:14">
      <c r="A368" s="175">
        <v>367</v>
      </c>
      <c r="B368" s="175">
        <v>4</v>
      </c>
      <c r="C368" s="175" t="s">
        <v>906</v>
      </c>
      <c r="D368" s="175">
        <v>11</v>
      </c>
      <c r="E368" s="618"/>
      <c r="F368" s="618"/>
      <c r="G368" s="175" t="s">
        <v>911</v>
      </c>
      <c r="H368" s="175" t="s">
        <v>923</v>
      </c>
      <c r="I368" s="618"/>
      <c r="J368" s="619"/>
      <c r="K368" s="619"/>
      <c r="L368" s="619"/>
      <c r="M368" s="167">
        <v>29.92</v>
      </c>
      <c r="N368" s="167">
        <v>53.405731525942301</v>
      </c>
    </row>
    <row r="369" spans="1:14" ht="16.5">
      <c r="A369" s="175">
        <v>368</v>
      </c>
      <c r="B369" s="175">
        <v>4</v>
      </c>
      <c r="C369" s="175" t="s">
        <v>906</v>
      </c>
      <c r="D369" s="175">
        <v>11</v>
      </c>
      <c r="E369" s="618"/>
      <c r="F369" s="618"/>
      <c r="G369" s="175" t="s">
        <v>912</v>
      </c>
      <c r="H369" s="175" t="s">
        <v>923</v>
      </c>
      <c r="I369" s="618"/>
      <c r="J369" s="619"/>
      <c r="K369" s="619"/>
      <c r="L369" s="619"/>
      <c r="M369" s="193">
        <v>22.84</v>
      </c>
      <c r="N369" s="193">
        <v>40.768279012450598</v>
      </c>
    </row>
    <row r="370" spans="1:14">
      <c r="A370" s="175">
        <v>369</v>
      </c>
      <c r="B370" s="175">
        <v>4</v>
      </c>
      <c r="C370" s="175" t="s">
        <v>906</v>
      </c>
      <c r="D370" s="175">
        <v>11</v>
      </c>
      <c r="E370" s="618">
        <v>1103</v>
      </c>
      <c r="F370" s="618" t="s">
        <v>924</v>
      </c>
      <c r="G370" s="175" t="s">
        <v>908</v>
      </c>
      <c r="H370" s="175" t="s">
        <v>921</v>
      </c>
      <c r="I370" s="618" t="s">
        <v>918</v>
      </c>
      <c r="J370" s="619">
        <v>63.88</v>
      </c>
      <c r="K370" s="619">
        <v>82.701651845090623</v>
      </c>
      <c r="L370" s="619">
        <v>137.46165184509061</v>
      </c>
      <c r="M370" s="167">
        <v>18.690000000000001</v>
      </c>
      <c r="N370" s="167">
        <v>33.360732694514084</v>
      </c>
    </row>
    <row r="371" spans="1:14">
      <c r="A371" s="175">
        <v>370</v>
      </c>
      <c r="B371" s="175">
        <v>4</v>
      </c>
      <c r="C371" s="175" t="s">
        <v>906</v>
      </c>
      <c r="D371" s="175">
        <v>11</v>
      </c>
      <c r="E371" s="618"/>
      <c r="F371" s="618"/>
      <c r="G371" s="175" t="s">
        <v>910</v>
      </c>
      <c r="H371" s="175" t="s">
        <v>921</v>
      </c>
      <c r="I371" s="618"/>
      <c r="J371" s="619"/>
      <c r="K371" s="619"/>
      <c r="L371" s="619"/>
      <c r="M371" s="167">
        <v>17.36</v>
      </c>
      <c r="N371" s="167">
        <v>30.986747970934431</v>
      </c>
    </row>
    <row r="372" spans="1:14">
      <c r="A372" s="175">
        <v>371</v>
      </c>
      <c r="B372" s="175">
        <v>4</v>
      </c>
      <c r="C372" s="175" t="s">
        <v>906</v>
      </c>
      <c r="D372" s="175">
        <v>11</v>
      </c>
      <c r="E372" s="618"/>
      <c r="F372" s="618"/>
      <c r="G372" s="175" t="s">
        <v>911</v>
      </c>
      <c r="H372" s="175" t="s">
        <v>921</v>
      </c>
      <c r="I372" s="618"/>
      <c r="J372" s="619"/>
      <c r="K372" s="619"/>
      <c r="L372" s="619"/>
      <c r="M372" s="167">
        <v>17.36</v>
      </c>
      <c r="N372" s="167">
        <v>30.986747970934431</v>
      </c>
    </row>
    <row r="373" spans="1:14">
      <c r="A373" s="175">
        <v>372</v>
      </c>
      <c r="B373" s="175">
        <v>4</v>
      </c>
      <c r="C373" s="175" t="s">
        <v>906</v>
      </c>
      <c r="D373" s="175">
        <v>11</v>
      </c>
      <c r="E373" s="618"/>
      <c r="F373" s="618"/>
      <c r="G373" s="175" t="s">
        <v>912</v>
      </c>
      <c r="H373" s="175" t="s">
        <v>921</v>
      </c>
      <c r="I373" s="618"/>
      <c r="J373" s="619"/>
      <c r="K373" s="619"/>
      <c r="L373" s="619"/>
      <c r="M373" s="167">
        <v>18.690000000000001</v>
      </c>
      <c r="N373" s="167">
        <v>33.360732694514084</v>
      </c>
    </row>
    <row r="374" spans="1:14">
      <c r="A374" s="175">
        <v>373</v>
      </c>
      <c r="B374" s="175">
        <v>4</v>
      </c>
      <c r="C374" s="175" t="s">
        <v>906</v>
      </c>
      <c r="D374" s="175">
        <v>11</v>
      </c>
      <c r="E374" s="618">
        <v>1104</v>
      </c>
      <c r="F374" s="618" t="s">
        <v>925</v>
      </c>
      <c r="G374" s="175" t="s">
        <v>908</v>
      </c>
      <c r="H374" s="175" t="s">
        <v>923</v>
      </c>
      <c r="I374" s="618" t="s">
        <v>918</v>
      </c>
      <c r="J374" s="619">
        <v>83.93</v>
      </c>
      <c r="K374" s="619">
        <v>108.65919911331335</v>
      </c>
      <c r="L374" s="619">
        <v>185.28919911331334</v>
      </c>
      <c r="M374" s="167">
        <v>32.53</v>
      </c>
      <c r="N374" s="167">
        <v>58.064453427102364</v>
      </c>
    </row>
    <row r="375" spans="1:14">
      <c r="A375" s="175">
        <v>374</v>
      </c>
      <c r="B375" s="175">
        <v>4</v>
      </c>
      <c r="C375" s="175" t="s">
        <v>906</v>
      </c>
      <c r="D375" s="175">
        <v>11</v>
      </c>
      <c r="E375" s="618"/>
      <c r="F375" s="618"/>
      <c r="G375" s="175" t="s">
        <v>910</v>
      </c>
      <c r="H375" s="175" t="s">
        <v>923</v>
      </c>
      <c r="I375" s="618"/>
      <c r="J375" s="619"/>
      <c r="K375" s="619"/>
      <c r="L375" s="619"/>
      <c r="M375" s="167">
        <v>22.53</v>
      </c>
      <c r="N375" s="167">
        <v>40.214944227255344</v>
      </c>
    </row>
    <row r="376" spans="1:14">
      <c r="A376" s="175">
        <v>375</v>
      </c>
      <c r="B376" s="175">
        <v>4</v>
      </c>
      <c r="C376" s="175" t="s">
        <v>906</v>
      </c>
      <c r="D376" s="175">
        <v>11</v>
      </c>
      <c r="E376" s="618"/>
      <c r="F376" s="618"/>
      <c r="G376" s="175" t="s">
        <v>911</v>
      </c>
      <c r="H376" s="175" t="s">
        <v>923</v>
      </c>
      <c r="I376" s="618"/>
      <c r="J376" s="619"/>
      <c r="K376" s="619"/>
      <c r="L376" s="619"/>
      <c r="M376" s="167">
        <v>22.53</v>
      </c>
      <c r="N376" s="167">
        <v>40.214944227255344</v>
      </c>
    </row>
    <row r="377" spans="1:14">
      <c r="A377" s="175">
        <v>376</v>
      </c>
      <c r="B377" s="175">
        <v>4</v>
      </c>
      <c r="C377" s="175" t="s">
        <v>906</v>
      </c>
      <c r="D377" s="175">
        <v>11</v>
      </c>
      <c r="E377" s="618"/>
      <c r="F377" s="618"/>
      <c r="G377" s="175" t="s">
        <v>912</v>
      </c>
      <c r="H377" s="175" t="s">
        <v>923</v>
      </c>
      <c r="I377" s="618"/>
      <c r="J377" s="619"/>
      <c r="K377" s="619"/>
      <c r="L377" s="619"/>
      <c r="M377" s="167">
        <v>32.53</v>
      </c>
      <c r="N377" s="167">
        <v>58.064453427102364</v>
      </c>
    </row>
    <row r="378" spans="1:14">
      <c r="A378" s="175">
        <v>377</v>
      </c>
      <c r="B378" s="175">
        <v>4</v>
      </c>
      <c r="C378" s="175" t="s">
        <v>906</v>
      </c>
      <c r="D378" s="175">
        <v>11</v>
      </c>
      <c r="E378" s="618">
        <v>1105</v>
      </c>
      <c r="F378" s="618" t="s">
        <v>926</v>
      </c>
      <c r="G378" s="175" t="s">
        <v>908</v>
      </c>
      <c r="H378" s="175" t="s">
        <v>921</v>
      </c>
      <c r="I378" s="618" t="s">
        <v>918</v>
      </c>
      <c r="J378" s="619">
        <v>63.78</v>
      </c>
      <c r="K378" s="619">
        <v>82.572187768939884</v>
      </c>
      <c r="L378" s="619">
        <v>137.06218776893988</v>
      </c>
      <c r="M378" s="167">
        <v>17.36</v>
      </c>
      <c r="N378" s="167">
        <v>30.986747970934431</v>
      </c>
    </row>
    <row r="379" spans="1:14">
      <c r="A379" s="175">
        <v>378</v>
      </c>
      <c r="B379" s="175">
        <v>4</v>
      </c>
      <c r="C379" s="175" t="s">
        <v>906</v>
      </c>
      <c r="D379" s="175">
        <v>11</v>
      </c>
      <c r="E379" s="618"/>
      <c r="F379" s="618"/>
      <c r="G379" s="175" t="s">
        <v>910</v>
      </c>
      <c r="H379" s="175" t="s">
        <v>921</v>
      </c>
      <c r="I379" s="618"/>
      <c r="J379" s="619"/>
      <c r="K379" s="619"/>
      <c r="L379" s="619"/>
      <c r="M379" s="167">
        <v>18.46</v>
      </c>
      <c r="N379" s="167">
        <v>32.950193982917604</v>
      </c>
    </row>
    <row r="380" spans="1:14">
      <c r="A380" s="175">
        <v>379</v>
      </c>
      <c r="B380" s="175">
        <v>4</v>
      </c>
      <c r="C380" s="175" t="s">
        <v>906</v>
      </c>
      <c r="D380" s="175">
        <v>11</v>
      </c>
      <c r="E380" s="618"/>
      <c r="F380" s="618"/>
      <c r="G380" s="175" t="s">
        <v>911</v>
      </c>
      <c r="H380" s="175" t="s">
        <v>921</v>
      </c>
      <c r="I380" s="618"/>
      <c r="J380" s="619"/>
      <c r="K380" s="619"/>
      <c r="L380" s="619"/>
      <c r="M380" s="167">
        <v>18.46</v>
      </c>
      <c r="N380" s="167">
        <v>32.950193982917604</v>
      </c>
    </row>
    <row r="381" spans="1:14">
      <c r="A381" s="175">
        <v>380</v>
      </c>
      <c r="B381" s="175">
        <v>4</v>
      </c>
      <c r="C381" s="175" t="s">
        <v>906</v>
      </c>
      <c r="D381" s="175">
        <v>11</v>
      </c>
      <c r="E381" s="618"/>
      <c r="F381" s="618"/>
      <c r="G381" s="175" t="s">
        <v>912</v>
      </c>
      <c r="H381" s="175" t="s">
        <v>921</v>
      </c>
      <c r="I381" s="618"/>
      <c r="J381" s="619"/>
      <c r="K381" s="619"/>
      <c r="L381" s="619"/>
      <c r="M381" s="167">
        <v>17.36</v>
      </c>
      <c r="N381" s="167">
        <v>30.986747970934431</v>
      </c>
    </row>
    <row r="382" spans="1:14">
      <c r="A382" s="175">
        <v>381</v>
      </c>
      <c r="B382" s="175">
        <v>4</v>
      </c>
      <c r="C382" s="175" t="s">
        <v>906</v>
      </c>
      <c r="D382" s="175">
        <v>11</v>
      </c>
      <c r="E382" s="618">
        <v>1106</v>
      </c>
      <c r="F382" s="618" t="s">
        <v>927</v>
      </c>
      <c r="G382" s="175" t="s">
        <v>908</v>
      </c>
      <c r="H382" s="175" t="s">
        <v>921</v>
      </c>
      <c r="I382" s="618" t="s">
        <v>918</v>
      </c>
      <c r="J382" s="619">
        <v>63.78</v>
      </c>
      <c r="K382" s="619">
        <v>82.572098604408509</v>
      </c>
      <c r="L382" s="619">
        <v>137.0620986044085</v>
      </c>
      <c r="M382" s="167">
        <v>18.46</v>
      </c>
      <c r="N382" s="167">
        <v>32.950193982917604</v>
      </c>
    </row>
    <row r="383" spans="1:14">
      <c r="A383" s="175">
        <v>382</v>
      </c>
      <c r="B383" s="175">
        <v>4</v>
      </c>
      <c r="C383" s="175" t="s">
        <v>906</v>
      </c>
      <c r="D383" s="175">
        <v>11</v>
      </c>
      <c r="E383" s="618"/>
      <c r="F383" s="618"/>
      <c r="G383" s="175" t="s">
        <v>910</v>
      </c>
      <c r="H383" s="175" t="s">
        <v>921</v>
      </c>
      <c r="I383" s="618"/>
      <c r="J383" s="619"/>
      <c r="K383" s="619"/>
      <c r="L383" s="619"/>
      <c r="M383" s="167">
        <v>17.36</v>
      </c>
      <c r="N383" s="167">
        <v>30.986747970934431</v>
      </c>
    </row>
    <row r="384" spans="1:14">
      <c r="A384" s="175">
        <v>383</v>
      </c>
      <c r="B384" s="175">
        <v>4</v>
      </c>
      <c r="C384" s="175" t="s">
        <v>906</v>
      </c>
      <c r="D384" s="175">
        <v>11</v>
      </c>
      <c r="E384" s="618"/>
      <c r="F384" s="618"/>
      <c r="G384" s="175" t="s">
        <v>911</v>
      </c>
      <c r="H384" s="175" t="s">
        <v>921</v>
      </c>
      <c r="I384" s="618"/>
      <c r="J384" s="619"/>
      <c r="K384" s="619"/>
      <c r="L384" s="619"/>
      <c r="M384" s="167">
        <v>17.36</v>
      </c>
      <c r="N384" s="167">
        <v>30.986747970934431</v>
      </c>
    </row>
    <row r="385" spans="1:14">
      <c r="A385" s="175">
        <v>384</v>
      </c>
      <c r="B385" s="175">
        <v>4</v>
      </c>
      <c r="C385" s="175" t="s">
        <v>906</v>
      </c>
      <c r="D385" s="175">
        <v>11</v>
      </c>
      <c r="E385" s="618"/>
      <c r="F385" s="618"/>
      <c r="G385" s="175" t="s">
        <v>912</v>
      </c>
      <c r="H385" s="175" t="s">
        <v>921</v>
      </c>
      <c r="I385" s="618"/>
      <c r="J385" s="619"/>
      <c r="K385" s="619"/>
      <c r="L385" s="619"/>
      <c r="M385" s="167">
        <v>18.46</v>
      </c>
      <c r="N385" s="167">
        <v>32.950193982917604</v>
      </c>
    </row>
    <row r="386" spans="1:14">
      <c r="A386" s="175">
        <v>385</v>
      </c>
      <c r="B386" s="175">
        <v>4</v>
      </c>
      <c r="C386" s="175" t="s">
        <v>906</v>
      </c>
      <c r="D386" s="175">
        <v>11</v>
      </c>
      <c r="E386" s="618">
        <v>1107</v>
      </c>
      <c r="F386" s="618" t="s">
        <v>928</v>
      </c>
      <c r="G386" s="175" t="s">
        <v>908</v>
      </c>
      <c r="H386" s="175" t="s">
        <v>921</v>
      </c>
      <c r="I386" s="618" t="s">
        <v>918</v>
      </c>
      <c r="J386" s="619">
        <v>63.88</v>
      </c>
      <c r="K386" s="619">
        <v>82.701562540759099</v>
      </c>
      <c r="L386" s="619">
        <v>137.4615625407591</v>
      </c>
      <c r="M386" s="167">
        <v>17.36</v>
      </c>
      <c r="N386" s="167">
        <v>30.986747970934431</v>
      </c>
    </row>
    <row r="387" spans="1:14">
      <c r="A387" s="175">
        <v>386</v>
      </c>
      <c r="B387" s="175">
        <v>4</v>
      </c>
      <c r="C387" s="175" t="s">
        <v>906</v>
      </c>
      <c r="D387" s="175">
        <v>11</v>
      </c>
      <c r="E387" s="618"/>
      <c r="F387" s="618"/>
      <c r="G387" s="175" t="s">
        <v>910</v>
      </c>
      <c r="H387" s="175" t="s">
        <v>921</v>
      </c>
      <c r="I387" s="618"/>
      <c r="J387" s="619"/>
      <c r="K387" s="619"/>
      <c r="L387" s="619"/>
      <c r="M387" s="167">
        <v>18.690000000000001</v>
      </c>
      <c r="N387" s="167">
        <v>33.360732694514084</v>
      </c>
    </row>
    <row r="388" spans="1:14">
      <c r="A388" s="175">
        <v>387</v>
      </c>
      <c r="B388" s="175">
        <v>4</v>
      </c>
      <c r="C388" s="175" t="s">
        <v>906</v>
      </c>
      <c r="D388" s="175">
        <v>11</v>
      </c>
      <c r="E388" s="618"/>
      <c r="F388" s="618"/>
      <c r="G388" s="175" t="s">
        <v>911</v>
      </c>
      <c r="H388" s="175" t="s">
        <v>921</v>
      </c>
      <c r="I388" s="618"/>
      <c r="J388" s="619"/>
      <c r="K388" s="619"/>
      <c r="L388" s="619"/>
      <c r="M388" s="167">
        <v>18.690000000000001</v>
      </c>
      <c r="N388" s="167">
        <v>33.360732694514084</v>
      </c>
    </row>
    <row r="389" spans="1:14">
      <c r="A389" s="175">
        <v>388</v>
      </c>
      <c r="B389" s="175">
        <v>4</v>
      </c>
      <c r="C389" s="175" t="s">
        <v>906</v>
      </c>
      <c r="D389" s="175">
        <v>11</v>
      </c>
      <c r="E389" s="618"/>
      <c r="F389" s="618"/>
      <c r="G389" s="175" t="s">
        <v>912</v>
      </c>
      <c r="H389" s="175" t="s">
        <v>921</v>
      </c>
      <c r="I389" s="618"/>
      <c r="J389" s="619"/>
      <c r="K389" s="619"/>
      <c r="L389" s="619"/>
      <c r="M389" s="167">
        <v>17.36</v>
      </c>
      <c r="N389" s="167">
        <v>30.986747970934431</v>
      </c>
    </row>
    <row r="390" spans="1:14">
      <c r="A390" s="175">
        <v>389</v>
      </c>
      <c r="B390" s="175">
        <v>4</v>
      </c>
      <c r="C390" s="175" t="s">
        <v>906</v>
      </c>
      <c r="D390" s="175">
        <v>11</v>
      </c>
      <c r="E390" s="618">
        <v>1108</v>
      </c>
      <c r="F390" s="618" t="s">
        <v>929</v>
      </c>
      <c r="G390" s="175" t="s">
        <v>908</v>
      </c>
      <c r="H390" s="175" t="s">
        <v>923</v>
      </c>
      <c r="I390" s="618" t="s">
        <v>918</v>
      </c>
      <c r="J390" s="619">
        <v>83.93</v>
      </c>
      <c r="K390" s="619">
        <v>108.6590817790531</v>
      </c>
      <c r="L390" s="619">
        <v>185.28908177905311</v>
      </c>
      <c r="M390" s="167">
        <v>22.53</v>
      </c>
      <c r="N390" s="167">
        <v>40.214944227255344</v>
      </c>
    </row>
    <row r="391" spans="1:14">
      <c r="A391" s="175">
        <v>390</v>
      </c>
      <c r="B391" s="175">
        <v>4</v>
      </c>
      <c r="C391" s="175" t="s">
        <v>906</v>
      </c>
      <c r="D391" s="175">
        <v>11</v>
      </c>
      <c r="E391" s="618"/>
      <c r="F391" s="618"/>
      <c r="G391" s="175" t="s">
        <v>910</v>
      </c>
      <c r="H391" s="175" t="s">
        <v>923</v>
      </c>
      <c r="I391" s="618"/>
      <c r="J391" s="619"/>
      <c r="K391" s="619"/>
      <c r="L391" s="619"/>
      <c r="M391" s="167">
        <v>32.53</v>
      </c>
      <c r="N391" s="167">
        <v>58.064453427102364</v>
      </c>
    </row>
    <row r="392" spans="1:14">
      <c r="A392" s="175">
        <v>391</v>
      </c>
      <c r="B392" s="175">
        <v>4</v>
      </c>
      <c r="C392" s="175" t="s">
        <v>906</v>
      </c>
      <c r="D392" s="175">
        <v>11</v>
      </c>
      <c r="E392" s="618"/>
      <c r="F392" s="618"/>
      <c r="G392" s="175" t="s">
        <v>911</v>
      </c>
      <c r="H392" s="175" t="s">
        <v>923</v>
      </c>
      <c r="I392" s="618"/>
      <c r="J392" s="619"/>
      <c r="K392" s="619"/>
      <c r="L392" s="619"/>
      <c r="M392" s="167">
        <v>32.53</v>
      </c>
      <c r="N392" s="167">
        <v>58.064453427102364</v>
      </c>
    </row>
    <row r="393" spans="1:14">
      <c r="A393" s="175">
        <v>392</v>
      </c>
      <c r="B393" s="175">
        <v>4</v>
      </c>
      <c r="C393" s="175" t="s">
        <v>906</v>
      </c>
      <c r="D393" s="175">
        <v>11</v>
      </c>
      <c r="E393" s="618"/>
      <c r="F393" s="618"/>
      <c r="G393" s="175" t="s">
        <v>912</v>
      </c>
      <c r="H393" s="175" t="s">
        <v>923</v>
      </c>
      <c r="I393" s="618"/>
      <c r="J393" s="619"/>
      <c r="K393" s="619"/>
      <c r="L393" s="619"/>
      <c r="M393" s="167">
        <v>22.53</v>
      </c>
      <c r="N393" s="167">
        <v>40.214944227255344</v>
      </c>
    </row>
    <row r="394" spans="1:14">
      <c r="A394" s="175">
        <v>393</v>
      </c>
      <c r="B394" s="175">
        <v>4</v>
      </c>
      <c r="C394" s="175" t="s">
        <v>906</v>
      </c>
      <c r="D394" s="175">
        <v>11</v>
      </c>
      <c r="E394" s="618">
        <v>1109</v>
      </c>
      <c r="F394" s="618" t="s">
        <v>930</v>
      </c>
      <c r="G394" s="175" t="s">
        <v>908</v>
      </c>
      <c r="H394" s="175" t="s">
        <v>921</v>
      </c>
      <c r="I394" s="618" t="s">
        <v>918</v>
      </c>
      <c r="J394" s="619">
        <v>85.88</v>
      </c>
      <c r="K394" s="619">
        <v>111.18362853788965</v>
      </c>
      <c r="L394" s="619">
        <v>191.44362853788965</v>
      </c>
      <c r="M394" s="167">
        <v>32.799999999999997</v>
      </c>
      <c r="N394" s="167">
        <v>58.546390175498232</v>
      </c>
    </row>
    <row r="395" spans="1:14" ht="16.5">
      <c r="A395" s="175">
        <v>394</v>
      </c>
      <c r="B395" s="175">
        <v>4</v>
      </c>
      <c r="C395" s="175" t="s">
        <v>906</v>
      </c>
      <c r="D395" s="175">
        <v>11</v>
      </c>
      <c r="E395" s="618"/>
      <c r="F395" s="618"/>
      <c r="G395" s="175" t="s">
        <v>910</v>
      </c>
      <c r="H395" s="175" t="s">
        <v>921</v>
      </c>
      <c r="I395" s="618"/>
      <c r="J395" s="619"/>
      <c r="K395" s="619"/>
      <c r="L395" s="619"/>
      <c r="M395" s="193">
        <v>22.84</v>
      </c>
      <c r="N395" s="193">
        <v>40.768279012450598</v>
      </c>
    </row>
    <row r="396" spans="1:14" ht="16.5">
      <c r="A396" s="175">
        <v>395</v>
      </c>
      <c r="B396" s="175">
        <v>4</v>
      </c>
      <c r="C396" s="175" t="s">
        <v>906</v>
      </c>
      <c r="D396" s="175">
        <v>11</v>
      </c>
      <c r="E396" s="618"/>
      <c r="F396" s="618"/>
      <c r="G396" s="175" t="s">
        <v>911</v>
      </c>
      <c r="H396" s="175" t="s">
        <v>921</v>
      </c>
      <c r="I396" s="618"/>
      <c r="J396" s="619"/>
      <c r="K396" s="619"/>
      <c r="L396" s="619"/>
      <c r="M396" s="193">
        <v>22.84</v>
      </c>
      <c r="N396" s="193">
        <v>40.768279012450598</v>
      </c>
    </row>
    <row r="397" spans="1:14">
      <c r="A397" s="175">
        <v>396</v>
      </c>
      <c r="B397" s="175">
        <v>4</v>
      </c>
      <c r="C397" s="175" t="s">
        <v>906</v>
      </c>
      <c r="D397" s="175">
        <v>11</v>
      </c>
      <c r="E397" s="618"/>
      <c r="F397" s="618"/>
      <c r="G397" s="175" t="s">
        <v>912</v>
      </c>
      <c r="H397" s="175" t="s">
        <v>921</v>
      </c>
      <c r="I397" s="618"/>
      <c r="J397" s="619"/>
      <c r="K397" s="619"/>
      <c r="L397" s="619"/>
      <c r="M397" s="167">
        <v>32.799999999999997</v>
      </c>
      <c r="N397" s="167">
        <v>58.546390175498232</v>
      </c>
    </row>
    <row r="398" spans="1:14">
      <c r="A398" s="175">
        <v>397</v>
      </c>
      <c r="B398" s="175">
        <v>4</v>
      </c>
      <c r="C398" s="175" t="s">
        <v>906</v>
      </c>
      <c r="D398" s="175">
        <v>11</v>
      </c>
      <c r="E398" s="618">
        <v>1110</v>
      </c>
      <c r="F398" s="618" t="s">
        <v>931</v>
      </c>
      <c r="G398" s="175" t="s">
        <v>908</v>
      </c>
      <c r="H398" s="175" t="s">
        <v>923</v>
      </c>
      <c r="I398" s="618" t="s">
        <v>918</v>
      </c>
      <c r="J398" s="619">
        <v>85.88</v>
      </c>
      <c r="K398" s="619">
        <v>111.18362853788965</v>
      </c>
      <c r="L398" s="619">
        <v>188.78362853788963</v>
      </c>
      <c r="M398" s="167">
        <v>29.92</v>
      </c>
      <c r="N398" s="167">
        <v>53.405731525942301</v>
      </c>
    </row>
    <row r="399" spans="1:14">
      <c r="A399" s="175">
        <v>398</v>
      </c>
      <c r="B399" s="175">
        <v>4</v>
      </c>
      <c r="C399" s="175" t="s">
        <v>906</v>
      </c>
      <c r="D399" s="175">
        <v>11</v>
      </c>
      <c r="E399" s="618"/>
      <c r="F399" s="618"/>
      <c r="G399" s="175" t="s">
        <v>910</v>
      </c>
      <c r="H399" s="175" t="s">
        <v>923</v>
      </c>
      <c r="I399" s="618"/>
      <c r="J399" s="619"/>
      <c r="K399" s="619"/>
      <c r="L399" s="619"/>
      <c r="M399" s="167">
        <v>22.84</v>
      </c>
      <c r="N399" s="167">
        <v>40.768279012450598</v>
      </c>
    </row>
    <row r="400" spans="1:14">
      <c r="A400" s="175">
        <v>399</v>
      </c>
      <c r="B400" s="175">
        <v>4</v>
      </c>
      <c r="C400" s="175" t="s">
        <v>906</v>
      </c>
      <c r="D400" s="175">
        <v>11</v>
      </c>
      <c r="E400" s="618"/>
      <c r="F400" s="618"/>
      <c r="G400" s="175" t="s">
        <v>911</v>
      </c>
      <c r="H400" s="175" t="s">
        <v>923</v>
      </c>
      <c r="I400" s="618"/>
      <c r="J400" s="619"/>
      <c r="K400" s="619"/>
      <c r="L400" s="619"/>
      <c r="M400" s="167">
        <v>22.84</v>
      </c>
      <c r="N400" s="167">
        <v>40.768279012450598</v>
      </c>
    </row>
    <row r="401" spans="1:14">
      <c r="A401" s="175">
        <v>400</v>
      </c>
      <c r="B401" s="175">
        <v>4</v>
      </c>
      <c r="C401" s="175" t="s">
        <v>906</v>
      </c>
      <c r="D401" s="175">
        <v>11</v>
      </c>
      <c r="E401" s="618"/>
      <c r="F401" s="618"/>
      <c r="G401" s="175" t="s">
        <v>912</v>
      </c>
      <c r="H401" s="175" t="s">
        <v>923</v>
      </c>
      <c r="I401" s="618"/>
      <c r="J401" s="619"/>
      <c r="K401" s="619"/>
      <c r="L401" s="619"/>
      <c r="M401" s="167">
        <v>29.92</v>
      </c>
      <c r="N401" s="167">
        <v>53.405731525942301</v>
      </c>
    </row>
    <row r="402" spans="1:14" ht="16.5">
      <c r="A402" s="175">
        <v>401</v>
      </c>
      <c r="B402" s="175">
        <v>4</v>
      </c>
      <c r="C402" s="175" t="s">
        <v>906</v>
      </c>
      <c r="D402" s="175">
        <v>12</v>
      </c>
      <c r="E402" s="618">
        <v>1201</v>
      </c>
      <c r="F402" s="618" t="s">
        <v>920</v>
      </c>
      <c r="G402" s="175" t="s">
        <v>908</v>
      </c>
      <c r="H402" s="175" t="s">
        <v>921</v>
      </c>
      <c r="I402" s="618" t="s">
        <v>918</v>
      </c>
      <c r="J402" s="619">
        <v>85.93</v>
      </c>
      <c r="K402" s="619">
        <v>111.24848063632808</v>
      </c>
      <c r="L402" s="619">
        <v>191.5084806363281</v>
      </c>
      <c r="M402" s="193">
        <v>22.84</v>
      </c>
      <c r="N402" s="193">
        <v>40.768279012450598</v>
      </c>
    </row>
    <row r="403" spans="1:14" ht="16.5">
      <c r="A403" s="175">
        <v>402</v>
      </c>
      <c r="B403" s="175">
        <v>4</v>
      </c>
      <c r="C403" s="175" t="s">
        <v>906</v>
      </c>
      <c r="D403" s="175">
        <v>12</v>
      </c>
      <c r="E403" s="618"/>
      <c r="F403" s="618"/>
      <c r="G403" s="175" t="s">
        <v>910</v>
      </c>
      <c r="H403" s="175" t="s">
        <v>921</v>
      </c>
      <c r="I403" s="618"/>
      <c r="J403" s="619"/>
      <c r="K403" s="619"/>
      <c r="L403" s="619"/>
      <c r="M403" s="193">
        <v>32.799999999999997</v>
      </c>
      <c r="N403" s="193">
        <v>58.546390175498232</v>
      </c>
    </row>
    <row r="404" spans="1:14" ht="16.5">
      <c r="A404" s="175">
        <v>403</v>
      </c>
      <c r="B404" s="175">
        <v>4</v>
      </c>
      <c r="C404" s="175" t="s">
        <v>906</v>
      </c>
      <c r="D404" s="175">
        <v>12</v>
      </c>
      <c r="E404" s="618"/>
      <c r="F404" s="618"/>
      <c r="G404" s="175" t="s">
        <v>911</v>
      </c>
      <c r="H404" s="175" t="s">
        <v>921</v>
      </c>
      <c r="I404" s="618"/>
      <c r="J404" s="619"/>
      <c r="K404" s="619"/>
      <c r="L404" s="619"/>
      <c r="M404" s="193">
        <v>32.799999999999997</v>
      </c>
      <c r="N404" s="193">
        <v>58.546390175498232</v>
      </c>
    </row>
    <row r="405" spans="1:14" ht="16.5">
      <c r="A405" s="175">
        <v>404</v>
      </c>
      <c r="B405" s="175">
        <v>4</v>
      </c>
      <c r="C405" s="175" t="s">
        <v>906</v>
      </c>
      <c r="D405" s="175">
        <v>12</v>
      </c>
      <c r="E405" s="618"/>
      <c r="F405" s="618"/>
      <c r="G405" s="175" t="s">
        <v>912</v>
      </c>
      <c r="H405" s="175" t="s">
        <v>921</v>
      </c>
      <c r="I405" s="618"/>
      <c r="J405" s="619"/>
      <c r="K405" s="619"/>
      <c r="L405" s="619"/>
      <c r="M405" s="193">
        <v>22.84</v>
      </c>
      <c r="N405" s="193">
        <v>40.768279012450598</v>
      </c>
    </row>
    <row r="406" spans="1:14" ht="16.5">
      <c r="A406" s="175">
        <v>405</v>
      </c>
      <c r="B406" s="175">
        <v>4</v>
      </c>
      <c r="C406" s="175" t="s">
        <v>906</v>
      </c>
      <c r="D406" s="175">
        <v>12</v>
      </c>
      <c r="E406" s="618">
        <v>1202</v>
      </c>
      <c r="F406" s="618" t="s">
        <v>922</v>
      </c>
      <c r="G406" s="175" t="s">
        <v>908</v>
      </c>
      <c r="H406" s="175" t="s">
        <v>923</v>
      </c>
      <c r="I406" s="618" t="s">
        <v>918</v>
      </c>
      <c r="J406" s="619">
        <v>85.93</v>
      </c>
      <c r="K406" s="619">
        <v>111.24848063632808</v>
      </c>
      <c r="L406" s="619">
        <v>188.84848063632808</v>
      </c>
      <c r="M406" s="193">
        <v>22.84</v>
      </c>
      <c r="N406" s="193">
        <v>40.768279012450598</v>
      </c>
    </row>
    <row r="407" spans="1:14">
      <c r="A407" s="175">
        <v>406</v>
      </c>
      <c r="B407" s="175">
        <v>4</v>
      </c>
      <c r="C407" s="175" t="s">
        <v>906</v>
      </c>
      <c r="D407" s="175">
        <v>12</v>
      </c>
      <c r="E407" s="618"/>
      <c r="F407" s="618"/>
      <c r="G407" s="175" t="s">
        <v>910</v>
      </c>
      <c r="H407" s="175" t="s">
        <v>923</v>
      </c>
      <c r="I407" s="618"/>
      <c r="J407" s="619"/>
      <c r="K407" s="619"/>
      <c r="L407" s="619"/>
      <c r="M407" s="167">
        <v>29.92</v>
      </c>
      <c r="N407" s="167">
        <v>53.405731525942301</v>
      </c>
    </row>
    <row r="408" spans="1:14">
      <c r="A408" s="175">
        <v>407</v>
      </c>
      <c r="B408" s="175">
        <v>4</v>
      </c>
      <c r="C408" s="175" t="s">
        <v>906</v>
      </c>
      <c r="D408" s="175">
        <v>12</v>
      </c>
      <c r="E408" s="618"/>
      <c r="F408" s="618"/>
      <c r="G408" s="175" t="s">
        <v>911</v>
      </c>
      <c r="H408" s="175" t="s">
        <v>923</v>
      </c>
      <c r="I408" s="618"/>
      <c r="J408" s="619"/>
      <c r="K408" s="619"/>
      <c r="L408" s="619"/>
      <c r="M408" s="167">
        <v>29.92</v>
      </c>
      <c r="N408" s="167">
        <v>53.405731525942301</v>
      </c>
    </row>
    <row r="409" spans="1:14" ht="16.5">
      <c r="A409" s="175">
        <v>408</v>
      </c>
      <c r="B409" s="175">
        <v>4</v>
      </c>
      <c r="C409" s="175" t="s">
        <v>906</v>
      </c>
      <c r="D409" s="175">
        <v>12</v>
      </c>
      <c r="E409" s="618"/>
      <c r="F409" s="618"/>
      <c r="G409" s="175" t="s">
        <v>912</v>
      </c>
      <c r="H409" s="175" t="s">
        <v>923</v>
      </c>
      <c r="I409" s="618"/>
      <c r="J409" s="619"/>
      <c r="K409" s="619"/>
      <c r="L409" s="619"/>
      <c r="M409" s="193">
        <v>22.84</v>
      </c>
      <c r="N409" s="193">
        <v>40.768279012450598</v>
      </c>
    </row>
    <row r="410" spans="1:14">
      <c r="A410" s="175">
        <v>409</v>
      </c>
      <c r="B410" s="175">
        <v>4</v>
      </c>
      <c r="C410" s="175" t="s">
        <v>906</v>
      </c>
      <c r="D410" s="175">
        <v>12</v>
      </c>
      <c r="E410" s="618">
        <v>1203</v>
      </c>
      <c r="F410" s="618" t="s">
        <v>924</v>
      </c>
      <c r="G410" s="175" t="s">
        <v>908</v>
      </c>
      <c r="H410" s="175" t="s">
        <v>921</v>
      </c>
      <c r="I410" s="618" t="s">
        <v>918</v>
      </c>
      <c r="J410" s="619">
        <v>63.88</v>
      </c>
      <c r="K410" s="619">
        <v>82.701651845090623</v>
      </c>
      <c r="L410" s="619">
        <v>137.46165184509061</v>
      </c>
      <c r="M410" s="167">
        <v>18.690000000000001</v>
      </c>
      <c r="N410" s="167">
        <v>33.360732694514084</v>
      </c>
    </row>
    <row r="411" spans="1:14">
      <c r="A411" s="175">
        <v>410</v>
      </c>
      <c r="B411" s="175">
        <v>4</v>
      </c>
      <c r="C411" s="175" t="s">
        <v>906</v>
      </c>
      <c r="D411" s="175">
        <v>12</v>
      </c>
      <c r="E411" s="618"/>
      <c r="F411" s="618"/>
      <c r="G411" s="175" t="s">
        <v>910</v>
      </c>
      <c r="H411" s="175" t="s">
        <v>921</v>
      </c>
      <c r="I411" s="618"/>
      <c r="J411" s="619"/>
      <c r="K411" s="619"/>
      <c r="L411" s="619"/>
      <c r="M411" s="167">
        <v>17.36</v>
      </c>
      <c r="N411" s="167">
        <v>30.986747970934431</v>
      </c>
    </row>
    <row r="412" spans="1:14">
      <c r="A412" s="175">
        <v>411</v>
      </c>
      <c r="B412" s="175">
        <v>4</v>
      </c>
      <c r="C412" s="175" t="s">
        <v>906</v>
      </c>
      <c r="D412" s="175">
        <v>12</v>
      </c>
      <c r="E412" s="618"/>
      <c r="F412" s="618"/>
      <c r="G412" s="175" t="s">
        <v>911</v>
      </c>
      <c r="H412" s="175" t="s">
        <v>921</v>
      </c>
      <c r="I412" s="618"/>
      <c r="J412" s="619"/>
      <c r="K412" s="619"/>
      <c r="L412" s="619"/>
      <c r="M412" s="167">
        <v>17.36</v>
      </c>
      <c r="N412" s="167">
        <v>30.986747970934431</v>
      </c>
    </row>
    <row r="413" spans="1:14">
      <c r="A413" s="175">
        <v>412</v>
      </c>
      <c r="B413" s="175">
        <v>4</v>
      </c>
      <c r="C413" s="175" t="s">
        <v>906</v>
      </c>
      <c r="D413" s="175">
        <v>12</v>
      </c>
      <c r="E413" s="618"/>
      <c r="F413" s="618"/>
      <c r="G413" s="175" t="s">
        <v>912</v>
      </c>
      <c r="H413" s="175" t="s">
        <v>921</v>
      </c>
      <c r="I413" s="618"/>
      <c r="J413" s="619"/>
      <c r="K413" s="619"/>
      <c r="L413" s="619"/>
      <c r="M413" s="167">
        <v>18.690000000000001</v>
      </c>
      <c r="N413" s="167">
        <v>33.360732694514084</v>
      </c>
    </row>
    <row r="414" spans="1:14">
      <c r="A414" s="175">
        <v>413</v>
      </c>
      <c r="B414" s="175">
        <v>4</v>
      </c>
      <c r="C414" s="175" t="s">
        <v>906</v>
      </c>
      <c r="D414" s="175">
        <v>12</v>
      </c>
      <c r="E414" s="618">
        <v>1204</v>
      </c>
      <c r="F414" s="618" t="s">
        <v>925</v>
      </c>
      <c r="G414" s="175" t="s">
        <v>908</v>
      </c>
      <c r="H414" s="175" t="s">
        <v>923</v>
      </c>
      <c r="I414" s="618" t="s">
        <v>918</v>
      </c>
      <c r="J414" s="619">
        <v>83.93</v>
      </c>
      <c r="K414" s="619">
        <v>108.65919911331335</v>
      </c>
      <c r="L414" s="619">
        <v>185.28919911331334</v>
      </c>
      <c r="M414" s="167">
        <v>32.53</v>
      </c>
      <c r="N414" s="167">
        <v>58.064453427102364</v>
      </c>
    </row>
    <row r="415" spans="1:14">
      <c r="A415" s="175">
        <v>414</v>
      </c>
      <c r="B415" s="175">
        <v>4</v>
      </c>
      <c r="C415" s="175" t="s">
        <v>906</v>
      </c>
      <c r="D415" s="175">
        <v>12</v>
      </c>
      <c r="E415" s="618"/>
      <c r="F415" s="618"/>
      <c r="G415" s="175" t="s">
        <v>910</v>
      </c>
      <c r="H415" s="175" t="s">
        <v>923</v>
      </c>
      <c r="I415" s="618"/>
      <c r="J415" s="619"/>
      <c r="K415" s="619"/>
      <c r="L415" s="619"/>
      <c r="M415" s="167">
        <v>22.53</v>
      </c>
      <c r="N415" s="167">
        <v>40.214944227255344</v>
      </c>
    </row>
    <row r="416" spans="1:14">
      <c r="A416" s="175">
        <v>415</v>
      </c>
      <c r="B416" s="175">
        <v>4</v>
      </c>
      <c r="C416" s="175" t="s">
        <v>906</v>
      </c>
      <c r="D416" s="175">
        <v>12</v>
      </c>
      <c r="E416" s="618"/>
      <c r="F416" s="618"/>
      <c r="G416" s="175" t="s">
        <v>911</v>
      </c>
      <c r="H416" s="175" t="s">
        <v>923</v>
      </c>
      <c r="I416" s="618"/>
      <c r="J416" s="619"/>
      <c r="K416" s="619"/>
      <c r="L416" s="619"/>
      <c r="M416" s="167">
        <v>22.53</v>
      </c>
      <c r="N416" s="167">
        <v>40.214944227255344</v>
      </c>
    </row>
    <row r="417" spans="1:14">
      <c r="A417" s="175">
        <v>416</v>
      </c>
      <c r="B417" s="175">
        <v>4</v>
      </c>
      <c r="C417" s="175" t="s">
        <v>906</v>
      </c>
      <c r="D417" s="175">
        <v>12</v>
      </c>
      <c r="E417" s="618"/>
      <c r="F417" s="618"/>
      <c r="G417" s="175" t="s">
        <v>912</v>
      </c>
      <c r="H417" s="175" t="s">
        <v>923</v>
      </c>
      <c r="I417" s="618"/>
      <c r="J417" s="619"/>
      <c r="K417" s="619"/>
      <c r="L417" s="619"/>
      <c r="M417" s="167">
        <v>32.53</v>
      </c>
      <c r="N417" s="167">
        <v>58.064453427102364</v>
      </c>
    </row>
    <row r="418" spans="1:14">
      <c r="A418" s="175">
        <v>417</v>
      </c>
      <c r="B418" s="175">
        <v>4</v>
      </c>
      <c r="C418" s="175" t="s">
        <v>906</v>
      </c>
      <c r="D418" s="175">
        <v>12</v>
      </c>
      <c r="E418" s="618">
        <v>1205</v>
      </c>
      <c r="F418" s="618" t="s">
        <v>926</v>
      </c>
      <c r="G418" s="175" t="s">
        <v>908</v>
      </c>
      <c r="H418" s="175" t="s">
        <v>921</v>
      </c>
      <c r="I418" s="618" t="s">
        <v>918</v>
      </c>
      <c r="J418" s="619">
        <v>63.78</v>
      </c>
      <c r="K418" s="619">
        <v>82.572187768939884</v>
      </c>
      <c r="L418" s="619">
        <v>137.06218776893988</v>
      </c>
      <c r="M418" s="167">
        <v>17.36</v>
      </c>
      <c r="N418" s="167">
        <v>30.986747970934431</v>
      </c>
    </row>
    <row r="419" spans="1:14">
      <c r="A419" s="175">
        <v>418</v>
      </c>
      <c r="B419" s="175">
        <v>4</v>
      </c>
      <c r="C419" s="175" t="s">
        <v>906</v>
      </c>
      <c r="D419" s="175">
        <v>12</v>
      </c>
      <c r="E419" s="618"/>
      <c r="F419" s="618"/>
      <c r="G419" s="175" t="s">
        <v>910</v>
      </c>
      <c r="H419" s="175" t="s">
        <v>921</v>
      </c>
      <c r="I419" s="618"/>
      <c r="J419" s="619"/>
      <c r="K419" s="619"/>
      <c r="L419" s="619"/>
      <c r="M419" s="167">
        <v>18.46</v>
      </c>
      <c r="N419" s="167">
        <v>32.950193982917604</v>
      </c>
    </row>
    <row r="420" spans="1:14">
      <c r="A420" s="175">
        <v>419</v>
      </c>
      <c r="B420" s="175">
        <v>4</v>
      </c>
      <c r="C420" s="175" t="s">
        <v>906</v>
      </c>
      <c r="D420" s="175">
        <v>12</v>
      </c>
      <c r="E420" s="618"/>
      <c r="F420" s="618"/>
      <c r="G420" s="175" t="s">
        <v>911</v>
      </c>
      <c r="H420" s="175" t="s">
        <v>921</v>
      </c>
      <c r="I420" s="618"/>
      <c r="J420" s="619"/>
      <c r="K420" s="619"/>
      <c r="L420" s="619"/>
      <c r="M420" s="167">
        <v>18.46</v>
      </c>
      <c r="N420" s="167">
        <v>32.950193982917604</v>
      </c>
    </row>
    <row r="421" spans="1:14">
      <c r="A421" s="175">
        <v>420</v>
      </c>
      <c r="B421" s="175">
        <v>4</v>
      </c>
      <c r="C421" s="175" t="s">
        <v>906</v>
      </c>
      <c r="D421" s="175">
        <v>12</v>
      </c>
      <c r="E421" s="618"/>
      <c r="F421" s="618"/>
      <c r="G421" s="175" t="s">
        <v>912</v>
      </c>
      <c r="H421" s="175" t="s">
        <v>921</v>
      </c>
      <c r="I421" s="618"/>
      <c r="J421" s="619"/>
      <c r="K421" s="619"/>
      <c r="L421" s="619"/>
      <c r="M421" s="167">
        <v>17.36</v>
      </c>
      <c r="N421" s="167">
        <v>30.986747970934431</v>
      </c>
    </row>
    <row r="422" spans="1:14">
      <c r="A422" s="175">
        <v>421</v>
      </c>
      <c r="B422" s="175">
        <v>4</v>
      </c>
      <c r="C422" s="175" t="s">
        <v>906</v>
      </c>
      <c r="D422" s="175">
        <v>12</v>
      </c>
      <c r="E422" s="618">
        <v>1206</v>
      </c>
      <c r="F422" s="618" t="s">
        <v>927</v>
      </c>
      <c r="G422" s="175" t="s">
        <v>908</v>
      </c>
      <c r="H422" s="175" t="s">
        <v>921</v>
      </c>
      <c r="I422" s="618" t="s">
        <v>918</v>
      </c>
      <c r="J422" s="619">
        <v>63.78</v>
      </c>
      <c r="K422" s="619">
        <v>82.572098604408509</v>
      </c>
      <c r="L422" s="619">
        <v>137.0620986044085</v>
      </c>
      <c r="M422" s="167">
        <v>18.46</v>
      </c>
      <c r="N422" s="167">
        <v>32.950193982917604</v>
      </c>
    </row>
    <row r="423" spans="1:14">
      <c r="A423" s="175">
        <v>422</v>
      </c>
      <c r="B423" s="175">
        <v>4</v>
      </c>
      <c r="C423" s="175" t="s">
        <v>906</v>
      </c>
      <c r="D423" s="175">
        <v>12</v>
      </c>
      <c r="E423" s="618"/>
      <c r="F423" s="618"/>
      <c r="G423" s="175" t="s">
        <v>910</v>
      </c>
      <c r="H423" s="175" t="s">
        <v>921</v>
      </c>
      <c r="I423" s="618"/>
      <c r="J423" s="619"/>
      <c r="K423" s="619"/>
      <c r="L423" s="619"/>
      <c r="M423" s="167">
        <v>17.36</v>
      </c>
      <c r="N423" s="167">
        <v>30.986747970934431</v>
      </c>
    </row>
    <row r="424" spans="1:14">
      <c r="A424" s="175">
        <v>423</v>
      </c>
      <c r="B424" s="175">
        <v>4</v>
      </c>
      <c r="C424" s="175" t="s">
        <v>906</v>
      </c>
      <c r="D424" s="175">
        <v>12</v>
      </c>
      <c r="E424" s="618"/>
      <c r="F424" s="618"/>
      <c r="G424" s="175" t="s">
        <v>911</v>
      </c>
      <c r="H424" s="175" t="s">
        <v>921</v>
      </c>
      <c r="I424" s="618"/>
      <c r="J424" s="619"/>
      <c r="K424" s="619"/>
      <c r="L424" s="619"/>
      <c r="M424" s="167">
        <v>17.36</v>
      </c>
      <c r="N424" s="167">
        <v>30.986747970934431</v>
      </c>
    </row>
    <row r="425" spans="1:14">
      <c r="A425" s="175">
        <v>424</v>
      </c>
      <c r="B425" s="175">
        <v>4</v>
      </c>
      <c r="C425" s="175" t="s">
        <v>906</v>
      </c>
      <c r="D425" s="175">
        <v>12</v>
      </c>
      <c r="E425" s="618"/>
      <c r="F425" s="618"/>
      <c r="G425" s="175" t="s">
        <v>912</v>
      </c>
      <c r="H425" s="175" t="s">
        <v>921</v>
      </c>
      <c r="I425" s="618"/>
      <c r="J425" s="619"/>
      <c r="K425" s="619"/>
      <c r="L425" s="619"/>
      <c r="M425" s="167">
        <v>18.46</v>
      </c>
      <c r="N425" s="167">
        <v>32.950193982917604</v>
      </c>
    </row>
    <row r="426" spans="1:14">
      <c r="A426" s="175">
        <v>425</v>
      </c>
      <c r="B426" s="175">
        <v>4</v>
      </c>
      <c r="C426" s="175" t="s">
        <v>906</v>
      </c>
      <c r="D426" s="175">
        <v>12</v>
      </c>
      <c r="E426" s="618">
        <v>1207</v>
      </c>
      <c r="F426" s="618" t="s">
        <v>928</v>
      </c>
      <c r="G426" s="175" t="s">
        <v>908</v>
      </c>
      <c r="H426" s="175" t="s">
        <v>921</v>
      </c>
      <c r="I426" s="618" t="s">
        <v>918</v>
      </c>
      <c r="J426" s="619">
        <v>63.88</v>
      </c>
      <c r="K426" s="619">
        <v>82.701562540759099</v>
      </c>
      <c r="L426" s="619">
        <v>137.4615625407591</v>
      </c>
      <c r="M426" s="167">
        <v>17.36</v>
      </c>
      <c r="N426" s="167">
        <v>30.986747970934431</v>
      </c>
    </row>
    <row r="427" spans="1:14">
      <c r="A427" s="175">
        <v>426</v>
      </c>
      <c r="B427" s="175">
        <v>4</v>
      </c>
      <c r="C427" s="175" t="s">
        <v>906</v>
      </c>
      <c r="D427" s="175">
        <v>12</v>
      </c>
      <c r="E427" s="618"/>
      <c r="F427" s="618"/>
      <c r="G427" s="175" t="s">
        <v>910</v>
      </c>
      <c r="H427" s="175" t="s">
        <v>921</v>
      </c>
      <c r="I427" s="618"/>
      <c r="J427" s="619"/>
      <c r="K427" s="619"/>
      <c r="L427" s="619"/>
      <c r="M427" s="167">
        <v>18.690000000000001</v>
      </c>
      <c r="N427" s="167">
        <v>33.360732694514084</v>
      </c>
    </row>
    <row r="428" spans="1:14">
      <c r="A428" s="175">
        <v>427</v>
      </c>
      <c r="B428" s="175">
        <v>4</v>
      </c>
      <c r="C428" s="175" t="s">
        <v>906</v>
      </c>
      <c r="D428" s="175">
        <v>12</v>
      </c>
      <c r="E428" s="618"/>
      <c r="F428" s="618"/>
      <c r="G428" s="175" t="s">
        <v>911</v>
      </c>
      <c r="H428" s="175" t="s">
        <v>921</v>
      </c>
      <c r="I428" s="618"/>
      <c r="J428" s="619"/>
      <c r="K428" s="619"/>
      <c r="L428" s="619"/>
      <c r="M428" s="167">
        <v>18.690000000000001</v>
      </c>
      <c r="N428" s="167">
        <v>33.360732694514084</v>
      </c>
    </row>
    <row r="429" spans="1:14">
      <c r="A429" s="175">
        <v>428</v>
      </c>
      <c r="B429" s="175">
        <v>4</v>
      </c>
      <c r="C429" s="175" t="s">
        <v>906</v>
      </c>
      <c r="D429" s="175">
        <v>12</v>
      </c>
      <c r="E429" s="618"/>
      <c r="F429" s="618"/>
      <c r="G429" s="175" t="s">
        <v>912</v>
      </c>
      <c r="H429" s="175" t="s">
        <v>921</v>
      </c>
      <c r="I429" s="618"/>
      <c r="J429" s="619"/>
      <c r="K429" s="619"/>
      <c r="L429" s="619"/>
      <c r="M429" s="167">
        <v>17.36</v>
      </c>
      <c r="N429" s="167">
        <v>30.986747970934431</v>
      </c>
    </row>
    <row r="430" spans="1:14">
      <c r="A430" s="175">
        <v>429</v>
      </c>
      <c r="B430" s="175">
        <v>4</v>
      </c>
      <c r="C430" s="175" t="s">
        <v>906</v>
      </c>
      <c r="D430" s="175">
        <v>12</v>
      </c>
      <c r="E430" s="618">
        <v>1208</v>
      </c>
      <c r="F430" s="618" t="s">
        <v>929</v>
      </c>
      <c r="G430" s="175" t="s">
        <v>908</v>
      </c>
      <c r="H430" s="175" t="s">
        <v>923</v>
      </c>
      <c r="I430" s="618" t="s">
        <v>918</v>
      </c>
      <c r="J430" s="619">
        <v>83.93</v>
      </c>
      <c r="K430" s="619">
        <v>108.6590817790531</v>
      </c>
      <c r="L430" s="619">
        <v>185.28908177905311</v>
      </c>
      <c r="M430" s="167">
        <v>22.53</v>
      </c>
      <c r="N430" s="167">
        <v>40.214944227255344</v>
      </c>
    </row>
    <row r="431" spans="1:14">
      <c r="A431" s="175">
        <v>430</v>
      </c>
      <c r="B431" s="175">
        <v>4</v>
      </c>
      <c r="C431" s="175" t="s">
        <v>906</v>
      </c>
      <c r="D431" s="175">
        <v>12</v>
      </c>
      <c r="E431" s="618"/>
      <c r="F431" s="618"/>
      <c r="G431" s="175" t="s">
        <v>910</v>
      </c>
      <c r="H431" s="175" t="s">
        <v>923</v>
      </c>
      <c r="I431" s="618"/>
      <c r="J431" s="619"/>
      <c r="K431" s="619"/>
      <c r="L431" s="619"/>
      <c r="M431" s="167">
        <v>32.53</v>
      </c>
      <c r="N431" s="167">
        <v>58.064453427102364</v>
      </c>
    </row>
    <row r="432" spans="1:14">
      <c r="A432" s="175">
        <v>431</v>
      </c>
      <c r="B432" s="175">
        <v>4</v>
      </c>
      <c r="C432" s="175" t="s">
        <v>906</v>
      </c>
      <c r="D432" s="175">
        <v>12</v>
      </c>
      <c r="E432" s="618"/>
      <c r="F432" s="618"/>
      <c r="G432" s="175" t="s">
        <v>911</v>
      </c>
      <c r="H432" s="175" t="s">
        <v>923</v>
      </c>
      <c r="I432" s="618"/>
      <c r="J432" s="619"/>
      <c r="K432" s="619"/>
      <c r="L432" s="619"/>
      <c r="M432" s="167">
        <v>32.53</v>
      </c>
      <c r="N432" s="167">
        <v>58.064453427102364</v>
      </c>
    </row>
    <row r="433" spans="1:14">
      <c r="A433" s="175">
        <v>432</v>
      </c>
      <c r="B433" s="175">
        <v>4</v>
      </c>
      <c r="C433" s="175" t="s">
        <v>906</v>
      </c>
      <c r="D433" s="175">
        <v>12</v>
      </c>
      <c r="E433" s="618"/>
      <c r="F433" s="618"/>
      <c r="G433" s="175" t="s">
        <v>912</v>
      </c>
      <c r="H433" s="175" t="s">
        <v>923</v>
      </c>
      <c r="I433" s="618"/>
      <c r="J433" s="619"/>
      <c r="K433" s="619"/>
      <c r="L433" s="619"/>
      <c r="M433" s="167">
        <v>22.53</v>
      </c>
      <c r="N433" s="167">
        <v>40.214944227255344</v>
      </c>
    </row>
    <row r="434" spans="1:14">
      <c r="A434" s="175">
        <v>433</v>
      </c>
      <c r="B434" s="175">
        <v>4</v>
      </c>
      <c r="C434" s="175" t="s">
        <v>906</v>
      </c>
      <c r="D434" s="175">
        <v>12</v>
      </c>
      <c r="E434" s="618">
        <v>1209</v>
      </c>
      <c r="F434" s="618" t="s">
        <v>930</v>
      </c>
      <c r="G434" s="175" t="s">
        <v>908</v>
      </c>
      <c r="H434" s="175" t="s">
        <v>921</v>
      </c>
      <c r="I434" s="618" t="s">
        <v>918</v>
      </c>
      <c r="J434" s="619">
        <v>85.88</v>
      </c>
      <c r="K434" s="619">
        <v>111.18362853788965</v>
      </c>
      <c r="L434" s="619">
        <v>191.44362853788965</v>
      </c>
      <c r="M434" s="167">
        <v>32.799999999999997</v>
      </c>
      <c r="N434" s="167">
        <v>58.546390175498232</v>
      </c>
    </row>
    <row r="435" spans="1:14" ht="16.5">
      <c r="A435" s="175">
        <v>434</v>
      </c>
      <c r="B435" s="175">
        <v>4</v>
      </c>
      <c r="C435" s="175" t="s">
        <v>906</v>
      </c>
      <c r="D435" s="175">
        <v>12</v>
      </c>
      <c r="E435" s="618"/>
      <c r="F435" s="618"/>
      <c r="G435" s="175" t="s">
        <v>910</v>
      </c>
      <c r="H435" s="175" t="s">
        <v>921</v>
      </c>
      <c r="I435" s="618"/>
      <c r="J435" s="619"/>
      <c r="K435" s="619"/>
      <c r="L435" s="619"/>
      <c r="M435" s="193">
        <v>22.84</v>
      </c>
      <c r="N435" s="193">
        <v>40.768279012450598</v>
      </c>
    </row>
    <row r="436" spans="1:14" ht="16.5">
      <c r="A436" s="175">
        <v>435</v>
      </c>
      <c r="B436" s="175">
        <v>4</v>
      </c>
      <c r="C436" s="175" t="s">
        <v>906</v>
      </c>
      <c r="D436" s="175">
        <v>12</v>
      </c>
      <c r="E436" s="618"/>
      <c r="F436" s="618"/>
      <c r="G436" s="175" t="s">
        <v>911</v>
      </c>
      <c r="H436" s="175" t="s">
        <v>921</v>
      </c>
      <c r="I436" s="618"/>
      <c r="J436" s="619"/>
      <c r="K436" s="619"/>
      <c r="L436" s="619"/>
      <c r="M436" s="193">
        <v>22.84</v>
      </c>
      <c r="N436" s="193">
        <v>40.768279012450598</v>
      </c>
    </row>
    <row r="437" spans="1:14">
      <c r="A437" s="175">
        <v>436</v>
      </c>
      <c r="B437" s="175">
        <v>4</v>
      </c>
      <c r="C437" s="175" t="s">
        <v>906</v>
      </c>
      <c r="D437" s="175">
        <v>12</v>
      </c>
      <c r="E437" s="618"/>
      <c r="F437" s="618"/>
      <c r="G437" s="175" t="s">
        <v>912</v>
      </c>
      <c r="H437" s="175" t="s">
        <v>921</v>
      </c>
      <c r="I437" s="618"/>
      <c r="J437" s="619"/>
      <c r="K437" s="619"/>
      <c r="L437" s="619"/>
      <c r="M437" s="167">
        <v>32.799999999999997</v>
      </c>
      <c r="N437" s="167">
        <v>58.546390175498232</v>
      </c>
    </row>
    <row r="438" spans="1:14">
      <c r="A438" s="175">
        <v>437</v>
      </c>
      <c r="B438" s="175">
        <v>4</v>
      </c>
      <c r="C438" s="175" t="s">
        <v>906</v>
      </c>
      <c r="D438" s="175">
        <v>12</v>
      </c>
      <c r="E438" s="618">
        <v>1210</v>
      </c>
      <c r="F438" s="618" t="s">
        <v>931</v>
      </c>
      <c r="G438" s="175" t="s">
        <v>908</v>
      </c>
      <c r="H438" s="175" t="s">
        <v>923</v>
      </c>
      <c r="I438" s="618" t="s">
        <v>918</v>
      </c>
      <c r="J438" s="619">
        <v>85.88</v>
      </c>
      <c r="K438" s="619">
        <v>111.18362853788965</v>
      </c>
      <c r="L438" s="619">
        <v>188.78362853788963</v>
      </c>
      <c r="M438" s="167">
        <v>29.92</v>
      </c>
      <c r="N438" s="167">
        <v>53.405731525942301</v>
      </c>
    </row>
    <row r="439" spans="1:14">
      <c r="A439" s="175">
        <v>438</v>
      </c>
      <c r="B439" s="175">
        <v>4</v>
      </c>
      <c r="C439" s="175" t="s">
        <v>906</v>
      </c>
      <c r="D439" s="175">
        <v>12</v>
      </c>
      <c r="E439" s="618"/>
      <c r="F439" s="618"/>
      <c r="G439" s="175" t="s">
        <v>910</v>
      </c>
      <c r="H439" s="175" t="s">
        <v>923</v>
      </c>
      <c r="I439" s="618"/>
      <c r="J439" s="619"/>
      <c r="K439" s="619"/>
      <c r="L439" s="619"/>
      <c r="M439" s="167">
        <v>22.84</v>
      </c>
      <c r="N439" s="167">
        <v>40.768279012450598</v>
      </c>
    </row>
    <row r="440" spans="1:14">
      <c r="A440" s="175">
        <v>439</v>
      </c>
      <c r="B440" s="175">
        <v>4</v>
      </c>
      <c r="C440" s="175" t="s">
        <v>906</v>
      </c>
      <c r="D440" s="175">
        <v>12</v>
      </c>
      <c r="E440" s="618"/>
      <c r="F440" s="618"/>
      <c r="G440" s="175" t="s">
        <v>911</v>
      </c>
      <c r="H440" s="175" t="s">
        <v>923</v>
      </c>
      <c r="I440" s="618"/>
      <c r="J440" s="619"/>
      <c r="K440" s="619"/>
      <c r="L440" s="619"/>
      <c r="M440" s="167">
        <v>22.84</v>
      </c>
      <c r="N440" s="167">
        <v>40.768279012450598</v>
      </c>
    </row>
    <row r="441" spans="1:14">
      <c r="A441" s="175">
        <v>440</v>
      </c>
      <c r="B441" s="175">
        <v>4</v>
      </c>
      <c r="C441" s="175" t="s">
        <v>906</v>
      </c>
      <c r="D441" s="175">
        <v>12</v>
      </c>
      <c r="E441" s="618"/>
      <c r="F441" s="618"/>
      <c r="G441" s="175" t="s">
        <v>912</v>
      </c>
      <c r="H441" s="175" t="s">
        <v>923</v>
      </c>
      <c r="I441" s="618"/>
      <c r="J441" s="619"/>
      <c r="K441" s="619"/>
      <c r="L441" s="619"/>
      <c r="M441" s="167">
        <v>29.92</v>
      </c>
      <c r="N441" s="167">
        <v>53.405731525942301</v>
      </c>
    </row>
    <row r="442" spans="1:14" ht="16.5">
      <c r="A442" s="175">
        <v>441</v>
      </c>
      <c r="B442" s="175">
        <v>4</v>
      </c>
      <c r="C442" s="175" t="s">
        <v>906</v>
      </c>
      <c r="D442" s="175">
        <v>13</v>
      </c>
      <c r="E442" s="618">
        <v>1301</v>
      </c>
      <c r="F442" s="618" t="s">
        <v>920</v>
      </c>
      <c r="G442" s="175" t="s">
        <v>908</v>
      </c>
      <c r="H442" s="175" t="s">
        <v>921</v>
      </c>
      <c r="I442" s="618" t="s">
        <v>918</v>
      </c>
      <c r="J442" s="619">
        <v>85.93</v>
      </c>
      <c r="K442" s="619">
        <v>111.24848063632808</v>
      </c>
      <c r="L442" s="619">
        <v>191.5084806363281</v>
      </c>
      <c r="M442" s="193">
        <v>22.84</v>
      </c>
      <c r="N442" s="193">
        <v>40.768279012450598</v>
      </c>
    </row>
    <row r="443" spans="1:14" ht="16.5">
      <c r="A443" s="175">
        <v>442</v>
      </c>
      <c r="B443" s="175">
        <v>4</v>
      </c>
      <c r="C443" s="175" t="s">
        <v>906</v>
      </c>
      <c r="D443" s="175">
        <v>13</v>
      </c>
      <c r="E443" s="618"/>
      <c r="F443" s="618"/>
      <c r="G443" s="175" t="s">
        <v>910</v>
      </c>
      <c r="H443" s="175" t="s">
        <v>921</v>
      </c>
      <c r="I443" s="618"/>
      <c r="J443" s="619"/>
      <c r="K443" s="619"/>
      <c r="L443" s="619"/>
      <c r="M443" s="193">
        <v>32.799999999999997</v>
      </c>
      <c r="N443" s="193">
        <v>58.546390175498232</v>
      </c>
    </row>
    <row r="444" spans="1:14" ht="16.5">
      <c r="A444" s="175">
        <v>443</v>
      </c>
      <c r="B444" s="175">
        <v>4</v>
      </c>
      <c r="C444" s="175" t="s">
        <v>906</v>
      </c>
      <c r="D444" s="175">
        <v>13</v>
      </c>
      <c r="E444" s="618"/>
      <c r="F444" s="618"/>
      <c r="G444" s="175" t="s">
        <v>911</v>
      </c>
      <c r="H444" s="175" t="s">
        <v>921</v>
      </c>
      <c r="I444" s="618"/>
      <c r="J444" s="619"/>
      <c r="K444" s="619"/>
      <c r="L444" s="619"/>
      <c r="M444" s="193">
        <v>32.799999999999997</v>
      </c>
      <c r="N444" s="193">
        <v>58.546390175498232</v>
      </c>
    </row>
    <row r="445" spans="1:14" ht="16.5">
      <c r="A445" s="175">
        <v>444</v>
      </c>
      <c r="B445" s="175">
        <v>4</v>
      </c>
      <c r="C445" s="175" t="s">
        <v>906</v>
      </c>
      <c r="D445" s="175">
        <v>13</v>
      </c>
      <c r="E445" s="618"/>
      <c r="F445" s="618"/>
      <c r="G445" s="175" t="s">
        <v>912</v>
      </c>
      <c r="H445" s="175" t="s">
        <v>921</v>
      </c>
      <c r="I445" s="618"/>
      <c r="J445" s="619"/>
      <c r="K445" s="619"/>
      <c r="L445" s="619"/>
      <c r="M445" s="193">
        <v>22.84</v>
      </c>
      <c r="N445" s="193">
        <v>40.768279012450598</v>
      </c>
    </row>
    <row r="446" spans="1:14" ht="16.5">
      <c r="A446" s="175">
        <v>445</v>
      </c>
      <c r="B446" s="175">
        <v>4</v>
      </c>
      <c r="C446" s="175" t="s">
        <v>906</v>
      </c>
      <c r="D446" s="175">
        <v>13</v>
      </c>
      <c r="E446" s="618">
        <v>1302</v>
      </c>
      <c r="F446" s="618" t="s">
        <v>922</v>
      </c>
      <c r="G446" s="175" t="s">
        <v>908</v>
      </c>
      <c r="H446" s="175" t="s">
        <v>923</v>
      </c>
      <c r="I446" s="618" t="s">
        <v>918</v>
      </c>
      <c r="J446" s="619">
        <v>85.93</v>
      </c>
      <c r="K446" s="619">
        <v>111.24848063632808</v>
      </c>
      <c r="L446" s="619">
        <v>188.84848063632808</v>
      </c>
      <c r="M446" s="193">
        <v>22.84</v>
      </c>
      <c r="N446" s="193">
        <v>40.768279012450598</v>
      </c>
    </row>
    <row r="447" spans="1:14">
      <c r="A447" s="175">
        <v>446</v>
      </c>
      <c r="B447" s="175">
        <v>4</v>
      </c>
      <c r="C447" s="175" t="s">
        <v>906</v>
      </c>
      <c r="D447" s="175">
        <v>13</v>
      </c>
      <c r="E447" s="618"/>
      <c r="F447" s="618"/>
      <c r="G447" s="175" t="s">
        <v>910</v>
      </c>
      <c r="H447" s="175" t="s">
        <v>923</v>
      </c>
      <c r="I447" s="618"/>
      <c r="J447" s="619"/>
      <c r="K447" s="619"/>
      <c r="L447" s="619"/>
      <c r="M447" s="167">
        <v>29.92</v>
      </c>
      <c r="N447" s="167">
        <v>53.405731525942301</v>
      </c>
    </row>
    <row r="448" spans="1:14">
      <c r="A448" s="175">
        <v>447</v>
      </c>
      <c r="B448" s="175">
        <v>4</v>
      </c>
      <c r="C448" s="175" t="s">
        <v>906</v>
      </c>
      <c r="D448" s="175">
        <v>13</v>
      </c>
      <c r="E448" s="618"/>
      <c r="F448" s="618"/>
      <c r="G448" s="175" t="s">
        <v>911</v>
      </c>
      <c r="H448" s="175" t="s">
        <v>923</v>
      </c>
      <c r="I448" s="618"/>
      <c r="J448" s="619"/>
      <c r="K448" s="619"/>
      <c r="L448" s="619"/>
      <c r="M448" s="167">
        <v>29.92</v>
      </c>
      <c r="N448" s="167">
        <v>53.405731525942301</v>
      </c>
    </row>
    <row r="449" spans="1:14" ht="16.5">
      <c r="A449" s="175">
        <v>448</v>
      </c>
      <c r="B449" s="175">
        <v>4</v>
      </c>
      <c r="C449" s="175" t="s">
        <v>906</v>
      </c>
      <c r="D449" s="175">
        <v>13</v>
      </c>
      <c r="E449" s="618"/>
      <c r="F449" s="618"/>
      <c r="G449" s="175" t="s">
        <v>912</v>
      </c>
      <c r="H449" s="175" t="s">
        <v>923</v>
      </c>
      <c r="I449" s="618"/>
      <c r="J449" s="619"/>
      <c r="K449" s="619"/>
      <c r="L449" s="619"/>
      <c r="M449" s="193">
        <v>22.84</v>
      </c>
      <c r="N449" s="193">
        <v>40.768279012450598</v>
      </c>
    </row>
    <row r="450" spans="1:14">
      <c r="A450" s="175">
        <v>449</v>
      </c>
      <c r="B450" s="175">
        <v>4</v>
      </c>
      <c r="C450" s="175" t="s">
        <v>906</v>
      </c>
      <c r="D450" s="175">
        <v>13</v>
      </c>
      <c r="E450" s="618">
        <v>1303</v>
      </c>
      <c r="F450" s="618" t="s">
        <v>924</v>
      </c>
      <c r="G450" s="175" t="s">
        <v>908</v>
      </c>
      <c r="H450" s="175" t="s">
        <v>921</v>
      </c>
      <c r="I450" s="618" t="s">
        <v>918</v>
      </c>
      <c r="J450" s="619">
        <v>63.88</v>
      </c>
      <c r="K450" s="619">
        <v>82.701651845090623</v>
      </c>
      <c r="L450" s="619">
        <v>137.46165184509061</v>
      </c>
      <c r="M450" s="167">
        <v>18.690000000000001</v>
      </c>
      <c r="N450" s="167">
        <v>33.360732694514084</v>
      </c>
    </row>
    <row r="451" spans="1:14">
      <c r="A451" s="175">
        <v>450</v>
      </c>
      <c r="B451" s="175">
        <v>4</v>
      </c>
      <c r="C451" s="175" t="s">
        <v>906</v>
      </c>
      <c r="D451" s="175">
        <v>13</v>
      </c>
      <c r="E451" s="618"/>
      <c r="F451" s="618"/>
      <c r="G451" s="175" t="s">
        <v>910</v>
      </c>
      <c r="H451" s="175" t="s">
        <v>921</v>
      </c>
      <c r="I451" s="618"/>
      <c r="J451" s="619"/>
      <c r="K451" s="619"/>
      <c r="L451" s="619"/>
      <c r="M451" s="167">
        <v>17.36</v>
      </c>
      <c r="N451" s="167">
        <v>30.986747970934431</v>
      </c>
    </row>
    <row r="452" spans="1:14">
      <c r="A452" s="175">
        <v>451</v>
      </c>
      <c r="B452" s="175">
        <v>4</v>
      </c>
      <c r="C452" s="175" t="s">
        <v>906</v>
      </c>
      <c r="D452" s="175">
        <v>13</v>
      </c>
      <c r="E452" s="618"/>
      <c r="F452" s="618"/>
      <c r="G452" s="175" t="s">
        <v>911</v>
      </c>
      <c r="H452" s="175" t="s">
        <v>921</v>
      </c>
      <c r="I452" s="618"/>
      <c r="J452" s="619"/>
      <c r="K452" s="619"/>
      <c r="L452" s="619"/>
      <c r="M452" s="167">
        <v>17.36</v>
      </c>
      <c r="N452" s="167">
        <v>30.986747970934431</v>
      </c>
    </row>
    <row r="453" spans="1:14">
      <c r="A453" s="175">
        <v>452</v>
      </c>
      <c r="B453" s="175">
        <v>4</v>
      </c>
      <c r="C453" s="175" t="s">
        <v>906</v>
      </c>
      <c r="D453" s="175">
        <v>13</v>
      </c>
      <c r="E453" s="618"/>
      <c r="F453" s="618"/>
      <c r="G453" s="175" t="s">
        <v>912</v>
      </c>
      <c r="H453" s="175" t="s">
        <v>921</v>
      </c>
      <c r="I453" s="618"/>
      <c r="J453" s="619"/>
      <c r="K453" s="619"/>
      <c r="L453" s="619"/>
      <c r="M453" s="167">
        <v>18.690000000000001</v>
      </c>
      <c r="N453" s="167">
        <v>33.360732694514084</v>
      </c>
    </row>
    <row r="454" spans="1:14">
      <c r="A454" s="175">
        <v>453</v>
      </c>
      <c r="B454" s="175">
        <v>4</v>
      </c>
      <c r="C454" s="175" t="s">
        <v>906</v>
      </c>
      <c r="D454" s="175">
        <v>13</v>
      </c>
      <c r="E454" s="618">
        <v>1304</v>
      </c>
      <c r="F454" s="618" t="s">
        <v>925</v>
      </c>
      <c r="G454" s="175" t="s">
        <v>908</v>
      </c>
      <c r="H454" s="175" t="s">
        <v>923</v>
      </c>
      <c r="I454" s="618" t="s">
        <v>918</v>
      </c>
      <c r="J454" s="619">
        <v>83.93</v>
      </c>
      <c r="K454" s="619">
        <v>108.65919911331335</v>
      </c>
      <c r="L454" s="619">
        <v>185.28919911331334</v>
      </c>
      <c r="M454" s="167">
        <v>32.53</v>
      </c>
      <c r="N454" s="167">
        <v>58.064453427102364</v>
      </c>
    </row>
    <row r="455" spans="1:14">
      <c r="A455" s="175">
        <v>454</v>
      </c>
      <c r="B455" s="175">
        <v>4</v>
      </c>
      <c r="C455" s="175" t="s">
        <v>906</v>
      </c>
      <c r="D455" s="175">
        <v>13</v>
      </c>
      <c r="E455" s="618"/>
      <c r="F455" s="618"/>
      <c r="G455" s="175" t="s">
        <v>910</v>
      </c>
      <c r="H455" s="175" t="s">
        <v>923</v>
      </c>
      <c r="I455" s="618"/>
      <c r="J455" s="619"/>
      <c r="K455" s="619"/>
      <c r="L455" s="619"/>
      <c r="M455" s="167">
        <v>22.53</v>
      </c>
      <c r="N455" s="167">
        <v>40.214944227255344</v>
      </c>
    </row>
    <row r="456" spans="1:14">
      <c r="A456" s="175">
        <v>455</v>
      </c>
      <c r="B456" s="175">
        <v>4</v>
      </c>
      <c r="C456" s="175" t="s">
        <v>906</v>
      </c>
      <c r="D456" s="175">
        <v>13</v>
      </c>
      <c r="E456" s="618"/>
      <c r="F456" s="618"/>
      <c r="G456" s="175" t="s">
        <v>911</v>
      </c>
      <c r="H456" s="175" t="s">
        <v>923</v>
      </c>
      <c r="I456" s="618"/>
      <c r="J456" s="619"/>
      <c r="K456" s="619"/>
      <c r="L456" s="619"/>
      <c r="M456" s="167">
        <v>22.53</v>
      </c>
      <c r="N456" s="167">
        <v>40.214944227255344</v>
      </c>
    </row>
    <row r="457" spans="1:14">
      <c r="A457" s="175">
        <v>456</v>
      </c>
      <c r="B457" s="175">
        <v>4</v>
      </c>
      <c r="C457" s="175" t="s">
        <v>906</v>
      </c>
      <c r="D457" s="175">
        <v>13</v>
      </c>
      <c r="E457" s="618"/>
      <c r="F457" s="618"/>
      <c r="G457" s="175" t="s">
        <v>912</v>
      </c>
      <c r="H457" s="175" t="s">
        <v>923</v>
      </c>
      <c r="I457" s="618"/>
      <c r="J457" s="619"/>
      <c r="K457" s="619"/>
      <c r="L457" s="619"/>
      <c r="M457" s="167">
        <v>32.53</v>
      </c>
      <c r="N457" s="167">
        <v>58.064453427102364</v>
      </c>
    </row>
    <row r="458" spans="1:14">
      <c r="A458" s="175">
        <v>457</v>
      </c>
      <c r="B458" s="175">
        <v>4</v>
      </c>
      <c r="C458" s="175" t="s">
        <v>906</v>
      </c>
      <c r="D458" s="175">
        <v>13</v>
      </c>
      <c r="E458" s="618">
        <v>1305</v>
      </c>
      <c r="F458" s="618" t="s">
        <v>926</v>
      </c>
      <c r="G458" s="175" t="s">
        <v>908</v>
      </c>
      <c r="H458" s="175" t="s">
        <v>921</v>
      </c>
      <c r="I458" s="618" t="s">
        <v>918</v>
      </c>
      <c r="J458" s="619">
        <v>63.78</v>
      </c>
      <c r="K458" s="619">
        <v>82.572187768939884</v>
      </c>
      <c r="L458" s="619">
        <v>137.06218776893988</v>
      </c>
      <c r="M458" s="167">
        <v>17.36</v>
      </c>
      <c r="N458" s="167">
        <v>30.986747970934431</v>
      </c>
    </row>
    <row r="459" spans="1:14">
      <c r="A459" s="175">
        <v>458</v>
      </c>
      <c r="B459" s="175">
        <v>4</v>
      </c>
      <c r="C459" s="175" t="s">
        <v>906</v>
      </c>
      <c r="D459" s="175">
        <v>13</v>
      </c>
      <c r="E459" s="618"/>
      <c r="F459" s="618"/>
      <c r="G459" s="175" t="s">
        <v>910</v>
      </c>
      <c r="H459" s="175" t="s">
        <v>921</v>
      </c>
      <c r="I459" s="618"/>
      <c r="J459" s="619"/>
      <c r="K459" s="619"/>
      <c r="L459" s="619"/>
      <c r="M459" s="167">
        <v>18.46</v>
      </c>
      <c r="N459" s="167">
        <v>32.950193982917604</v>
      </c>
    </row>
    <row r="460" spans="1:14">
      <c r="A460" s="175">
        <v>459</v>
      </c>
      <c r="B460" s="175">
        <v>4</v>
      </c>
      <c r="C460" s="175" t="s">
        <v>906</v>
      </c>
      <c r="D460" s="175">
        <v>13</v>
      </c>
      <c r="E460" s="618"/>
      <c r="F460" s="618"/>
      <c r="G460" s="175" t="s">
        <v>911</v>
      </c>
      <c r="H460" s="175" t="s">
        <v>921</v>
      </c>
      <c r="I460" s="618"/>
      <c r="J460" s="619"/>
      <c r="K460" s="619"/>
      <c r="L460" s="619"/>
      <c r="M460" s="167">
        <v>18.46</v>
      </c>
      <c r="N460" s="167">
        <v>32.950193982917604</v>
      </c>
    </row>
    <row r="461" spans="1:14">
      <c r="A461" s="175">
        <v>460</v>
      </c>
      <c r="B461" s="175">
        <v>4</v>
      </c>
      <c r="C461" s="175" t="s">
        <v>906</v>
      </c>
      <c r="D461" s="175">
        <v>13</v>
      </c>
      <c r="E461" s="618"/>
      <c r="F461" s="618"/>
      <c r="G461" s="175" t="s">
        <v>912</v>
      </c>
      <c r="H461" s="175" t="s">
        <v>921</v>
      </c>
      <c r="I461" s="618"/>
      <c r="J461" s="619"/>
      <c r="K461" s="619"/>
      <c r="L461" s="619"/>
      <c r="M461" s="167">
        <v>17.36</v>
      </c>
      <c r="N461" s="167">
        <v>30.986747970934431</v>
      </c>
    </row>
    <row r="462" spans="1:14">
      <c r="A462" s="175">
        <v>461</v>
      </c>
      <c r="B462" s="175">
        <v>4</v>
      </c>
      <c r="C462" s="175" t="s">
        <v>906</v>
      </c>
      <c r="D462" s="175">
        <v>13</v>
      </c>
      <c r="E462" s="618">
        <v>1306</v>
      </c>
      <c r="F462" s="618" t="s">
        <v>927</v>
      </c>
      <c r="G462" s="175" t="s">
        <v>908</v>
      </c>
      <c r="H462" s="175" t="s">
        <v>921</v>
      </c>
      <c r="I462" s="618" t="s">
        <v>918</v>
      </c>
      <c r="J462" s="619">
        <v>63.78</v>
      </c>
      <c r="K462" s="619">
        <v>82.572098604408509</v>
      </c>
      <c r="L462" s="619">
        <v>137.0620986044085</v>
      </c>
      <c r="M462" s="167">
        <v>18.46</v>
      </c>
      <c r="N462" s="167">
        <v>32.950193982917604</v>
      </c>
    </row>
    <row r="463" spans="1:14">
      <c r="A463" s="175">
        <v>462</v>
      </c>
      <c r="B463" s="175">
        <v>4</v>
      </c>
      <c r="C463" s="175" t="s">
        <v>906</v>
      </c>
      <c r="D463" s="175">
        <v>13</v>
      </c>
      <c r="E463" s="618"/>
      <c r="F463" s="618"/>
      <c r="G463" s="175" t="s">
        <v>910</v>
      </c>
      <c r="H463" s="175" t="s">
        <v>921</v>
      </c>
      <c r="I463" s="618"/>
      <c r="J463" s="619"/>
      <c r="K463" s="619"/>
      <c r="L463" s="619"/>
      <c r="M463" s="167">
        <v>17.36</v>
      </c>
      <c r="N463" s="167">
        <v>30.986747970934431</v>
      </c>
    </row>
    <row r="464" spans="1:14">
      <c r="A464" s="175">
        <v>463</v>
      </c>
      <c r="B464" s="175">
        <v>4</v>
      </c>
      <c r="C464" s="175" t="s">
        <v>906</v>
      </c>
      <c r="D464" s="175">
        <v>13</v>
      </c>
      <c r="E464" s="618"/>
      <c r="F464" s="618"/>
      <c r="G464" s="175" t="s">
        <v>911</v>
      </c>
      <c r="H464" s="175" t="s">
        <v>921</v>
      </c>
      <c r="I464" s="618"/>
      <c r="J464" s="619"/>
      <c r="K464" s="619"/>
      <c r="L464" s="619"/>
      <c r="M464" s="167">
        <v>17.36</v>
      </c>
      <c r="N464" s="167">
        <v>30.986747970934431</v>
      </c>
    </row>
    <row r="465" spans="1:14">
      <c r="A465" s="175">
        <v>464</v>
      </c>
      <c r="B465" s="175">
        <v>4</v>
      </c>
      <c r="C465" s="175" t="s">
        <v>906</v>
      </c>
      <c r="D465" s="175">
        <v>13</v>
      </c>
      <c r="E465" s="618"/>
      <c r="F465" s="618"/>
      <c r="G465" s="175" t="s">
        <v>912</v>
      </c>
      <c r="H465" s="175" t="s">
        <v>921</v>
      </c>
      <c r="I465" s="618"/>
      <c r="J465" s="619"/>
      <c r="K465" s="619"/>
      <c r="L465" s="619"/>
      <c r="M465" s="167">
        <v>18.46</v>
      </c>
      <c r="N465" s="167">
        <v>32.950193982917604</v>
      </c>
    </row>
    <row r="466" spans="1:14">
      <c r="A466" s="175">
        <v>465</v>
      </c>
      <c r="B466" s="175">
        <v>4</v>
      </c>
      <c r="C466" s="175" t="s">
        <v>906</v>
      </c>
      <c r="D466" s="175">
        <v>13</v>
      </c>
      <c r="E466" s="618">
        <v>1307</v>
      </c>
      <c r="F466" s="618" t="s">
        <v>928</v>
      </c>
      <c r="G466" s="175" t="s">
        <v>908</v>
      </c>
      <c r="H466" s="175" t="s">
        <v>921</v>
      </c>
      <c r="I466" s="618" t="s">
        <v>918</v>
      </c>
      <c r="J466" s="619">
        <v>63.88</v>
      </c>
      <c r="K466" s="619">
        <v>82.701562540759099</v>
      </c>
      <c r="L466" s="619">
        <v>137.4615625407591</v>
      </c>
      <c r="M466" s="167">
        <v>17.36</v>
      </c>
      <c r="N466" s="167">
        <v>30.986747970934431</v>
      </c>
    </row>
    <row r="467" spans="1:14">
      <c r="A467" s="175">
        <v>466</v>
      </c>
      <c r="B467" s="175">
        <v>4</v>
      </c>
      <c r="C467" s="175" t="s">
        <v>906</v>
      </c>
      <c r="D467" s="175">
        <v>13</v>
      </c>
      <c r="E467" s="618"/>
      <c r="F467" s="618"/>
      <c r="G467" s="175" t="s">
        <v>910</v>
      </c>
      <c r="H467" s="175" t="s">
        <v>921</v>
      </c>
      <c r="I467" s="618"/>
      <c r="J467" s="619"/>
      <c r="K467" s="619"/>
      <c r="L467" s="619"/>
      <c r="M467" s="167">
        <v>18.690000000000001</v>
      </c>
      <c r="N467" s="167">
        <v>33.360732694514084</v>
      </c>
    </row>
    <row r="468" spans="1:14">
      <c r="A468" s="175">
        <v>467</v>
      </c>
      <c r="B468" s="175">
        <v>4</v>
      </c>
      <c r="C468" s="175" t="s">
        <v>906</v>
      </c>
      <c r="D468" s="175">
        <v>13</v>
      </c>
      <c r="E468" s="618"/>
      <c r="F468" s="618"/>
      <c r="G468" s="175" t="s">
        <v>911</v>
      </c>
      <c r="H468" s="175" t="s">
        <v>921</v>
      </c>
      <c r="I468" s="618"/>
      <c r="J468" s="619"/>
      <c r="K468" s="619"/>
      <c r="L468" s="619"/>
      <c r="M468" s="167">
        <v>18.690000000000001</v>
      </c>
      <c r="N468" s="167">
        <v>33.360732694514084</v>
      </c>
    </row>
    <row r="469" spans="1:14">
      <c r="A469" s="175">
        <v>468</v>
      </c>
      <c r="B469" s="175">
        <v>4</v>
      </c>
      <c r="C469" s="175" t="s">
        <v>906</v>
      </c>
      <c r="D469" s="175">
        <v>13</v>
      </c>
      <c r="E469" s="618"/>
      <c r="F469" s="618"/>
      <c r="G469" s="175" t="s">
        <v>912</v>
      </c>
      <c r="H469" s="175" t="s">
        <v>921</v>
      </c>
      <c r="I469" s="618"/>
      <c r="J469" s="619"/>
      <c r="K469" s="619"/>
      <c r="L469" s="619"/>
      <c r="M469" s="167">
        <v>17.36</v>
      </c>
      <c r="N469" s="167">
        <v>30.986747970934431</v>
      </c>
    </row>
    <row r="470" spans="1:14">
      <c r="A470" s="175">
        <v>469</v>
      </c>
      <c r="B470" s="175">
        <v>4</v>
      </c>
      <c r="C470" s="175" t="s">
        <v>906</v>
      </c>
      <c r="D470" s="175">
        <v>13</v>
      </c>
      <c r="E470" s="618">
        <v>1308</v>
      </c>
      <c r="F470" s="618" t="s">
        <v>929</v>
      </c>
      <c r="G470" s="175" t="s">
        <v>908</v>
      </c>
      <c r="H470" s="175" t="s">
        <v>923</v>
      </c>
      <c r="I470" s="618" t="s">
        <v>918</v>
      </c>
      <c r="J470" s="619">
        <v>83.93</v>
      </c>
      <c r="K470" s="619">
        <v>108.6590817790531</v>
      </c>
      <c r="L470" s="619">
        <v>185.28908177905311</v>
      </c>
      <c r="M470" s="167">
        <v>22.53</v>
      </c>
      <c r="N470" s="167">
        <v>40.214944227255344</v>
      </c>
    </row>
    <row r="471" spans="1:14">
      <c r="A471" s="175">
        <v>470</v>
      </c>
      <c r="B471" s="175">
        <v>4</v>
      </c>
      <c r="C471" s="175" t="s">
        <v>906</v>
      </c>
      <c r="D471" s="175">
        <v>13</v>
      </c>
      <c r="E471" s="618"/>
      <c r="F471" s="618"/>
      <c r="G471" s="175" t="s">
        <v>910</v>
      </c>
      <c r="H471" s="175" t="s">
        <v>923</v>
      </c>
      <c r="I471" s="618"/>
      <c r="J471" s="619"/>
      <c r="K471" s="619"/>
      <c r="L471" s="619"/>
      <c r="M471" s="167">
        <v>32.53</v>
      </c>
      <c r="N471" s="167">
        <v>58.064453427102364</v>
      </c>
    </row>
    <row r="472" spans="1:14">
      <c r="A472" s="175">
        <v>471</v>
      </c>
      <c r="B472" s="175">
        <v>4</v>
      </c>
      <c r="C472" s="175" t="s">
        <v>906</v>
      </c>
      <c r="D472" s="175">
        <v>13</v>
      </c>
      <c r="E472" s="618"/>
      <c r="F472" s="618"/>
      <c r="G472" s="175" t="s">
        <v>911</v>
      </c>
      <c r="H472" s="175" t="s">
        <v>923</v>
      </c>
      <c r="I472" s="618"/>
      <c r="J472" s="619"/>
      <c r="K472" s="619"/>
      <c r="L472" s="619"/>
      <c r="M472" s="167">
        <v>32.53</v>
      </c>
      <c r="N472" s="167">
        <v>58.064453427102364</v>
      </c>
    </row>
    <row r="473" spans="1:14">
      <c r="A473" s="175">
        <v>472</v>
      </c>
      <c r="B473" s="175">
        <v>4</v>
      </c>
      <c r="C473" s="175" t="s">
        <v>906</v>
      </c>
      <c r="D473" s="175">
        <v>13</v>
      </c>
      <c r="E473" s="618"/>
      <c r="F473" s="618"/>
      <c r="G473" s="175" t="s">
        <v>912</v>
      </c>
      <c r="H473" s="175" t="s">
        <v>923</v>
      </c>
      <c r="I473" s="618"/>
      <c r="J473" s="619"/>
      <c r="K473" s="619"/>
      <c r="L473" s="619"/>
      <c r="M473" s="167">
        <v>22.53</v>
      </c>
      <c r="N473" s="167">
        <v>40.214944227255344</v>
      </c>
    </row>
    <row r="474" spans="1:14">
      <c r="A474" s="175">
        <v>473</v>
      </c>
      <c r="B474" s="175">
        <v>4</v>
      </c>
      <c r="C474" s="175" t="s">
        <v>906</v>
      </c>
      <c r="D474" s="175">
        <v>13</v>
      </c>
      <c r="E474" s="618">
        <v>1309</v>
      </c>
      <c r="F474" s="618" t="s">
        <v>930</v>
      </c>
      <c r="G474" s="175" t="s">
        <v>908</v>
      </c>
      <c r="H474" s="175" t="s">
        <v>921</v>
      </c>
      <c r="I474" s="618" t="s">
        <v>918</v>
      </c>
      <c r="J474" s="619">
        <v>85.88</v>
      </c>
      <c r="K474" s="619">
        <v>111.18362853788965</v>
      </c>
      <c r="L474" s="619">
        <v>191.44362853788965</v>
      </c>
      <c r="M474" s="167">
        <v>32.799999999999997</v>
      </c>
      <c r="N474" s="167">
        <v>58.546390175498232</v>
      </c>
    </row>
    <row r="475" spans="1:14" ht="16.5">
      <c r="A475" s="175">
        <v>474</v>
      </c>
      <c r="B475" s="175">
        <v>4</v>
      </c>
      <c r="C475" s="175" t="s">
        <v>906</v>
      </c>
      <c r="D475" s="175">
        <v>13</v>
      </c>
      <c r="E475" s="618"/>
      <c r="F475" s="618"/>
      <c r="G475" s="175" t="s">
        <v>910</v>
      </c>
      <c r="H475" s="175" t="s">
        <v>921</v>
      </c>
      <c r="I475" s="618"/>
      <c r="J475" s="619"/>
      <c r="K475" s="619"/>
      <c r="L475" s="619"/>
      <c r="M475" s="193">
        <v>22.84</v>
      </c>
      <c r="N475" s="193">
        <v>40.768279012450598</v>
      </c>
    </row>
    <row r="476" spans="1:14" ht="16.5">
      <c r="A476" s="175">
        <v>475</v>
      </c>
      <c r="B476" s="175">
        <v>4</v>
      </c>
      <c r="C476" s="175" t="s">
        <v>906</v>
      </c>
      <c r="D476" s="175">
        <v>13</v>
      </c>
      <c r="E476" s="618"/>
      <c r="F476" s="618"/>
      <c r="G476" s="175" t="s">
        <v>911</v>
      </c>
      <c r="H476" s="175" t="s">
        <v>921</v>
      </c>
      <c r="I476" s="618"/>
      <c r="J476" s="619"/>
      <c r="K476" s="619"/>
      <c r="L476" s="619"/>
      <c r="M476" s="193">
        <v>22.84</v>
      </c>
      <c r="N476" s="193">
        <v>40.768279012450598</v>
      </c>
    </row>
    <row r="477" spans="1:14">
      <c r="A477" s="175">
        <v>476</v>
      </c>
      <c r="B477" s="175">
        <v>4</v>
      </c>
      <c r="C477" s="175" t="s">
        <v>906</v>
      </c>
      <c r="D477" s="175">
        <v>13</v>
      </c>
      <c r="E477" s="618"/>
      <c r="F477" s="618"/>
      <c r="G477" s="175" t="s">
        <v>912</v>
      </c>
      <c r="H477" s="175" t="s">
        <v>921</v>
      </c>
      <c r="I477" s="618"/>
      <c r="J477" s="619"/>
      <c r="K477" s="619"/>
      <c r="L477" s="619"/>
      <c r="M477" s="167">
        <v>32.799999999999997</v>
      </c>
      <c r="N477" s="167">
        <v>58.546390175498232</v>
      </c>
    </row>
    <row r="478" spans="1:14">
      <c r="A478" s="175">
        <v>477</v>
      </c>
      <c r="B478" s="175">
        <v>4</v>
      </c>
      <c r="C478" s="175" t="s">
        <v>906</v>
      </c>
      <c r="D478" s="175">
        <v>13</v>
      </c>
      <c r="E478" s="618">
        <v>1310</v>
      </c>
      <c r="F478" s="618" t="s">
        <v>931</v>
      </c>
      <c r="G478" s="175" t="s">
        <v>908</v>
      </c>
      <c r="H478" s="175" t="s">
        <v>923</v>
      </c>
      <c r="I478" s="618" t="s">
        <v>918</v>
      </c>
      <c r="J478" s="619">
        <v>85.88</v>
      </c>
      <c r="K478" s="619">
        <v>111.18362853788965</v>
      </c>
      <c r="L478" s="619">
        <v>188.78362853788963</v>
      </c>
      <c r="M478" s="167">
        <v>29.92</v>
      </c>
      <c r="N478" s="167">
        <v>53.405731525942301</v>
      </c>
    </row>
    <row r="479" spans="1:14">
      <c r="A479" s="175">
        <v>478</v>
      </c>
      <c r="B479" s="175">
        <v>4</v>
      </c>
      <c r="C479" s="175" t="s">
        <v>906</v>
      </c>
      <c r="D479" s="175">
        <v>13</v>
      </c>
      <c r="E479" s="618"/>
      <c r="F479" s="618"/>
      <c r="G479" s="175" t="s">
        <v>910</v>
      </c>
      <c r="H479" s="175" t="s">
        <v>923</v>
      </c>
      <c r="I479" s="618"/>
      <c r="J479" s="619"/>
      <c r="K479" s="619"/>
      <c r="L479" s="619"/>
      <c r="M479" s="167">
        <v>22.84</v>
      </c>
      <c r="N479" s="167">
        <v>40.768279012450598</v>
      </c>
    </row>
    <row r="480" spans="1:14">
      <c r="A480" s="175">
        <v>479</v>
      </c>
      <c r="B480" s="175">
        <v>4</v>
      </c>
      <c r="C480" s="175" t="s">
        <v>906</v>
      </c>
      <c r="D480" s="175">
        <v>13</v>
      </c>
      <c r="E480" s="618"/>
      <c r="F480" s="618"/>
      <c r="G480" s="175" t="s">
        <v>911</v>
      </c>
      <c r="H480" s="175" t="s">
        <v>923</v>
      </c>
      <c r="I480" s="618"/>
      <c r="J480" s="619"/>
      <c r="K480" s="619"/>
      <c r="L480" s="619"/>
      <c r="M480" s="167">
        <v>22.84</v>
      </c>
      <c r="N480" s="167">
        <v>40.768279012450598</v>
      </c>
    </row>
    <row r="481" spans="1:14">
      <c r="A481" s="175">
        <v>480</v>
      </c>
      <c r="B481" s="175">
        <v>4</v>
      </c>
      <c r="C481" s="175" t="s">
        <v>906</v>
      </c>
      <c r="D481" s="175">
        <v>13</v>
      </c>
      <c r="E481" s="618"/>
      <c r="F481" s="618"/>
      <c r="G481" s="175" t="s">
        <v>912</v>
      </c>
      <c r="H481" s="175" t="s">
        <v>923</v>
      </c>
      <c r="I481" s="618"/>
      <c r="J481" s="619"/>
      <c r="K481" s="619"/>
      <c r="L481" s="619"/>
      <c r="M481" s="167">
        <v>29.92</v>
      </c>
      <c r="N481" s="167">
        <v>53.405731525942301</v>
      </c>
    </row>
    <row r="482" spans="1:14" ht="16.5">
      <c r="A482" s="175">
        <v>481</v>
      </c>
      <c r="B482" s="175">
        <v>4</v>
      </c>
      <c r="C482" s="175" t="s">
        <v>906</v>
      </c>
      <c r="D482" s="175">
        <v>14</v>
      </c>
      <c r="E482" s="618">
        <v>1401</v>
      </c>
      <c r="F482" s="618" t="s">
        <v>920</v>
      </c>
      <c r="G482" s="175" t="s">
        <v>908</v>
      </c>
      <c r="H482" s="175" t="s">
        <v>921</v>
      </c>
      <c r="I482" s="618" t="s">
        <v>918</v>
      </c>
      <c r="J482" s="619">
        <v>85.93</v>
      </c>
      <c r="K482" s="619">
        <v>111.24848063632808</v>
      </c>
      <c r="L482" s="619">
        <v>191.5084806363281</v>
      </c>
      <c r="M482" s="193">
        <v>22.84</v>
      </c>
      <c r="N482" s="193">
        <v>40.768279012450598</v>
      </c>
    </row>
    <row r="483" spans="1:14" ht="16.5">
      <c r="A483" s="175">
        <v>482</v>
      </c>
      <c r="B483" s="175">
        <v>4</v>
      </c>
      <c r="C483" s="175" t="s">
        <v>906</v>
      </c>
      <c r="D483" s="175">
        <v>14</v>
      </c>
      <c r="E483" s="618"/>
      <c r="F483" s="618"/>
      <c r="G483" s="175" t="s">
        <v>910</v>
      </c>
      <c r="H483" s="175" t="s">
        <v>921</v>
      </c>
      <c r="I483" s="618"/>
      <c r="J483" s="619"/>
      <c r="K483" s="619"/>
      <c r="L483" s="619"/>
      <c r="M483" s="193">
        <v>32.799999999999997</v>
      </c>
      <c r="N483" s="193">
        <v>58.546390175498232</v>
      </c>
    </row>
    <row r="484" spans="1:14" ht="16.5">
      <c r="A484" s="175">
        <v>483</v>
      </c>
      <c r="B484" s="175">
        <v>4</v>
      </c>
      <c r="C484" s="175" t="s">
        <v>906</v>
      </c>
      <c r="D484" s="175">
        <v>14</v>
      </c>
      <c r="E484" s="618"/>
      <c r="F484" s="618"/>
      <c r="G484" s="175" t="s">
        <v>911</v>
      </c>
      <c r="H484" s="175" t="s">
        <v>921</v>
      </c>
      <c r="I484" s="618"/>
      <c r="J484" s="619"/>
      <c r="K484" s="619"/>
      <c r="L484" s="619"/>
      <c r="M484" s="193">
        <v>32.799999999999997</v>
      </c>
      <c r="N484" s="193">
        <v>58.546390175498232</v>
      </c>
    </row>
    <row r="485" spans="1:14" ht="16.5">
      <c r="A485" s="175">
        <v>484</v>
      </c>
      <c r="B485" s="175">
        <v>4</v>
      </c>
      <c r="C485" s="175" t="s">
        <v>906</v>
      </c>
      <c r="D485" s="175">
        <v>14</v>
      </c>
      <c r="E485" s="618"/>
      <c r="F485" s="618"/>
      <c r="G485" s="175" t="s">
        <v>912</v>
      </c>
      <c r="H485" s="175" t="s">
        <v>921</v>
      </c>
      <c r="I485" s="618"/>
      <c r="J485" s="619"/>
      <c r="K485" s="619"/>
      <c r="L485" s="619"/>
      <c r="M485" s="193">
        <v>22.84</v>
      </c>
      <c r="N485" s="193">
        <v>40.768279012450598</v>
      </c>
    </row>
    <row r="486" spans="1:14" ht="16.5">
      <c r="A486" s="175">
        <v>485</v>
      </c>
      <c r="B486" s="175">
        <v>4</v>
      </c>
      <c r="C486" s="175" t="s">
        <v>906</v>
      </c>
      <c r="D486" s="175">
        <v>14</v>
      </c>
      <c r="E486" s="618">
        <v>1402</v>
      </c>
      <c r="F486" s="618" t="s">
        <v>922</v>
      </c>
      <c r="G486" s="175" t="s">
        <v>908</v>
      </c>
      <c r="H486" s="175" t="s">
        <v>923</v>
      </c>
      <c r="I486" s="618" t="s">
        <v>918</v>
      </c>
      <c r="J486" s="619">
        <v>85.93</v>
      </c>
      <c r="K486" s="619">
        <v>111.24848063632808</v>
      </c>
      <c r="L486" s="619">
        <v>188.84848063632808</v>
      </c>
      <c r="M486" s="193">
        <v>22.84</v>
      </c>
      <c r="N486" s="193">
        <v>40.768279012450598</v>
      </c>
    </row>
    <row r="487" spans="1:14">
      <c r="A487" s="175">
        <v>486</v>
      </c>
      <c r="B487" s="175">
        <v>4</v>
      </c>
      <c r="C487" s="175" t="s">
        <v>906</v>
      </c>
      <c r="D487" s="175">
        <v>14</v>
      </c>
      <c r="E487" s="618"/>
      <c r="F487" s="618"/>
      <c r="G487" s="175" t="s">
        <v>910</v>
      </c>
      <c r="H487" s="175" t="s">
        <v>923</v>
      </c>
      <c r="I487" s="618"/>
      <c r="J487" s="619"/>
      <c r="K487" s="619"/>
      <c r="L487" s="619"/>
      <c r="M487" s="167">
        <v>29.92</v>
      </c>
      <c r="N487" s="167">
        <v>53.405731525942301</v>
      </c>
    </row>
    <row r="488" spans="1:14">
      <c r="A488" s="175">
        <v>487</v>
      </c>
      <c r="B488" s="175">
        <v>4</v>
      </c>
      <c r="C488" s="175" t="s">
        <v>906</v>
      </c>
      <c r="D488" s="175">
        <v>14</v>
      </c>
      <c r="E488" s="618"/>
      <c r="F488" s="618"/>
      <c r="G488" s="175" t="s">
        <v>911</v>
      </c>
      <c r="H488" s="175" t="s">
        <v>923</v>
      </c>
      <c r="I488" s="618"/>
      <c r="J488" s="619"/>
      <c r="K488" s="619"/>
      <c r="L488" s="619"/>
      <c r="M488" s="167">
        <v>29.92</v>
      </c>
      <c r="N488" s="167">
        <v>53.405731525942301</v>
      </c>
    </row>
    <row r="489" spans="1:14" ht="16.5">
      <c r="A489" s="175">
        <v>488</v>
      </c>
      <c r="B489" s="175">
        <v>4</v>
      </c>
      <c r="C489" s="175" t="s">
        <v>906</v>
      </c>
      <c r="D489" s="175">
        <v>14</v>
      </c>
      <c r="E489" s="618"/>
      <c r="F489" s="618"/>
      <c r="G489" s="175" t="s">
        <v>912</v>
      </c>
      <c r="H489" s="175" t="s">
        <v>923</v>
      </c>
      <c r="I489" s="618"/>
      <c r="J489" s="619"/>
      <c r="K489" s="619"/>
      <c r="L489" s="619"/>
      <c r="M489" s="193">
        <v>22.84</v>
      </c>
      <c r="N489" s="193">
        <v>40.768279012450598</v>
      </c>
    </row>
    <row r="490" spans="1:14">
      <c r="A490" s="175">
        <v>489</v>
      </c>
      <c r="B490" s="175">
        <v>4</v>
      </c>
      <c r="C490" s="175" t="s">
        <v>906</v>
      </c>
      <c r="D490" s="175">
        <v>14</v>
      </c>
      <c r="E490" s="618">
        <v>1403</v>
      </c>
      <c r="F490" s="618" t="s">
        <v>924</v>
      </c>
      <c r="G490" s="175" t="s">
        <v>908</v>
      </c>
      <c r="H490" s="175" t="s">
        <v>921</v>
      </c>
      <c r="I490" s="618" t="s">
        <v>918</v>
      </c>
      <c r="J490" s="619">
        <v>63.88</v>
      </c>
      <c r="K490" s="619">
        <v>82.701651845090623</v>
      </c>
      <c r="L490" s="619">
        <v>137.46165184509061</v>
      </c>
      <c r="M490" s="167">
        <v>18.690000000000001</v>
      </c>
      <c r="N490" s="167">
        <v>33.360732694514084</v>
      </c>
    </row>
    <row r="491" spans="1:14">
      <c r="A491" s="175">
        <v>490</v>
      </c>
      <c r="B491" s="175">
        <v>4</v>
      </c>
      <c r="C491" s="175" t="s">
        <v>906</v>
      </c>
      <c r="D491" s="175">
        <v>14</v>
      </c>
      <c r="E491" s="618"/>
      <c r="F491" s="618"/>
      <c r="G491" s="175" t="s">
        <v>910</v>
      </c>
      <c r="H491" s="175" t="s">
        <v>921</v>
      </c>
      <c r="I491" s="618"/>
      <c r="J491" s="619"/>
      <c r="K491" s="619"/>
      <c r="L491" s="619"/>
      <c r="M491" s="167">
        <v>17.36</v>
      </c>
      <c r="N491" s="167">
        <v>30.986747970934431</v>
      </c>
    </row>
    <row r="492" spans="1:14">
      <c r="A492" s="175">
        <v>491</v>
      </c>
      <c r="B492" s="175">
        <v>4</v>
      </c>
      <c r="C492" s="175" t="s">
        <v>906</v>
      </c>
      <c r="D492" s="175">
        <v>14</v>
      </c>
      <c r="E492" s="618"/>
      <c r="F492" s="618"/>
      <c r="G492" s="175" t="s">
        <v>911</v>
      </c>
      <c r="H492" s="175" t="s">
        <v>921</v>
      </c>
      <c r="I492" s="618"/>
      <c r="J492" s="619"/>
      <c r="K492" s="619"/>
      <c r="L492" s="619"/>
      <c r="M492" s="167">
        <v>17.36</v>
      </c>
      <c r="N492" s="167">
        <v>30.986747970934431</v>
      </c>
    </row>
    <row r="493" spans="1:14">
      <c r="A493" s="175">
        <v>492</v>
      </c>
      <c r="B493" s="175">
        <v>4</v>
      </c>
      <c r="C493" s="175" t="s">
        <v>906</v>
      </c>
      <c r="D493" s="175">
        <v>14</v>
      </c>
      <c r="E493" s="618"/>
      <c r="F493" s="618"/>
      <c r="G493" s="175" t="s">
        <v>912</v>
      </c>
      <c r="H493" s="175" t="s">
        <v>921</v>
      </c>
      <c r="I493" s="618"/>
      <c r="J493" s="619"/>
      <c r="K493" s="619"/>
      <c r="L493" s="619"/>
      <c r="M493" s="167">
        <v>18.690000000000001</v>
      </c>
      <c r="N493" s="167">
        <v>33.360732694514084</v>
      </c>
    </row>
    <row r="494" spans="1:14">
      <c r="A494" s="175">
        <v>493</v>
      </c>
      <c r="B494" s="175">
        <v>4</v>
      </c>
      <c r="C494" s="175" t="s">
        <v>906</v>
      </c>
      <c r="D494" s="175">
        <v>14</v>
      </c>
      <c r="E494" s="618">
        <v>1404</v>
      </c>
      <c r="F494" s="618" t="s">
        <v>925</v>
      </c>
      <c r="G494" s="175" t="s">
        <v>908</v>
      </c>
      <c r="H494" s="175" t="s">
        <v>923</v>
      </c>
      <c r="I494" s="618" t="s">
        <v>918</v>
      </c>
      <c r="J494" s="619">
        <v>83.93</v>
      </c>
      <c r="K494" s="619">
        <v>108.65919911331335</v>
      </c>
      <c r="L494" s="619">
        <v>185.28919911331334</v>
      </c>
      <c r="M494" s="167">
        <v>32.53</v>
      </c>
      <c r="N494" s="167">
        <v>58.064453427102364</v>
      </c>
    </row>
    <row r="495" spans="1:14">
      <c r="A495" s="175">
        <v>494</v>
      </c>
      <c r="B495" s="175">
        <v>4</v>
      </c>
      <c r="C495" s="175" t="s">
        <v>906</v>
      </c>
      <c r="D495" s="175">
        <v>14</v>
      </c>
      <c r="E495" s="618"/>
      <c r="F495" s="618"/>
      <c r="G495" s="175" t="s">
        <v>910</v>
      </c>
      <c r="H495" s="175" t="s">
        <v>923</v>
      </c>
      <c r="I495" s="618"/>
      <c r="J495" s="619"/>
      <c r="K495" s="619"/>
      <c r="L495" s="619"/>
      <c r="M495" s="167">
        <v>22.53</v>
      </c>
      <c r="N495" s="167">
        <v>40.214944227255344</v>
      </c>
    </row>
    <row r="496" spans="1:14">
      <c r="A496" s="175">
        <v>495</v>
      </c>
      <c r="B496" s="175">
        <v>4</v>
      </c>
      <c r="C496" s="175" t="s">
        <v>906</v>
      </c>
      <c r="D496" s="175">
        <v>14</v>
      </c>
      <c r="E496" s="618"/>
      <c r="F496" s="618"/>
      <c r="G496" s="175" t="s">
        <v>911</v>
      </c>
      <c r="H496" s="175" t="s">
        <v>923</v>
      </c>
      <c r="I496" s="618"/>
      <c r="J496" s="619"/>
      <c r="K496" s="619"/>
      <c r="L496" s="619"/>
      <c r="M496" s="167">
        <v>22.53</v>
      </c>
      <c r="N496" s="167">
        <v>40.214944227255344</v>
      </c>
    </row>
    <row r="497" spans="1:14">
      <c r="A497" s="175">
        <v>496</v>
      </c>
      <c r="B497" s="175">
        <v>4</v>
      </c>
      <c r="C497" s="175" t="s">
        <v>906</v>
      </c>
      <c r="D497" s="175">
        <v>14</v>
      </c>
      <c r="E497" s="618"/>
      <c r="F497" s="618"/>
      <c r="G497" s="175" t="s">
        <v>912</v>
      </c>
      <c r="H497" s="175" t="s">
        <v>923</v>
      </c>
      <c r="I497" s="618"/>
      <c r="J497" s="619"/>
      <c r="K497" s="619"/>
      <c r="L497" s="619"/>
      <c r="M497" s="167">
        <v>32.53</v>
      </c>
      <c r="N497" s="167">
        <v>58.064453427102364</v>
      </c>
    </row>
    <row r="498" spans="1:14">
      <c r="A498" s="175">
        <v>497</v>
      </c>
      <c r="B498" s="175">
        <v>4</v>
      </c>
      <c r="C498" s="175" t="s">
        <v>906</v>
      </c>
      <c r="D498" s="175">
        <v>14</v>
      </c>
      <c r="E498" s="618">
        <v>1405</v>
      </c>
      <c r="F498" s="618" t="s">
        <v>926</v>
      </c>
      <c r="G498" s="175" t="s">
        <v>908</v>
      </c>
      <c r="H498" s="175" t="s">
        <v>921</v>
      </c>
      <c r="I498" s="618" t="s">
        <v>918</v>
      </c>
      <c r="J498" s="619">
        <v>63.78</v>
      </c>
      <c r="K498" s="619">
        <v>82.572187768939884</v>
      </c>
      <c r="L498" s="619">
        <v>137.06218776893988</v>
      </c>
      <c r="M498" s="167">
        <v>17.36</v>
      </c>
      <c r="N498" s="167">
        <v>30.986747970934431</v>
      </c>
    </row>
    <row r="499" spans="1:14">
      <c r="A499" s="175">
        <v>498</v>
      </c>
      <c r="B499" s="175">
        <v>4</v>
      </c>
      <c r="C499" s="175" t="s">
        <v>906</v>
      </c>
      <c r="D499" s="175">
        <v>14</v>
      </c>
      <c r="E499" s="618"/>
      <c r="F499" s="618"/>
      <c r="G499" s="175" t="s">
        <v>910</v>
      </c>
      <c r="H499" s="175" t="s">
        <v>921</v>
      </c>
      <c r="I499" s="618"/>
      <c r="J499" s="619"/>
      <c r="K499" s="619"/>
      <c r="L499" s="619"/>
      <c r="M499" s="167">
        <v>18.46</v>
      </c>
      <c r="N499" s="167">
        <v>32.950193982917604</v>
      </c>
    </row>
    <row r="500" spans="1:14">
      <c r="A500" s="175">
        <v>499</v>
      </c>
      <c r="B500" s="175">
        <v>4</v>
      </c>
      <c r="C500" s="175" t="s">
        <v>906</v>
      </c>
      <c r="D500" s="175">
        <v>14</v>
      </c>
      <c r="E500" s="618"/>
      <c r="F500" s="618"/>
      <c r="G500" s="175" t="s">
        <v>911</v>
      </c>
      <c r="H500" s="175" t="s">
        <v>921</v>
      </c>
      <c r="I500" s="618"/>
      <c r="J500" s="619"/>
      <c r="K500" s="619"/>
      <c r="L500" s="619"/>
      <c r="M500" s="167">
        <v>18.46</v>
      </c>
      <c r="N500" s="167">
        <v>32.950193982917604</v>
      </c>
    </row>
    <row r="501" spans="1:14">
      <c r="A501" s="175">
        <v>500</v>
      </c>
      <c r="B501" s="175">
        <v>4</v>
      </c>
      <c r="C501" s="175" t="s">
        <v>906</v>
      </c>
      <c r="D501" s="175">
        <v>14</v>
      </c>
      <c r="E501" s="618"/>
      <c r="F501" s="618"/>
      <c r="G501" s="175" t="s">
        <v>912</v>
      </c>
      <c r="H501" s="175" t="s">
        <v>921</v>
      </c>
      <c r="I501" s="618"/>
      <c r="J501" s="619"/>
      <c r="K501" s="619"/>
      <c r="L501" s="619"/>
      <c r="M501" s="167">
        <v>17.36</v>
      </c>
      <c r="N501" s="167">
        <v>30.986747970934431</v>
      </c>
    </row>
    <row r="502" spans="1:14">
      <c r="A502" s="175">
        <v>501</v>
      </c>
      <c r="B502" s="175">
        <v>4</v>
      </c>
      <c r="C502" s="175" t="s">
        <v>906</v>
      </c>
      <c r="D502" s="175">
        <v>14</v>
      </c>
      <c r="E502" s="618">
        <v>1406</v>
      </c>
      <c r="F502" s="618" t="s">
        <v>927</v>
      </c>
      <c r="G502" s="175" t="s">
        <v>908</v>
      </c>
      <c r="H502" s="175" t="s">
        <v>921</v>
      </c>
      <c r="I502" s="618" t="s">
        <v>918</v>
      </c>
      <c r="J502" s="619">
        <v>63.78</v>
      </c>
      <c r="K502" s="619">
        <v>82.572098604408509</v>
      </c>
      <c r="L502" s="619">
        <v>137.0620986044085</v>
      </c>
      <c r="M502" s="167">
        <v>18.46</v>
      </c>
      <c r="N502" s="167">
        <v>32.950193982917604</v>
      </c>
    </row>
    <row r="503" spans="1:14">
      <c r="A503" s="175">
        <v>502</v>
      </c>
      <c r="B503" s="175">
        <v>4</v>
      </c>
      <c r="C503" s="175" t="s">
        <v>906</v>
      </c>
      <c r="D503" s="175">
        <v>14</v>
      </c>
      <c r="E503" s="618"/>
      <c r="F503" s="618"/>
      <c r="G503" s="175" t="s">
        <v>910</v>
      </c>
      <c r="H503" s="175" t="s">
        <v>921</v>
      </c>
      <c r="I503" s="618"/>
      <c r="J503" s="619"/>
      <c r="K503" s="619"/>
      <c r="L503" s="619"/>
      <c r="M503" s="167">
        <v>17.36</v>
      </c>
      <c r="N503" s="167">
        <v>30.986747970934431</v>
      </c>
    </row>
    <row r="504" spans="1:14">
      <c r="A504" s="175">
        <v>503</v>
      </c>
      <c r="B504" s="175">
        <v>4</v>
      </c>
      <c r="C504" s="175" t="s">
        <v>906</v>
      </c>
      <c r="D504" s="175">
        <v>14</v>
      </c>
      <c r="E504" s="618"/>
      <c r="F504" s="618"/>
      <c r="G504" s="175" t="s">
        <v>911</v>
      </c>
      <c r="H504" s="175" t="s">
        <v>921</v>
      </c>
      <c r="I504" s="618"/>
      <c r="J504" s="619"/>
      <c r="K504" s="619"/>
      <c r="L504" s="619"/>
      <c r="M504" s="167">
        <v>17.36</v>
      </c>
      <c r="N504" s="167">
        <v>30.986747970934431</v>
      </c>
    </row>
    <row r="505" spans="1:14">
      <c r="A505" s="175">
        <v>504</v>
      </c>
      <c r="B505" s="175">
        <v>4</v>
      </c>
      <c r="C505" s="175" t="s">
        <v>906</v>
      </c>
      <c r="D505" s="175">
        <v>14</v>
      </c>
      <c r="E505" s="618"/>
      <c r="F505" s="618"/>
      <c r="G505" s="175" t="s">
        <v>912</v>
      </c>
      <c r="H505" s="175" t="s">
        <v>921</v>
      </c>
      <c r="I505" s="618"/>
      <c r="J505" s="619"/>
      <c r="K505" s="619"/>
      <c r="L505" s="619"/>
      <c r="M505" s="167">
        <v>18.46</v>
      </c>
      <c r="N505" s="167">
        <v>32.950193982917604</v>
      </c>
    </row>
    <row r="506" spans="1:14">
      <c r="A506" s="175">
        <v>505</v>
      </c>
      <c r="B506" s="175">
        <v>4</v>
      </c>
      <c r="C506" s="175" t="s">
        <v>906</v>
      </c>
      <c r="D506" s="175">
        <v>14</v>
      </c>
      <c r="E506" s="618">
        <v>1407</v>
      </c>
      <c r="F506" s="618" t="s">
        <v>928</v>
      </c>
      <c r="G506" s="175" t="s">
        <v>908</v>
      </c>
      <c r="H506" s="175" t="s">
        <v>921</v>
      </c>
      <c r="I506" s="618" t="s">
        <v>918</v>
      </c>
      <c r="J506" s="619">
        <v>63.88</v>
      </c>
      <c r="K506" s="619">
        <v>82.701562540759099</v>
      </c>
      <c r="L506" s="619">
        <v>137.4615625407591</v>
      </c>
      <c r="M506" s="167">
        <v>17.36</v>
      </c>
      <c r="N506" s="167">
        <v>30.986747970934431</v>
      </c>
    </row>
    <row r="507" spans="1:14">
      <c r="A507" s="175">
        <v>506</v>
      </c>
      <c r="B507" s="175">
        <v>4</v>
      </c>
      <c r="C507" s="175" t="s">
        <v>906</v>
      </c>
      <c r="D507" s="175">
        <v>14</v>
      </c>
      <c r="E507" s="618"/>
      <c r="F507" s="618"/>
      <c r="G507" s="175" t="s">
        <v>910</v>
      </c>
      <c r="H507" s="175" t="s">
        <v>921</v>
      </c>
      <c r="I507" s="618"/>
      <c r="J507" s="619"/>
      <c r="K507" s="619"/>
      <c r="L507" s="619"/>
      <c r="M507" s="167">
        <v>18.690000000000001</v>
      </c>
      <c r="N507" s="167">
        <v>33.360732694514084</v>
      </c>
    </row>
    <row r="508" spans="1:14">
      <c r="A508" s="175">
        <v>507</v>
      </c>
      <c r="B508" s="175">
        <v>4</v>
      </c>
      <c r="C508" s="175" t="s">
        <v>906</v>
      </c>
      <c r="D508" s="175">
        <v>14</v>
      </c>
      <c r="E508" s="618"/>
      <c r="F508" s="618"/>
      <c r="G508" s="175" t="s">
        <v>911</v>
      </c>
      <c r="H508" s="175" t="s">
        <v>921</v>
      </c>
      <c r="I508" s="618"/>
      <c r="J508" s="619"/>
      <c r="K508" s="619"/>
      <c r="L508" s="619"/>
      <c r="M508" s="167">
        <v>18.690000000000001</v>
      </c>
      <c r="N508" s="167">
        <v>33.360732694514084</v>
      </c>
    </row>
    <row r="509" spans="1:14">
      <c r="A509" s="175">
        <v>508</v>
      </c>
      <c r="B509" s="175">
        <v>4</v>
      </c>
      <c r="C509" s="175" t="s">
        <v>906</v>
      </c>
      <c r="D509" s="175">
        <v>14</v>
      </c>
      <c r="E509" s="618"/>
      <c r="F509" s="618"/>
      <c r="G509" s="175" t="s">
        <v>912</v>
      </c>
      <c r="H509" s="175" t="s">
        <v>921</v>
      </c>
      <c r="I509" s="618"/>
      <c r="J509" s="619"/>
      <c r="K509" s="619"/>
      <c r="L509" s="619"/>
      <c r="M509" s="167">
        <v>17.36</v>
      </c>
      <c r="N509" s="167">
        <v>30.986747970934431</v>
      </c>
    </row>
    <row r="510" spans="1:14">
      <c r="A510" s="175">
        <v>509</v>
      </c>
      <c r="B510" s="175">
        <v>4</v>
      </c>
      <c r="C510" s="175" t="s">
        <v>906</v>
      </c>
      <c r="D510" s="175">
        <v>14</v>
      </c>
      <c r="E510" s="618">
        <v>1408</v>
      </c>
      <c r="F510" s="618" t="s">
        <v>929</v>
      </c>
      <c r="G510" s="175" t="s">
        <v>908</v>
      </c>
      <c r="H510" s="175" t="s">
        <v>923</v>
      </c>
      <c r="I510" s="618" t="s">
        <v>918</v>
      </c>
      <c r="J510" s="619">
        <v>83.93</v>
      </c>
      <c r="K510" s="619">
        <v>108.6590817790531</v>
      </c>
      <c r="L510" s="619">
        <v>185.28908177905311</v>
      </c>
      <c r="M510" s="167">
        <v>22.53</v>
      </c>
      <c r="N510" s="167">
        <v>40.214944227255344</v>
      </c>
    </row>
    <row r="511" spans="1:14">
      <c r="A511" s="175">
        <v>510</v>
      </c>
      <c r="B511" s="175">
        <v>4</v>
      </c>
      <c r="C511" s="175" t="s">
        <v>906</v>
      </c>
      <c r="D511" s="175">
        <v>14</v>
      </c>
      <c r="E511" s="618"/>
      <c r="F511" s="618"/>
      <c r="G511" s="175" t="s">
        <v>910</v>
      </c>
      <c r="H511" s="175" t="s">
        <v>923</v>
      </c>
      <c r="I511" s="618"/>
      <c r="J511" s="619"/>
      <c r="K511" s="619"/>
      <c r="L511" s="619"/>
      <c r="M511" s="167">
        <v>32.53</v>
      </c>
      <c r="N511" s="167">
        <v>58.064453427102364</v>
      </c>
    </row>
    <row r="512" spans="1:14">
      <c r="A512" s="175">
        <v>511</v>
      </c>
      <c r="B512" s="175">
        <v>4</v>
      </c>
      <c r="C512" s="175" t="s">
        <v>906</v>
      </c>
      <c r="D512" s="175">
        <v>14</v>
      </c>
      <c r="E512" s="618"/>
      <c r="F512" s="618"/>
      <c r="G512" s="175" t="s">
        <v>911</v>
      </c>
      <c r="H512" s="175" t="s">
        <v>923</v>
      </c>
      <c r="I512" s="618"/>
      <c r="J512" s="619"/>
      <c r="K512" s="619"/>
      <c r="L512" s="619"/>
      <c r="M512" s="167">
        <v>32.53</v>
      </c>
      <c r="N512" s="167">
        <v>58.064453427102364</v>
      </c>
    </row>
    <row r="513" spans="1:14">
      <c r="A513" s="175">
        <v>512</v>
      </c>
      <c r="B513" s="175">
        <v>4</v>
      </c>
      <c r="C513" s="175" t="s">
        <v>906</v>
      </c>
      <c r="D513" s="175">
        <v>14</v>
      </c>
      <c r="E513" s="618"/>
      <c r="F513" s="618"/>
      <c r="G513" s="175" t="s">
        <v>912</v>
      </c>
      <c r="H513" s="175" t="s">
        <v>923</v>
      </c>
      <c r="I513" s="618"/>
      <c r="J513" s="619"/>
      <c r="K513" s="619"/>
      <c r="L513" s="619"/>
      <c r="M513" s="167">
        <v>22.53</v>
      </c>
      <c r="N513" s="167">
        <v>40.214944227255344</v>
      </c>
    </row>
    <row r="514" spans="1:14">
      <c r="A514" s="175">
        <v>513</v>
      </c>
      <c r="B514" s="175">
        <v>4</v>
      </c>
      <c r="C514" s="175" t="s">
        <v>906</v>
      </c>
      <c r="D514" s="175">
        <v>14</v>
      </c>
      <c r="E514" s="618">
        <v>1409</v>
      </c>
      <c r="F514" s="618" t="s">
        <v>930</v>
      </c>
      <c r="G514" s="175" t="s">
        <v>908</v>
      </c>
      <c r="H514" s="175" t="s">
        <v>921</v>
      </c>
      <c r="I514" s="618" t="s">
        <v>918</v>
      </c>
      <c r="J514" s="619">
        <v>85.88</v>
      </c>
      <c r="K514" s="619">
        <v>111.18362853788965</v>
      </c>
      <c r="L514" s="619">
        <v>191.44362853788965</v>
      </c>
      <c r="M514" s="167">
        <v>32.799999999999997</v>
      </c>
      <c r="N514" s="167">
        <v>58.546390175498232</v>
      </c>
    </row>
    <row r="515" spans="1:14" ht="16.5">
      <c r="A515" s="175">
        <v>514</v>
      </c>
      <c r="B515" s="175">
        <v>4</v>
      </c>
      <c r="C515" s="175" t="s">
        <v>906</v>
      </c>
      <c r="D515" s="175">
        <v>14</v>
      </c>
      <c r="E515" s="618"/>
      <c r="F515" s="618"/>
      <c r="G515" s="175" t="s">
        <v>910</v>
      </c>
      <c r="H515" s="175" t="s">
        <v>921</v>
      </c>
      <c r="I515" s="618"/>
      <c r="J515" s="619"/>
      <c r="K515" s="619"/>
      <c r="L515" s="619"/>
      <c r="M515" s="193">
        <v>22.84</v>
      </c>
      <c r="N515" s="193">
        <v>40.768279012450598</v>
      </c>
    </row>
    <row r="516" spans="1:14" ht="16.5">
      <c r="A516" s="175">
        <v>515</v>
      </c>
      <c r="B516" s="175">
        <v>4</v>
      </c>
      <c r="C516" s="175" t="s">
        <v>906</v>
      </c>
      <c r="D516" s="175">
        <v>14</v>
      </c>
      <c r="E516" s="618"/>
      <c r="F516" s="618"/>
      <c r="G516" s="175" t="s">
        <v>911</v>
      </c>
      <c r="H516" s="175" t="s">
        <v>921</v>
      </c>
      <c r="I516" s="618"/>
      <c r="J516" s="619"/>
      <c r="K516" s="619"/>
      <c r="L516" s="619"/>
      <c r="M516" s="193">
        <v>22.84</v>
      </c>
      <c r="N516" s="193">
        <v>40.768279012450598</v>
      </c>
    </row>
    <row r="517" spans="1:14">
      <c r="A517" s="175">
        <v>516</v>
      </c>
      <c r="B517" s="175">
        <v>4</v>
      </c>
      <c r="C517" s="175" t="s">
        <v>906</v>
      </c>
      <c r="D517" s="175">
        <v>14</v>
      </c>
      <c r="E517" s="618"/>
      <c r="F517" s="618"/>
      <c r="G517" s="175" t="s">
        <v>912</v>
      </c>
      <c r="H517" s="175" t="s">
        <v>921</v>
      </c>
      <c r="I517" s="618"/>
      <c r="J517" s="619"/>
      <c r="K517" s="619"/>
      <c r="L517" s="619"/>
      <c r="M517" s="167">
        <v>32.799999999999997</v>
      </c>
      <c r="N517" s="167">
        <v>58.546390175498232</v>
      </c>
    </row>
    <row r="518" spans="1:14">
      <c r="A518" s="175">
        <v>517</v>
      </c>
      <c r="B518" s="175">
        <v>4</v>
      </c>
      <c r="C518" s="175" t="s">
        <v>906</v>
      </c>
      <c r="D518" s="175">
        <v>14</v>
      </c>
      <c r="E518" s="618">
        <v>1410</v>
      </c>
      <c r="F518" s="618" t="s">
        <v>931</v>
      </c>
      <c r="G518" s="175" t="s">
        <v>908</v>
      </c>
      <c r="H518" s="175" t="s">
        <v>923</v>
      </c>
      <c r="I518" s="618" t="s">
        <v>918</v>
      </c>
      <c r="J518" s="619">
        <v>85.88</v>
      </c>
      <c r="K518" s="619">
        <v>111.18362853788965</v>
      </c>
      <c r="L518" s="619">
        <v>188.78362853788963</v>
      </c>
      <c r="M518" s="167">
        <v>29.92</v>
      </c>
      <c r="N518" s="167">
        <v>53.405731525942301</v>
      </c>
    </row>
    <row r="519" spans="1:14">
      <c r="A519" s="175">
        <v>518</v>
      </c>
      <c r="B519" s="175">
        <v>4</v>
      </c>
      <c r="C519" s="175" t="s">
        <v>906</v>
      </c>
      <c r="D519" s="175">
        <v>14</v>
      </c>
      <c r="E519" s="618"/>
      <c r="F519" s="618"/>
      <c r="G519" s="175" t="s">
        <v>910</v>
      </c>
      <c r="H519" s="175" t="s">
        <v>923</v>
      </c>
      <c r="I519" s="618"/>
      <c r="J519" s="619"/>
      <c r="K519" s="619"/>
      <c r="L519" s="619"/>
      <c r="M519" s="167">
        <v>22.84</v>
      </c>
      <c r="N519" s="167">
        <v>40.768279012450598</v>
      </c>
    </row>
    <row r="520" spans="1:14">
      <c r="A520" s="175">
        <v>519</v>
      </c>
      <c r="B520" s="175">
        <v>4</v>
      </c>
      <c r="C520" s="175" t="s">
        <v>906</v>
      </c>
      <c r="D520" s="175">
        <v>14</v>
      </c>
      <c r="E520" s="618"/>
      <c r="F520" s="618"/>
      <c r="G520" s="175" t="s">
        <v>911</v>
      </c>
      <c r="H520" s="175" t="s">
        <v>923</v>
      </c>
      <c r="I520" s="618"/>
      <c r="J520" s="619"/>
      <c r="K520" s="619"/>
      <c r="L520" s="619"/>
      <c r="M520" s="167">
        <v>22.84</v>
      </c>
      <c r="N520" s="167">
        <v>40.768279012450598</v>
      </c>
    </row>
    <row r="521" spans="1:14">
      <c r="A521" s="175">
        <v>520</v>
      </c>
      <c r="B521" s="175">
        <v>4</v>
      </c>
      <c r="C521" s="175" t="s">
        <v>906</v>
      </c>
      <c r="D521" s="175">
        <v>14</v>
      </c>
      <c r="E521" s="618"/>
      <c r="F521" s="618"/>
      <c r="G521" s="175" t="s">
        <v>912</v>
      </c>
      <c r="H521" s="175" t="s">
        <v>923</v>
      </c>
      <c r="I521" s="618"/>
      <c r="J521" s="619"/>
      <c r="K521" s="619"/>
      <c r="L521" s="619"/>
      <c r="M521" s="167">
        <v>29.92</v>
      </c>
      <c r="N521" s="167">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1125</v>
      </c>
      <c r="H6" t="s">
        <v>878</v>
      </c>
      <c r="I6">
        <f>'比较法-住宅'!C27</f>
        <v>76.239999999999995</v>
      </c>
      <c r="J6">
        <f>I6*F6</f>
        <v>3215.0407999999998</v>
      </c>
    </row>
    <row r="7" spans="6:10">
      <c r="F7">
        <v>85.42</v>
      </c>
      <c r="G7" t="s">
        <v>921</v>
      </c>
      <c r="H7" t="s">
        <v>134</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P37"/>
  <sheetViews>
    <sheetView workbookViewId="0">
      <selection activeCell="B16" sqref="B16:J16"/>
    </sheetView>
  </sheetViews>
  <sheetFormatPr defaultRowHeight="14.25"/>
  <cols>
    <col min="2" max="2" width="12.625" style="179" customWidth="1"/>
    <col min="3" max="9" width="9" style="179"/>
  </cols>
  <sheetData>
    <row r="5" spans="2:10">
      <c r="C5" s="179" t="s">
        <v>1121</v>
      </c>
      <c r="D5" s="179" t="s">
        <v>1115</v>
      </c>
      <c r="E5" s="179" t="s">
        <v>136</v>
      </c>
      <c r="F5" s="179" t="s">
        <v>94</v>
      </c>
      <c r="G5" s="179" t="s">
        <v>1124</v>
      </c>
    </row>
    <row r="6" spans="2:10">
      <c r="B6" s="504" t="s">
        <v>1122</v>
      </c>
      <c r="C6" s="505" t="s">
        <v>878</v>
      </c>
      <c r="D6" s="505">
        <v>47.28</v>
      </c>
      <c r="E6" s="505" t="s">
        <v>849</v>
      </c>
      <c r="F6" s="505" t="s">
        <v>1123</v>
      </c>
      <c r="G6" s="505">
        <v>4100</v>
      </c>
      <c r="H6" s="505">
        <f>ROUND(G6/D6,2)</f>
        <v>86.72</v>
      </c>
    </row>
    <row r="7" spans="2:10">
      <c r="B7" s="507" t="s">
        <v>1126</v>
      </c>
      <c r="C7" s="507" t="s">
        <v>1127</v>
      </c>
      <c r="D7" s="507">
        <v>56.5</v>
      </c>
      <c r="E7" s="507" t="s">
        <v>849</v>
      </c>
      <c r="F7" s="507" t="s">
        <v>1128</v>
      </c>
      <c r="G7" s="507">
        <v>5800</v>
      </c>
      <c r="H7" s="507">
        <f>ROUND(G7/D7,2)</f>
        <v>102.65</v>
      </c>
      <c r="I7" s="507"/>
      <c r="J7">
        <v>1986</v>
      </c>
    </row>
    <row r="8" spans="2:10">
      <c r="B8" s="507" t="s">
        <v>1126</v>
      </c>
      <c r="C8" s="507" t="s">
        <v>877</v>
      </c>
      <c r="D8" s="507">
        <v>76.599999999999994</v>
      </c>
      <c r="E8" s="507" t="s">
        <v>95</v>
      </c>
      <c r="F8" s="507" t="s">
        <v>1129</v>
      </c>
      <c r="G8" s="507">
        <v>6100</v>
      </c>
      <c r="H8" s="507">
        <f t="shared" ref="H8:H37" si="0">ROUND(G8/D8,2)</f>
        <v>79.63</v>
      </c>
      <c r="I8" s="507"/>
    </row>
    <row r="9" spans="2:10">
      <c r="B9" s="507" t="s">
        <v>1130</v>
      </c>
      <c r="C9" s="507" t="s">
        <v>877</v>
      </c>
      <c r="D9" s="507">
        <v>63.5</v>
      </c>
      <c r="E9" s="507" t="s">
        <v>95</v>
      </c>
      <c r="F9" s="507" t="s">
        <v>1131</v>
      </c>
      <c r="G9" s="507">
        <v>5500</v>
      </c>
      <c r="H9" s="507">
        <f t="shared" si="0"/>
        <v>86.61</v>
      </c>
      <c r="I9" s="507"/>
    </row>
    <row r="10" spans="2:10">
      <c r="B10" s="507" t="s">
        <v>1132</v>
      </c>
      <c r="C10" s="507" t="s">
        <v>878</v>
      </c>
      <c r="D10" s="507">
        <v>38</v>
      </c>
      <c r="E10" s="507" t="s">
        <v>849</v>
      </c>
      <c r="F10" s="507" t="s">
        <v>1133</v>
      </c>
      <c r="G10" s="507">
        <v>4800</v>
      </c>
      <c r="H10" s="507">
        <f t="shared" si="0"/>
        <v>126.32</v>
      </c>
      <c r="I10" s="507" t="s">
        <v>1011</v>
      </c>
      <c r="J10">
        <v>1986</v>
      </c>
    </row>
    <row r="11" spans="2:10">
      <c r="B11" s="505" t="s">
        <v>1132</v>
      </c>
      <c r="C11" s="505" t="s">
        <v>134</v>
      </c>
      <c r="D11" s="505">
        <v>55.7</v>
      </c>
      <c r="E11" s="505" t="s">
        <v>849</v>
      </c>
      <c r="F11" s="505" t="s">
        <v>1123</v>
      </c>
      <c r="G11" s="505">
        <v>4996</v>
      </c>
      <c r="H11" s="505">
        <f t="shared" si="0"/>
        <v>89.69</v>
      </c>
      <c r="I11" s="507"/>
    </row>
    <row r="12" spans="2:10">
      <c r="B12" s="507" t="s">
        <v>1132</v>
      </c>
      <c r="C12" s="507" t="s">
        <v>134</v>
      </c>
      <c r="D12" s="507">
        <v>55.7</v>
      </c>
      <c r="E12" s="507" t="s">
        <v>849</v>
      </c>
      <c r="F12" s="507" t="s">
        <v>1123</v>
      </c>
      <c r="G12" s="507">
        <v>5150</v>
      </c>
      <c r="H12" s="507">
        <f t="shared" si="0"/>
        <v>92.46</v>
      </c>
      <c r="I12" s="507"/>
    </row>
    <row r="13" spans="2:10">
      <c r="B13" s="507" t="s">
        <v>1132</v>
      </c>
      <c r="C13" s="507" t="s">
        <v>134</v>
      </c>
      <c r="D13" s="507">
        <v>62.4</v>
      </c>
      <c r="E13" s="507" t="s">
        <v>95</v>
      </c>
      <c r="F13" s="507" t="s">
        <v>1131</v>
      </c>
      <c r="G13" s="507">
        <v>5100</v>
      </c>
      <c r="H13" s="507">
        <f t="shared" si="0"/>
        <v>81.73</v>
      </c>
      <c r="I13" s="507" t="s">
        <v>1011</v>
      </c>
    </row>
    <row r="14" spans="2:10">
      <c r="B14" s="179" t="s">
        <v>1132</v>
      </c>
      <c r="C14" s="179" t="s">
        <v>134</v>
      </c>
      <c r="D14" s="179">
        <v>59.1</v>
      </c>
      <c r="E14" s="179" t="s">
        <v>95</v>
      </c>
      <c r="F14" s="179" t="s">
        <v>1123</v>
      </c>
      <c r="G14" s="179">
        <v>5200</v>
      </c>
      <c r="H14" s="507">
        <f t="shared" si="0"/>
        <v>87.99</v>
      </c>
    </row>
    <row r="15" spans="2:10">
      <c r="B15" s="179" t="s">
        <v>1132</v>
      </c>
      <c r="C15" s="179" t="s">
        <v>878</v>
      </c>
      <c r="D15" s="179">
        <v>37.9</v>
      </c>
      <c r="E15" s="179" t="s">
        <v>849</v>
      </c>
      <c r="F15" s="179" t="s">
        <v>1131</v>
      </c>
      <c r="G15" s="179">
        <v>5730</v>
      </c>
      <c r="H15" s="507">
        <f t="shared" si="0"/>
        <v>151.19</v>
      </c>
      <c r="I15" s="179" t="s">
        <v>1011</v>
      </c>
    </row>
    <row r="16" spans="2:10">
      <c r="B16" s="507" t="s">
        <v>1134</v>
      </c>
      <c r="C16" s="507" t="s">
        <v>134</v>
      </c>
      <c r="D16" s="507">
        <v>57.2</v>
      </c>
      <c r="E16" s="507" t="s">
        <v>95</v>
      </c>
      <c r="F16" s="507" t="s">
        <v>1133</v>
      </c>
      <c r="G16" s="507">
        <v>5500</v>
      </c>
      <c r="H16" s="507">
        <f t="shared" si="0"/>
        <v>96.15</v>
      </c>
      <c r="I16" s="507" t="s">
        <v>1011</v>
      </c>
      <c r="J16" s="163"/>
    </row>
    <row r="17" spans="1:16">
      <c r="B17" s="179" t="s">
        <v>1134</v>
      </c>
      <c r="C17" s="179" t="s">
        <v>134</v>
      </c>
      <c r="D17" s="179">
        <v>65.5</v>
      </c>
      <c r="E17" s="179" t="s">
        <v>1110</v>
      </c>
      <c r="F17" s="179" t="s">
        <v>1135</v>
      </c>
      <c r="G17" s="179">
        <v>5500</v>
      </c>
      <c r="H17" s="507">
        <f t="shared" si="0"/>
        <v>83.97</v>
      </c>
      <c r="I17" s="179" t="s">
        <v>1011</v>
      </c>
    </row>
    <row r="18" spans="1:16">
      <c r="B18" s="179" t="s">
        <v>1134</v>
      </c>
      <c r="C18" s="179" t="s">
        <v>134</v>
      </c>
      <c r="D18" s="179">
        <v>90</v>
      </c>
      <c r="E18" s="179" t="s">
        <v>1109</v>
      </c>
      <c r="F18" s="179" t="s">
        <v>1136</v>
      </c>
      <c r="G18" s="179">
        <v>5100</v>
      </c>
      <c r="H18" s="507">
        <f t="shared" si="0"/>
        <v>56.67</v>
      </c>
    </row>
    <row r="19" spans="1:16">
      <c r="B19" s="507" t="s">
        <v>1134</v>
      </c>
      <c r="C19" s="507" t="s">
        <v>134</v>
      </c>
      <c r="D19" s="507">
        <v>63</v>
      </c>
      <c r="E19" s="507" t="s">
        <v>95</v>
      </c>
      <c r="F19" s="507" t="s">
        <v>1131</v>
      </c>
      <c r="G19" s="507">
        <v>4400</v>
      </c>
      <c r="H19" s="507">
        <f t="shared" si="0"/>
        <v>69.84</v>
      </c>
      <c r="I19" s="507"/>
    </row>
    <row r="20" spans="1:16">
      <c r="B20" s="505" t="s">
        <v>1134</v>
      </c>
      <c r="C20" s="505" t="s">
        <v>134</v>
      </c>
      <c r="D20" s="505">
        <v>59</v>
      </c>
      <c r="E20" s="505" t="s">
        <v>95</v>
      </c>
      <c r="F20" s="505" t="s">
        <v>1131</v>
      </c>
      <c r="G20" s="505">
        <v>5000</v>
      </c>
      <c r="H20" s="505">
        <f t="shared" si="0"/>
        <v>84.75</v>
      </c>
      <c r="I20" s="505" t="s">
        <v>1011</v>
      </c>
    </row>
    <row r="21" spans="1:16">
      <c r="B21" s="507" t="s">
        <v>1134</v>
      </c>
      <c r="C21" s="507" t="s">
        <v>134</v>
      </c>
      <c r="D21" s="507">
        <v>61.08</v>
      </c>
      <c r="E21" s="507" t="s">
        <v>849</v>
      </c>
      <c r="F21" s="507" t="s">
        <v>1123</v>
      </c>
      <c r="G21" s="507">
        <v>4800</v>
      </c>
      <c r="H21" s="507">
        <f t="shared" si="0"/>
        <v>78.59</v>
      </c>
      <c r="I21" s="507"/>
    </row>
    <row r="22" spans="1:16">
      <c r="B22" s="508" t="s">
        <v>1134</v>
      </c>
      <c r="C22" s="508" t="s">
        <v>134</v>
      </c>
      <c r="D22" s="508">
        <v>90</v>
      </c>
      <c r="E22" s="508" t="s">
        <v>1109</v>
      </c>
      <c r="F22" s="508" t="s">
        <v>1136</v>
      </c>
      <c r="G22" s="508">
        <v>5100</v>
      </c>
      <c r="H22" s="508">
        <f t="shared" si="0"/>
        <v>56.67</v>
      </c>
      <c r="I22" s="508"/>
    </row>
    <row r="23" spans="1:16">
      <c r="B23" s="507" t="s">
        <v>1137</v>
      </c>
      <c r="C23" s="507" t="s">
        <v>134</v>
      </c>
      <c r="D23" s="507">
        <v>58</v>
      </c>
      <c r="E23" s="507" t="s">
        <v>95</v>
      </c>
      <c r="F23" s="507" t="s">
        <v>1131</v>
      </c>
      <c r="G23" s="507">
        <v>4600</v>
      </c>
      <c r="H23" s="507">
        <f t="shared" si="0"/>
        <v>79.31</v>
      </c>
      <c r="I23" s="507"/>
    </row>
    <row r="24" spans="1:16">
      <c r="B24" s="507" t="s">
        <v>1137</v>
      </c>
      <c r="C24" s="507" t="s">
        <v>134</v>
      </c>
      <c r="D24" s="507">
        <v>60.7</v>
      </c>
      <c r="E24" s="507" t="s">
        <v>95</v>
      </c>
      <c r="F24" s="507" t="s">
        <v>1131</v>
      </c>
      <c r="G24" s="507">
        <v>4800</v>
      </c>
      <c r="H24" s="507">
        <f t="shared" si="0"/>
        <v>79.08</v>
      </c>
      <c r="I24" s="507" t="s">
        <v>1011</v>
      </c>
    </row>
    <row r="25" spans="1:16">
      <c r="B25" s="179" t="s">
        <v>1137</v>
      </c>
      <c r="C25" s="179" t="s">
        <v>878</v>
      </c>
      <c r="D25" s="179">
        <v>42.71</v>
      </c>
      <c r="E25" s="179" t="s">
        <v>849</v>
      </c>
      <c r="F25" s="179" t="s">
        <v>1133</v>
      </c>
      <c r="G25" s="179">
        <v>4800</v>
      </c>
      <c r="H25" s="507">
        <f t="shared" si="0"/>
        <v>112.39</v>
      </c>
    </row>
    <row r="26" spans="1:16">
      <c r="B26" s="506" t="s">
        <v>1137</v>
      </c>
      <c r="C26" s="506" t="s">
        <v>134</v>
      </c>
      <c r="D26" s="506">
        <v>72.900000000000006</v>
      </c>
      <c r="E26" s="506" t="s">
        <v>95</v>
      </c>
      <c r="F26" s="506" t="s">
        <v>1131</v>
      </c>
      <c r="G26" s="506">
        <v>4800</v>
      </c>
      <c r="H26" s="508">
        <f t="shared" si="0"/>
        <v>65.84</v>
      </c>
      <c r="I26" s="506"/>
      <c r="J26">
        <v>1990</v>
      </c>
    </row>
    <row r="27" spans="1:16">
      <c r="A27" s="163"/>
      <c r="B27" s="507" t="s">
        <v>1138</v>
      </c>
      <c r="C27" s="507" t="s">
        <v>878</v>
      </c>
      <c r="D27" s="507">
        <v>42.98</v>
      </c>
      <c r="E27" s="507" t="s">
        <v>849</v>
      </c>
      <c r="F27" s="507" t="s">
        <v>1133</v>
      </c>
      <c r="G27" s="507">
        <v>4500</v>
      </c>
      <c r="H27" s="507">
        <f t="shared" si="0"/>
        <v>104.7</v>
      </c>
      <c r="I27" s="507"/>
      <c r="J27">
        <v>1992</v>
      </c>
    </row>
    <row r="28" spans="1:16">
      <c r="A28" s="163"/>
      <c r="B28" s="507" t="s">
        <v>1138</v>
      </c>
      <c r="C28" s="507" t="s">
        <v>878</v>
      </c>
      <c r="D28" s="507">
        <v>44.44</v>
      </c>
      <c r="E28" s="507" t="s">
        <v>921</v>
      </c>
      <c r="F28" s="507" t="s">
        <v>1123</v>
      </c>
      <c r="G28" s="507">
        <v>4200</v>
      </c>
      <c r="H28" s="507">
        <f t="shared" si="0"/>
        <v>94.51</v>
      </c>
      <c r="I28" s="507"/>
    </row>
    <row r="29" spans="1:16">
      <c r="A29" s="163"/>
      <c r="B29" s="507" t="s">
        <v>1139</v>
      </c>
      <c r="C29" s="507" t="s">
        <v>878</v>
      </c>
      <c r="D29" s="507">
        <v>40.549999999999997</v>
      </c>
      <c r="E29" s="507" t="s">
        <v>849</v>
      </c>
      <c r="F29" s="507" t="s">
        <v>1123</v>
      </c>
      <c r="G29" s="507">
        <v>4700</v>
      </c>
      <c r="H29" s="507">
        <f t="shared" si="0"/>
        <v>115.91</v>
      </c>
      <c r="I29" s="507" t="s">
        <v>1011</v>
      </c>
    </row>
    <row r="30" spans="1:16">
      <c r="A30" s="163"/>
      <c r="B30" s="507" t="s">
        <v>1139</v>
      </c>
      <c r="C30" s="507" t="s">
        <v>877</v>
      </c>
      <c r="D30" s="507">
        <v>80</v>
      </c>
      <c r="E30" s="507" t="s">
        <v>95</v>
      </c>
      <c r="F30" s="507" t="s">
        <v>1123</v>
      </c>
      <c r="G30" s="507">
        <v>7200</v>
      </c>
      <c r="H30" s="507">
        <f t="shared" si="0"/>
        <v>90</v>
      </c>
      <c r="I30" s="507" t="s">
        <v>1011</v>
      </c>
    </row>
    <row r="31" spans="1:16">
      <c r="A31" s="163"/>
      <c r="B31" s="507" t="s">
        <v>1139</v>
      </c>
      <c r="C31" s="507" t="s">
        <v>878</v>
      </c>
      <c r="D31" s="507">
        <v>41.9</v>
      </c>
      <c r="E31" s="507" t="s">
        <v>921</v>
      </c>
      <c r="F31" s="507" t="s">
        <v>1131</v>
      </c>
      <c r="G31" s="507">
        <v>4300</v>
      </c>
      <c r="H31" s="507">
        <f t="shared" si="0"/>
        <v>102.63</v>
      </c>
      <c r="I31" s="507" t="s">
        <v>1011</v>
      </c>
      <c r="J31">
        <v>1988</v>
      </c>
    </row>
    <row r="32" spans="1:16">
      <c r="A32" s="163"/>
      <c r="B32" s="507" t="s">
        <v>1139</v>
      </c>
      <c r="C32" s="507" t="s">
        <v>878</v>
      </c>
      <c r="D32" s="507">
        <v>41.19</v>
      </c>
      <c r="E32" s="507" t="s">
        <v>849</v>
      </c>
      <c r="F32" s="507" t="s">
        <v>1131</v>
      </c>
      <c r="G32" s="507">
        <v>4200</v>
      </c>
      <c r="H32" s="507">
        <f t="shared" si="0"/>
        <v>101.97</v>
      </c>
      <c r="I32" s="507" t="s">
        <v>1011</v>
      </c>
      <c r="M32">
        <v>1989</v>
      </c>
      <c r="N32">
        <v>1988</v>
      </c>
      <c r="O32">
        <v>1992</v>
      </c>
      <c r="P32">
        <v>1975</v>
      </c>
    </row>
    <row r="33" spans="1:16">
      <c r="A33" s="163"/>
      <c r="B33" s="507" t="s">
        <v>1140</v>
      </c>
      <c r="C33" s="507" t="s">
        <v>878</v>
      </c>
      <c r="D33" s="507">
        <v>44.8</v>
      </c>
      <c r="E33" s="507" t="s">
        <v>849</v>
      </c>
      <c r="F33" s="507" t="s">
        <v>1131</v>
      </c>
      <c r="G33" s="507">
        <v>4500</v>
      </c>
      <c r="H33" s="507">
        <f t="shared" si="0"/>
        <v>100.45</v>
      </c>
      <c r="I33" s="507" t="s">
        <v>1011</v>
      </c>
      <c r="J33">
        <v>1989</v>
      </c>
      <c r="M33">
        <f>1-(1-2%)*(2024-M32)/50</f>
        <v>0.31400000000000006</v>
      </c>
      <c r="N33">
        <f t="shared" ref="N33:P33" si="1">1-(1-2%)*(2024-N32)/50</f>
        <v>0.2944</v>
      </c>
      <c r="O33">
        <f t="shared" si="1"/>
        <v>0.37280000000000002</v>
      </c>
      <c r="P33">
        <f t="shared" si="1"/>
        <v>3.960000000000008E-2</v>
      </c>
    </row>
    <row r="34" spans="1:16">
      <c r="C34" s="505" t="s">
        <v>134</v>
      </c>
      <c r="D34" s="505">
        <v>56.5</v>
      </c>
      <c r="E34" s="505" t="s">
        <v>849</v>
      </c>
      <c r="F34" s="505" t="s">
        <v>1131</v>
      </c>
      <c r="G34" s="505">
        <v>4900</v>
      </c>
      <c r="H34" s="505">
        <f t="shared" si="0"/>
        <v>86.73</v>
      </c>
      <c r="I34" s="505" t="s">
        <v>1011</v>
      </c>
      <c r="M34">
        <v>1.5</v>
      </c>
      <c r="N34">
        <v>1.5</v>
      </c>
      <c r="O34">
        <v>1.5</v>
      </c>
      <c r="P34">
        <v>1.5</v>
      </c>
    </row>
    <row r="35" spans="1:16">
      <c r="B35" s="507"/>
      <c r="C35" s="507" t="s">
        <v>134</v>
      </c>
      <c r="D35" s="507">
        <v>61.4</v>
      </c>
      <c r="E35" s="507" t="s">
        <v>849</v>
      </c>
      <c r="F35" s="507" t="s">
        <v>1131</v>
      </c>
      <c r="G35" s="507">
        <v>5459</v>
      </c>
      <c r="H35" s="507">
        <f t="shared" si="0"/>
        <v>88.91</v>
      </c>
      <c r="I35" s="507" t="s">
        <v>1011</v>
      </c>
      <c r="M35">
        <f t="shared" ref="M35:O35" si="2">AVERAGE(M33:M34)</f>
        <v>0.90700000000000003</v>
      </c>
      <c r="N35">
        <f t="shared" si="2"/>
        <v>0.8972</v>
      </c>
      <c r="O35">
        <f t="shared" si="2"/>
        <v>0.93640000000000001</v>
      </c>
      <c r="P35">
        <f>AVERAGE(P33:P34)</f>
        <v>0.76980000000000004</v>
      </c>
    </row>
    <row r="36" spans="1:16">
      <c r="B36" s="507"/>
      <c r="C36" s="507" t="s">
        <v>878</v>
      </c>
      <c r="D36" s="507">
        <v>44.6</v>
      </c>
      <c r="E36" s="507" t="s">
        <v>849</v>
      </c>
      <c r="F36" s="507" t="s">
        <v>1123</v>
      </c>
      <c r="G36" s="507">
        <v>4930</v>
      </c>
      <c r="H36" s="507">
        <f t="shared" si="0"/>
        <v>110.54</v>
      </c>
      <c r="I36" s="507" t="s">
        <v>1011</v>
      </c>
    </row>
    <row r="37" spans="1:16">
      <c r="B37" s="506" t="s">
        <v>1141</v>
      </c>
      <c r="C37" s="506" t="s">
        <v>134</v>
      </c>
      <c r="D37" s="506">
        <v>97.88</v>
      </c>
      <c r="E37" s="506" t="s">
        <v>95</v>
      </c>
      <c r="F37" s="506" t="s">
        <v>1131</v>
      </c>
      <c r="G37" s="506">
        <v>5300</v>
      </c>
      <c r="H37" s="508">
        <f t="shared" si="0"/>
        <v>54.15</v>
      </c>
      <c r="I37" s="506"/>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650</v>
      </c>
      <c r="B1" s="621"/>
      <c r="C1" s="621"/>
      <c r="D1" s="621"/>
      <c r="E1" s="621"/>
      <c r="F1" s="621"/>
      <c r="G1" s="621"/>
      <c r="H1" s="621"/>
      <c r="I1" s="621"/>
      <c r="J1" s="621"/>
      <c r="K1" s="621"/>
      <c r="L1" s="621"/>
      <c r="M1" s="621"/>
      <c r="N1" s="622"/>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210.85</v>
      </c>
      <c r="C5" s="1">
        <f>ROUND(B5*10000/$B$1,0)</f>
        <v>50000</v>
      </c>
      <c r="D5" s="1" t="e">
        <f>ROUND(B5*10000/$B$2,0)</f>
        <v>#DIV/0!</v>
      </c>
      <c r="E5" s="3"/>
      <c r="F5" s="4"/>
      <c r="G5" s="503"/>
      <c r="H5" s="502"/>
      <c r="I5" s="502"/>
      <c r="J5" s="502"/>
      <c r="K5" s="502"/>
    </row>
    <row r="6" spans="1:11" ht="16.5">
      <c r="A6" s="1" t="s">
        <v>8</v>
      </c>
      <c r="B6" s="1">
        <f>SUM(D14:D23)</f>
        <v>210.85</v>
      </c>
      <c r="C6" s="1">
        <f>ROUND(B6*10000/$B$1,0)</f>
        <v>50000</v>
      </c>
      <c r="D6" s="1" t="e">
        <f>ROUND(B6*10000/$B$2,0)</f>
        <v>#DIV/0!</v>
      </c>
      <c r="E6" s="3"/>
      <c r="F6" s="4"/>
      <c r="G6" s="503"/>
      <c r="H6" s="502"/>
      <c r="I6" s="502"/>
      <c r="J6" s="502"/>
      <c r="K6" s="502"/>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topLeftCell="A17" zoomScale="90" zoomScaleNormal="90" workbookViewId="0">
      <selection activeCell="C27" sqref="C27"/>
    </sheetView>
  </sheetViews>
  <sheetFormatPr defaultColWidth="8.875" defaultRowHeight="14.25"/>
  <cols>
    <col min="1" max="1" width="7.5" customWidth="1"/>
    <col min="3" max="3" width="23.25" customWidth="1"/>
    <col min="4" max="4" width="5" customWidth="1"/>
    <col min="5" max="5" width="25.75" customWidth="1"/>
    <col min="6" max="6" width="5.25" customWidth="1"/>
    <col min="7" max="7" width="25.875" customWidth="1"/>
    <col min="8" max="8" width="6" customWidth="1"/>
    <col min="9" max="9" width="26.875" customWidth="1"/>
    <col min="10" max="10" width="6.625" customWidth="1"/>
    <col min="14" max="14" width="11.5" customWidth="1"/>
    <col min="16" max="16" width="10" customWidth="1"/>
  </cols>
  <sheetData>
    <row r="1" spans="1:23">
      <c r="A1" s="528" t="s">
        <v>29</v>
      </c>
      <c r="B1" s="528"/>
      <c r="C1" s="528"/>
      <c r="D1" s="528"/>
      <c r="E1" s="528"/>
      <c r="F1" s="528"/>
      <c r="G1" s="528"/>
      <c r="H1" s="528"/>
      <c r="I1" s="528"/>
      <c r="J1" s="528"/>
    </row>
    <row r="2" spans="1:23">
      <c r="A2" s="15"/>
      <c r="B2" s="15"/>
      <c r="C2" s="15"/>
      <c r="D2" s="15"/>
      <c r="E2" s="15"/>
      <c r="F2" s="15"/>
      <c r="G2" s="15"/>
      <c r="H2" s="15"/>
      <c r="I2" s="15"/>
      <c r="J2" s="15"/>
    </row>
    <row r="3" spans="1:23">
      <c r="A3" s="519" t="s">
        <v>30</v>
      </c>
      <c r="B3" s="520"/>
      <c r="C3" s="534" t="s">
        <v>133</v>
      </c>
      <c r="D3" s="524"/>
      <c r="E3" s="524" t="s">
        <v>130</v>
      </c>
      <c r="F3" s="524"/>
      <c r="G3" s="524" t="s">
        <v>131</v>
      </c>
      <c r="H3" s="524"/>
      <c r="I3" s="519" t="s">
        <v>132</v>
      </c>
      <c r="J3" s="520"/>
    </row>
    <row r="4" spans="1:23">
      <c r="A4" s="524" t="s">
        <v>31</v>
      </c>
      <c r="B4" s="524"/>
      <c r="C4" s="527" t="s">
        <v>1142</v>
      </c>
      <c r="D4" s="520"/>
      <c r="E4" s="521" t="str">
        <f>案例!B11</f>
        <v>马家堡路33号</v>
      </c>
      <c r="F4" s="520"/>
      <c r="G4" s="521" t="str">
        <f>案例!B16</f>
        <v>洋桥北里</v>
      </c>
      <c r="H4" s="520"/>
      <c r="I4" s="521" t="str">
        <f>案例!B33</f>
        <v>马家堡东路29号</v>
      </c>
      <c r="J4" s="520"/>
    </row>
    <row r="5" spans="1:23" ht="17.100000000000001" customHeight="1">
      <c r="A5" s="524" t="s">
        <v>32</v>
      </c>
      <c r="B5" s="524"/>
      <c r="C5" s="519" t="s">
        <v>33</v>
      </c>
      <c r="D5" s="520"/>
      <c r="E5" s="526">
        <f>案例!H11</f>
        <v>89.69</v>
      </c>
      <c r="F5" s="518"/>
      <c r="G5" s="526">
        <f>案例!H20</f>
        <v>84.75</v>
      </c>
      <c r="H5" s="518"/>
      <c r="I5" s="526">
        <f>案例!H34</f>
        <v>86.73</v>
      </c>
      <c r="J5" s="518"/>
    </row>
    <row r="6" spans="1:23" ht="39" customHeight="1">
      <c r="A6" s="524" t="s">
        <v>34</v>
      </c>
      <c r="B6" s="524"/>
      <c r="C6" s="16">
        <v>45440</v>
      </c>
      <c r="D6" s="17">
        <v>100</v>
      </c>
      <c r="E6" s="16">
        <v>45413</v>
      </c>
      <c r="F6" s="17">
        <v>100</v>
      </c>
      <c r="G6" s="16">
        <f>E6</f>
        <v>45413</v>
      </c>
      <c r="H6" s="17">
        <v>100</v>
      </c>
      <c r="I6" s="16">
        <f>G6</f>
        <v>45413</v>
      </c>
      <c r="J6" s="17">
        <v>100</v>
      </c>
    </row>
    <row r="7" spans="1:23">
      <c r="A7" s="524" t="s">
        <v>35</v>
      </c>
      <c r="B7" s="524"/>
      <c r="C7" s="18" t="s">
        <v>36</v>
      </c>
      <c r="D7" s="18">
        <v>100</v>
      </c>
      <c r="E7" s="19" t="s">
        <v>1177</v>
      </c>
      <c r="F7" s="34">
        <v>103</v>
      </c>
      <c r="G7" s="19" t="s">
        <v>1177</v>
      </c>
      <c r="H7" s="34">
        <f>F7</f>
        <v>103</v>
      </c>
      <c r="I7" s="19" t="s">
        <v>1177</v>
      </c>
      <c r="J7" s="34">
        <f>H7</f>
        <v>103</v>
      </c>
    </row>
    <row r="8" spans="1:23" ht="60">
      <c r="A8" s="530" t="s">
        <v>37</v>
      </c>
      <c r="B8" s="509" t="s">
        <v>1143</v>
      </c>
      <c r="C8" s="509" t="s">
        <v>1165</v>
      </c>
      <c r="D8" s="18">
        <v>100</v>
      </c>
      <c r="E8" s="19" t="str">
        <f>C8</f>
        <v>周边有四路通小区、洋桥北里、革新里、西罗园等居住小区，周边居住社区较多，综合评价居住社区成熟度较好。</v>
      </c>
      <c r="F8" s="18">
        <v>100</v>
      </c>
      <c r="G8" s="509" t="s">
        <v>1181</v>
      </c>
      <c r="H8" s="157">
        <v>100</v>
      </c>
      <c r="I8" s="19" t="str">
        <f>G8</f>
        <v>周边有四路通小区、革新里、西罗园等居住小区，周边居住社区较多，综合评价居住社区成熟度较好。</v>
      </c>
      <c r="J8" s="18">
        <v>100</v>
      </c>
    </row>
    <row r="9" spans="1:23" ht="108">
      <c r="A9" s="531"/>
      <c r="B9" s="509" t="s">
        <v>1144</v>
      </c>
      <c r="C9" s="509" t="s">
        <v>1169</v>
      </c>
      <c r="D9" s="18">
        <v>100</v>
      </c>
      <c r="E9" s="509" t="s">
        <v>1169</v>
      </c>
      <c r="F9" s="18">
        <v>100</v>
      </c>
      <c r="G9" s="509" t="s">
        <v>1182</v>
      </c>
      <c r="H9" s="18">
        <v>100</v>
      </c>
      <c r="I9" s="509" t="s">
        <v>1183</v>
      </c>
      <c r="J9" s="18">
        <v>100</v>
      </c>
    </row>
    <row r="10" spans="1:23" ht="48" hidden="1">
      <c r="A10" s="531"/>
      <c r="B10" s="509" t="s">
        <v>1145</v>
      </c>
      <c r="C10" s="509" t="s">
        <v>1166</v>
      </c>
      <c r="D10" s="32">
        <v>100</v>
      </c>
      <c r="E10" s="31" t="s">
        <v>1118</v>
      </c>
      <c r="F10" s="32">
        <v>100</v>
      </c>
      <c r="G10" s="31" t="s">
        <v>1119</v>
      </c>
      <c r="H10" s="32">
        <v>100</v>
      </c>
      <c r="I10" s="31" t="s">
        <v>1120</v>
      </c>
      <c r="J10" s="32">
        <v>100</v>
      </c>
    </row>
    <row r="11" spans="1:23" ht="59.45" customHeight="1">
      <c r="A11" s="531"/>
      <c r="B11" s="509" t="s">
        <v>1146</v>
      </c>
      <c r="C11" s="509" t="s">
        <v>1167</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31"/>
      <c r="B12" s="509" t="s">
        <v>1147</v>
      </c>
      <c r="C12" s="509" t="s">
        <v>1168</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hidden="1" customHeight="1">
      <c r="A13" s="532" t="s">
        <v>38</v>
      </c>
      <c r="B13" s="509" t="s">
        <v>1148</v>
      </c>
      <c r="C13" s="509" t="s">
        <v>1163</v>
      </c>
      <c r="D13" s="18">
        <v>100</v>
      </c>
      <c r="E13" s="501" t="s">
        <v>1164</v>
      </c>
      <c r="F13" s="34">
        <v>100</v>
      </c>
      <c r="G13" s="501" t="s">
        <v>1164</v>
      </c>
      <c r="H13" s="34">
        <f>F13</f>
        <v>100</v>
      </c>
      <c r="I13" s="501" t="s">
        <v>1164</v>
      </c>
      <c r="J13" s="34">
        <f>H13</f>
        <v>100</v>
      </c>
    </row>
    <row r="14" spans="1:23" ht="21.75" customHeight="1">
      <c r="A14" s="531"/>
      <c r="B14" s="509" t="s">
        <v>1151</v>
      </c>
      <c r="C14" s="509" t="s">
        <v>1158</v>
      </c>
      <c r="D14" s="18">
        <v>100</v>
      </c>
      <c r="E14" s="509" t="s">
        <v>1158</v>
      </c>
      <c r="F14" s="18">
        <v>100</v>
      </c>
      <c r="G14" s="509" t="s">
        <v>1158</v>
      </c>
      <c r="H14" s="18">
        <v>100</v>
      </c>
      <c r="I14" s="509" t="s">
        <v>1158</v>
      </c>
      <c r="J14" s="18">
        <v>100</v>
      </c>
    </row>
    <row r="15" spans="1:23" ht="21.75" customHeight="1">
      <c r="A15" s="531"/>
      <c r="B15" s="509" t="s">
        <v>1172</v>
      </c>
      <c r="C15" s="509" t="s">
        <v>1173</v>
      </c>
      <c r="D15" s="510">
        <v>100</v>
      </c>
      <c r="E15" s="509" t="s">
        <v>1173</v>
      </c>
      <c r="F15" s="510">
        <v>100</v>
      </c>
      <c r="G15" s="509" t="s">
        <v>1173</v>
      </c>
      <c r="H15" s="510">
        <v>100</v>
      </c>
      <c r="I15" s="509" t="s">
        <v>1173</v>
      </c>
      <c r="J15" s="510">
        <v>100</v>
      </c>
    </row>
    <row r="16" spans="1:23" ht="27.75" customHeight="1">
      <c r="A16" s="531"/>
      <c r="B16" s="509" t="s">
        <v>1149</v>
      </c>
      <c r="C16" s="512" t="s">
        <v>1175</v>
      </c>
      <c r="D16" s="18">
        <v>100</v>
      </c>
      <c r="E16" s="197" t="s">
        <v>1175</v>
      </c>
      <c r="F16" s="18">
        <v>100</v>
      </c>
      <c r="G16" s="197" t="s">
        <v>1180</v>
      </c>
      <c r="H16" s="34">
        <v>99</v>
      </c>
      <c r="I16" s="197" t="s">
        <v>1176</v>
      </c>
      <c r="J16" s="34">
        <v>99</v>
      </c>
      <c r="U16">
        <v>3.9</v>
      </c>
      <c r="V16">
        <v>2.5</v>
      </c>
      <c r="W16">
        <f>T16-U16-V16</f>
        <v>-6.4</v>
      </c>
    </row>
    <row r="17" spans="1:23" ht="27.75" customHeight="1">
      <c r="A17" s="531"/>
      <c r="B17" s="509" t="s">
        <v>1150</v>
      </c>
      <c r="C17" s="509" t="s">
        <v>1159</v>
      </c>
      <c r="D17" s="32">
        <v>100</v>
      </c>
      <c r="E17" s="31" t="str">
        <f>案例!E11</f>
        <v>南</v>
      </c>
      <c r="F17" s="500">
        <v>102</v>
      </c>
      <c r="G17" s="31" t="str">
        <f>案例!E16</f>
        <v>南北</v>
      </c>
      <c r="H17" s="500">
        <v>102.5</v>
      </c>
      <c r="I17" s="31" t="str">
        <f>案例!E33</f>
        <v>南</v>
      </c>
      <c r="J17" s="500">
        <v>102</v>
      </c>
      <c r="U17">
        <v>5</v>
      </c>
      <c r="V17">
        <v>2.5</v>
      </c>
      <c r="W17">
        <f t="shared" ref="W17" si="0">T17-U17-V17</f>
        <v>-7.5</v>
      </c>
    </row>
    <row r="18" spans="1:23" ht="24" hidden="1" customHeight="1">
      <c r="A18" s="531"/>
      <c r="B18" s="509" t="s">
        <v>1152</v>
      </c>
      <c r="C18" s="509" t="s">
        <v>1156</v>
      </c>
      <c r="D18" s="32">
        <v>100</v>
      </c>
      <c r="E18" s="31" t="s">
        <v>1114</v>
      </c>
      <c r="F18" s="32">
        <v>100</v>
      </c>
      <c r="G18" s="31" t="s">
        <v>1114</v>
      </c>
      <c r="H18" s="32">
        <v>100</v>
      </c>
      <c r="I18" s="31" t="s">
        <v>1114</v>
      </c>
      <c r="J18" s="32">
        <v>100</v>
      </c>
    </row>
    <row r="19" spans="1:23">
      <c r="A19" s="531"/>
      <c r="B19" s="509" t="s">
        <v>89</v>
      </c>
      <c r="C19" s="509" t="s">
        <v>1157</v>
      </c>
      <c r="D19" s="32">
        <v>100</v>
      </c>
      <c r="E19" s="31" t="s">
        <v>1178</v>
      </c>
      <c r="F19" s="500">
        <v>101</v>
      </c>
      <c r="G19" s="31" t="s">
        <v>1178</v>
      </c>
      <c r="H19" s="500">
        <v>101</v>
      </c>
      <c r="I19" s="31" t="s">
        <v>1178</v>
      </c>
      <c r="J19" s="500">
        <v>101</v>
      </c>
    </row>
    <row r="20" spans="1:23" ht="30" customHeight="1">
      <c r="A20" s="531"/>
      <c r="B20" s="509" t="s">
        <v>1153</v>
      </c>
      <c r="C20" s="509">
        <f>Sheet3!F6</f>
        <v>42.17</v>
      </c>
      <c r="D20" s="157">
        <v>100</v>
      </c>
      <c r="E20" s="156">
        <f>案例!D11</f>
        <v>55.7</v>
      </c>
      <c r="F20" s="34">
        <v>99</v>
      </c>
      <c r="G20" s="156">
        <f>案例!D20</f>
        <v>59</v>
      </c>
      <c r="H20" s="34">
        <v>99</v>
      </c>
      <c r="I20" s="156">
        <f>案例!D34</f>
        <v>56.5</v>
      </c>
      <c r="J20" s="34">
        <v>99</v>
      </c>
    </row>
    <row r="21" spans="1:23" ht="26.25" customHeight="1">
      <c r="A21" s="531"/>
      <c r="B21" s="509" t="s">
        <v>1154</v>
      </c>
      <c r="C21" s="511">
        <v>0.7</v>
      </c>
      <c r="D21" s="157">
        <v>100</v>
      </c>
      <c r="E21" s="513">
        <v>0.7</v>
      </c>
      <c r="F21" s="18">
        <v>100</v>
      </c>
      <c r="G21" s="513">
        <v>0.7</v>
      </c>
      <c r="H21" s="18">
        <v>100</v>
      </c>
      <c r="I21" s="513">
        <v>0.7</v>
      </c>
      <c r="J21" s="18">
        <v>100</v>
      </c>
    </row>
    <row r="22" spans="1:23" ht="26.25" customHeight="1">
      <c r="A22" s="531"/>
      <c r="B22" s="509" t="s">
        <v>92</v>
      </c>
      <c r="C22" s="509" t="s">
        <v>1161</v>
      </c>
      <c r="D22" s="510">
        <v>100</v>
      </c>
      <c r="E22" s="31" t="s">
        <v>1162</v>
      </c>
      <c r="F22" s="500">
        <v>102</v>
      </c>
      <c r="G22" s="31" t="s">
        <v>1162</v>
      </c>
      <c r="H22" s="500">
        <v>102</v>
      </c>
      <c r="I22" s="31" t="s">
        <v>1162</v>
      </c>
      <c r="J22" s="500">
        <v>102</v>
      </c>
    </row>
    <row r="23" spans="1:23" ht="26.25" customHeight="1">
      <c r="A23" s="531"/>
      <c r="B23" s="509" t="s">
        <v>1155</v>
      </c>
      <c r="C23" s="509" t="s">
        <v>1160</v>
      </c>
      <c r="D23" s="510">
        <v>100</v>
      </c>
      <c r="E23" s="509" t="s">
        <v>1179</v>
      </c>
      <c r="F23" s="500">
        <v>102</v>
      </c>
      <c r="G23" s="509" t="s">
        <v>1179</v>
      </c>
      <c r="H23" s="500">
        <v>102</v>
      </c>
      <c r="I23" s="509" t="s">
        <v>1179</v>
      </c>
      <c r="J23" s="500">
        <v>102</v>
      </c>
    </row>
    <row r="24" spans="1:23" ht="26.25" customHeight="1">
      <c r="A24" s="533"/>
      <c r="B24" s="509" t="s">
        <v>1170</v>
      </c>
      <c r="C24" s="509" t="s">
        <v>1171</v>
      </c>
      <c r="D24" s="510">
        <v>100</v>
      </c>
      <c r="E24" s="31" t="s">
        <v>1174</v>
      </c>
      <c r="F24" s="500">
        <v>105</v>
      </c>
      <c r="G24" s="31" t="s">
        <v>1174</v>
      </c>
      <c r="H24" s="500">
        <v>105</v>
      </c>
      <c r="I24" s="31" t="s">
        <v>1174</v>
      </c>
      <c r="J24" s="500">
        <v>105</v>
      </c>
    </row>
    <row r="25" spans="1:23" ht="14.25" customHeight="1">
      <c r="A25" s="522" t="s">
        <v>39</v>
      </c>
      <c r="B25" s="523"/>
      <c r="C25" s="524" t="s">
        <v>40</v>
      </c>
      <c r="D25" s="524"/>
      <c r="E25" s="529">
        <f>E5</f>
        <v>89.69</v>
      </c>
      <c r="F25" s="529"/>
      <c r="G25" s="529">
        <f>G5</f>
        <v>84.75</v>
      </c>
      <c r="H25" s="529"/>
      <c r="I25" s="517">
        <f>I5</f>
        <v>86.73</v>
      </c>
      <c r="J25" s="518"/>
    </row>
    <row r="26" spans="1:23" ht="14.25" customHeight="1">
      <c r="A26" s="522" t="s">
        <v>41</v>
      </c>
      <c r="B26" s="523"/>
      <c r="C26" s="524" t="s">
        <v>40</v>
      </c>
      <c r="D26" s="524"/>
      <c r="E26" s="525">
        <f>ROUND(E25*POWER(100,COUNT(F6:F24))/PRODUCT(F6:F24),2)</f>
        <v>78.16</v>
      </c>
      <c r="F26" s="525"/>
      <c r="G26" s="525">
        <f>ROUND(G25*POWER(100,COUNT(H6:H24))/PRODUCT(H6:H24),2)</f>
        <v>74.23</v>
      </c>
      <c r="H26" s="525"/>
      <c r="I26" s="515">
        <f>ROUND(I25*POWER(100,COUNT(J6:J24))/PRODUCT(J6:J24),2)</f>
        <v>76.34</v>
      </c>
      <c r="J26" s="516"/>
    </row>
    <row r="27" spans="1:23">
      <c r="A27" s="14"/>
      <c r="B27" s="143" t="s">
        <v>824</v>
      </c>
      <c r="C27" s="514">
        <f>ROUND((E26+G26+I26)/3,2)</f>
        <v>76.239999999999995</v>
      </c>
      <c r="D27" s="14"/>
      <c r="E27" s="14"/>
      <c r="F27" s="14"/>
      <c r="G27" s="14"/>
      <c r="H27" s="14"/>
      <c r="I27" s="14"/>
      <c r="J27" s="14"/>
      <c r="O27">
        <v>51.01</v>
      </c>
    </row>
    <row r="28" spans="1:23">
      <c r="A28" s="14"/>
      <c r="D28" s="14"/>
      <c r="E28" s="14"/>
      <c r="F28" s="14"/>
      <c r="G28" s="14"/>
      <c r="H28" s="14"/>
      <c r="I28" s="14"/>
      <c r="J28" s="14"/>
      <c r="O28">
        <f>O27/12</f>
        <v>4.2508333333333335</v>
      </c>
    </row>
    <row r="29" spans="1:23">
      <c r="A29" s="14"/>
      <c r="B29" s="163"/>
      <c r="C29" s="163"/>
      <c r="D29" s="14"/>
      <c r="E29" s="14">
        <f>ROUND(POWER(100,COUNT(F6:F24))/PRODUCT(F6:F24),4)</f>
        <v>0.87139999999999995</v>
      </c>
      <c r="F29" s="14"/>
      <c r="G29" s="14">
        <f>ROUND(POWER(100,COUNT(H6:H24))/PRODUCT(H6:H24),4)</f>
        <v>0.87590000000000001</v>
      </c>
      <c r="H29" s="14"/>
      <c r="I29" s="14">
        <f>ROUND(POWER(100,COUNT(J6:J24))/PRODUCT(J6:J24),4)</f>
        <v>0.88019999999999998</v>
      </c>
      <c r="J29" s="14"/>
      <c r="L29">
        <f>G25/I25</f>
        <v>0.97717052922864056</v>
      </c>
    </row>
    <row r="30" spans="1:23">
      <c r="A30" s="14"/>
      <c r="B30" s="163"/>
      <c r="C30" s="163"/>
      <c r="D30" s="14"/>
      <c r="E30" s="14">
        <f>E25*E29</f>
        <v>78.155865999999989</v>
      </c>
      <c r="F30" s="14"/>
      <c r="G30" s="14">
        <f>G25*G29</f>
        <v>74.232524999999995</v>
      </c>
      <c r="H30" s="14"/>
      <c r="I30" s="20">
        <f>I25*I29</f>
        <v>76.339746000000005</v>
      </c>
      <c r="J30" s="14"/>
      <c r="L30">
        <f>E26/I26</f>
        <v>1.0238407126015194</v>
      </c>
    </row>
    <row r="31" spans="1:23">
      <c r="A31" s="14"/>
      <c r="B31" s="163"/>
      <c r="C31" s="163"/>
      <c r="D31" s="14"/>
      <c r="E31" s="14"/>
      <c r="F31" s="14"/>
      <c r="G31" s="14"/>
      <c r="H31" s="14"/>
      <c r="I31" s="20"/>
      <c r="J31" s="14"/>
    </row>
    <row r="32" spans="1:23">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1116</v>
      </c>
      <c r="F37" s="196" t="s">
        <v>1117</v>
      </c>
      <c r="G37" s="196" t="s">
        <v>875</v>
      </c>
      <c r="H37" s="196" t="s">
        <v>1106</v>
      </c>
      <c r="I37" s="196" t="s">
        <v>1107</v>
      </c>
      <c r="J37" s="196" t="s">
        <v>1108</v>
      </c>
    </row>
    <row r="38" spans="2:11">
      <c r="E38">
        <v>100</v>
      </c>
      <c r="F38">
        <v>99</v>
      </c>
      <c r="G38">
        <v>98</v>
      </c>
      <c r="H38">
        <v>97</v>
      </c>
      <c r="I38">
        <v>96</v>
      </c>
      <c r="J38">
        <v>95</v>
      </c>
    </row>
    <row r="40" spans="2:11">
      <c r="B40" t="s">
        <v>95</v>
      </c>
      <c r="C40" t="s">
        <v>849</v>
      </c>
      <c r="D40" t="s">
        <v>1109</v>
      </c>
      <c r="E40" t="s">
        <v>1110</v>
      </c>
      <c r="F40" t="s">
        <v>1111</v>
      </c>
      <c r="G40" t="s">
        <v>921</v>
      </c>
      <c r="H40" t="s">
        <v>923</v>
      </c>
      <c r="I40" t="s">
        <v>1112</v>
      </c>
      <c r="J40" t="s">
        <v>1113</v>
      </c>
      <c r="K40" t="s">
        <v>916</v>
      </c>
    </row>
    <row r="41" spans="2:11">
      <c r="B41">
        <v>102.5</v>
      </c>
      <c r="C41">
        <v>102</v>
      </c>
      <c r="D41">
        <v>101.5</v>
      </c>
      <c r="E41">
        <v>101</v>
      </c>
      <c r="F41">
        <v>100.5</v>
      </c>
      <c r="G41">
        <v>100</v>
      </c>
      <c r="H41">
        <v>99.5</v>
      </c>
      <c r="I41">
        <v>99</v>
      </c>
      <c r="J41">
        <v>98.5</v>
      </c>
      <c r="K41">
        <v>98</v>
      </c>
    </row>
  </sheetData>
  <mergeCells count="30">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40" t="s">
        <v>893</v>
      </c>
      <c r="B4" s="71"/>
      <c r="C4" s="30">
        <v>2</v>
      </c>
      <c r="D4" s="57" t="s">
        <v>169</v>
      </c>
      <c r="E4" s="536">
        <v>2</v>
      </c>
      <c r="F4" s="154">
        <f>G4-$N$7-N8</f>
        <v>83.6</v>
      </c>
      <c r="G4" s="536">
        <f>ROUND(AVERAGE(D5),2)</f>
        <v>89</v>
      </c>
      <c r="H4" s="47"/>
      <c r="J4" s="148" t="str">
        <f>G3</f>
        <v>含物业费和取暖费</v>
      </c>
    </row>
    <row r="5" spans="1:15">
      <c r="A5" s="541"/>
      <c r="B5" s="71">
        <v>44896</v>
      </c>
      <c r="C5" s="30">
        <v>3</v>
      </c>
      <c r="D5" s="57">
        <f>中指数据!M23</f>
        <v>89</v>
      </c>
      <c r="E5" s="537"/>
      <c r="F5" s="154"/>
      <c r="G5" s="537"/>
      <c r="H5" s="47"/>
      <c r="I5" s="48" t="s">
        <v>826</v>
      </c>
      <c r="J5" s="138" t="s">
        <v>50</v>
      </c>
      <c r="K5" s="51" t="s">
        <v>51</v>
      </c>
      <c r="L5" s="51" t="s">
        <v>52</v>
      </c>
    </row>
    <row r="6" spans="1:15">
      <c r="A6" s="540" t="s">
        <v>894</v>
      </c>
      <c r="B6" s="71">
        <v>44927</v>
      </c>
      <c r="C6" s="30">
        <v>1</v>
      </c>
      <c r="D6" s="57">
        <f>中指数据!L23</f>
        <v>89.06</v>
      </c>
      <c r="E6" s="536">
        <v>3</v>
      </c>
      <c r="F6" s="154" t="e">
        <f>#REF!-$N$7-N8</f>
        <v>#REF!</v>
      </c>
      <c r="G6" s="536">
        <f>ROUND(AVERAGE(D6:D8),2)</f>
        <v>88.16</v>
      </c>
      <c r="H6" s="47"/>
      <c r="I6" s="50" t="s">
        <v>53</v>
      </c>
      <c r="J6" s="141">
        <f>G17</f>
        <v>86</v>
      </c>
      <c r="K6" s="58"/>
      <c r="L6" s="543" t="e">
        <f>ROUND(AVERAGE(J6:J8),2)</f>
        <v>#REF!</v>
      </c>
      <c r="M6" s="27" t="s">
        <v>883</v>
      </c>
      <c r="N6" s="38" t="e">
        <f>ROUND((L6-N7-N8)/(1+5%)*2.5%,2)</f>
        <v>#REF!</v>
      </c>
    </row>
    <row r="7" spans="1:15" ht="15" customHeight="1">
      <c r="A7" s="542"/>
      <c r="B7" s="71">
        <v>44958</v>
      </c>
      <c r="C7" s="30">
        <v>1</v>
      </c>
      <c r="D7" s="57">
        <f>中指数据!K23</f>
        <v>87.94</v>
      </c>
      <c r="E7" s="538"/>
      <c r="F7" s="154"/>
      <c r="G7" s="538"/>
      <c r="H7" s="47"/>
      <c r="I7" s="50" t="s">
        <v>54</v>
      </c>
      <c r="J7" s="57" t="s">
        <v>169</v>
      </c>
      <c r="K7" s="58"/>
      <c r="L7" s="535"/>
      <c r="M7" s="126" t="s">
        <v>88</v>
      </c>
      <c r="N7" s="127">
        <v>2.9</v>
      </c>
      <c r="O7" s="27"/>
    </row>
    <row r="8" spans="1:15">
      <c r="A8" s="541"/>
      <c r="B8" s="71">
        <v>44986</v>
      </c>
      <c r="C8" s="30">
        <v>1</v>
      </c>
      <c r="D8" s="57">
        <f>中指数据!J23</f>
        <v>87.49</v>
      </c>
      <c r="E8" s="537"/>
      <c r="F8" s="154"/>
      <c r="G8" s="537"/>
      <c r="H8" s="47"/>
      <c r="I8" s="50" t="s">
        <v>55</v>
      </c>
      <c r="J8" s="142" t="e">
        <f>G50</f>
        <v>#REF!</v>
      </c>
      <c r="K8" s="58"/>
      <c r="L8" s="535"/>
      <c r="M8" s="126" t="s">
        <v>129</v>
      </c>
      <c r="N8" s="127">
        <f>30/12</f>
        <v>2.5</v>
      </c>
      <c r="O8" s="38" t="s">
        <v>649</v>
      </c>
    </row>
    <row r="9" spans="1:15" ht="15">
      <c r="A9" s="540" t="s">
        <v>895</v>
      </c>
      <c r="B9" s="71">
        <v>45017</v>
      </c>
      <c r="C9" s="30">
        <v>2</v>
      </c>
      <c r="D9" s="57">
        <f>中指数据!I23</f>
        <v>89.09</v>
      </c>
      <c r="E9" s="536">
        <v>5</v>
      </c>
      <c r="F9" s="154">
        <f>G6-N7-N8</f>
        <v>82.759999999999991</v>
      </c>
      <c r="G9" s="536">
        <f>ROUND(AVERAGE(D9:D11),2)</f>
        <v>88.52</v>
      </c>
      <c r="H9" s="47"/>
      <c r="J9" s="148" t="s">
        <v>833</v>
      </c>
      <c r="L9" s="149" t="e">
        <f>L6-N7-N8-N6</f>
        <v>#REF!</v>
      </c>
    </row>
    <row r="10" spans="1:15" ht="15" customHeight="1">
      <c r="A10" s="542"/>
      <c r="B10" s="71">
        <v>45047</v>
      </c>
      <c r="C10" s="30">
        <v>3</v>
      </c>
      <c r="D10" s="57">
        <f>中指数据!H23</f>
        <v>87.35</v>
      </c>
      <c r="E10" s="538"/>
      <c r="F10" s="154"/>
      <c r="G10" s="538"/>
      <c r="H10" s="47"/>
    </row>
    <row r="11" spans="1:15">
      <c r="A11" s="541"/>
      <c r="B11" s="71">
        <v>45078</v>
      </c>
      <c r="C11" s="30">
        <v>2</v>
      </c>
      <c r="D11" s="57">
        <f>中指数据!G23</f>
        <v>89.11</v>
      </c>
      <c r="E11" s="537"/>
      <c r="F11" s="154"/>
      <c r="G11" s="537"/>
      <c r="H11" s="47"/>
    </row>
    <row r="12" spans="1:15">
      <c r="A12" s="540" t="s">
        <v>896</v>
      </c>
      <c r="B12" s="71">
        <v>45108</v>
      </c>
      <c r="C12" s="30">
        <v>2</v>
      </c>
      <c r="D12" s="57">
        <f>中指数据!F23</f>
        <v>86.84</v>
      </c>
      <c r="E12" s="536">
        <v>4</v>
      </c>
      <c r="F12" s="154">
        <f>G9-N7-N8</f>
        <v>83.11999999999999</v>
      </c>
      <c r="G12" s="536">
        <f>ROUND(AVERAGE(D12:D14),2)</f>
        <v>83.27</v>
      </c>
      <c r="H12" s="47"/>
    </row>
    <row r="13" spans="1:15" ht="15" customHeight="1">
      <c r="A13" s="542"/>
      <c r="B13" s="71">
        <v>45139</v>
      </c>
      <c r="C13" s="30">
        <v>3</v>
      </c>
      <c r="D13" s="57">
        <f>中指数据!E23</f>
        <v>82.83</v>
      </c>
      <c r="E13" s="538"/>
      <c r="F13" s="154"/>
      <c r="G13" s="538"/>
      <c r="H13" s="47"/>
    </row>
    <row r="14" spans="1:15">
      <c r="A14" s="541"/>
      <c r="B14" s="71">
        <v>45170</v>
      </c>
      <c r="C14" s="30">
        <v>2</v>
      </c>
      <c r="D14" s="57">
        <f>中指数据!D23</f>
        <v>80.13</v>
      </c>
      <c r="E14" s="537"/>
      <c r="F14" s="154"/>
      <c r="G14" s="537"/>
      <c r="H14" s="47"/>
    </row>
    <row r="15" spans="1:15">
      <c r="A15" s="540" t="s">
        <v>897</v>
      </c>
      <c r="B15" s="71">
        <v>45200</v>
      </c>
      <c r="C15" s="70">
        <v>1</v>
      </c>
      <c r="D15" s="60">
        <f>中指数据!C23</f>
        <v>79.5</v>
      </c>
      <c r="E15" s="536">
        <v>2</v>
      </c>
      <c r="F15" s="112">
        <f>G12-N7-N8</f>
        <v>77.86999999999999</v>
      </c>
      <c r="G15" s="536">
        <f>ROUND(AVERAGE(D15:D16),2)</f>
        <v>81.069999999999993</v>
      </c>
      <c r="H15" s="47"/>
    </row>
    <row r="16" spans="1:15">
      <c r="A16" s="541"/>
      <c r="B16" s="71">
        <v>45231</v>
      </c>
      <c r="C16" s="161"/>
      <c r="D16" s="57">
        <f>中指数据!B23</f>
        <v>82.64</v>
      </c>
      <c r="E16" s="537"/>
      <c r="F16" s="112"/>
      <c r="G16" s="537"/>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39" t="s">
        <v>832</v>
      </c>
      <c r="B21" s="71">
        <v>44470</v>
      </c>
      <c r="C21" s="51"/>
      <c r="D21" s="25"/>
      <c r="E21" s="535"/>
      <c r="F21" s="154"/>
      <c r="G21" s="535"/>
      <c r="H21" s="47"/>
    </row>
    <row r="22" spans="1:8" hidden="1">
      <c r="A22" s="539"/>
      <c r="B22" s="71">
        <v>44501</v>
      </c>
      <c r="C22" s="51"/>
      <c r="D22" s="25"/>
      <c r="E22" s="535"/>
      <c r="F22" s="154"/>
      <c r="G22" s="535"/>
      <c r="H22" s="47"/>
    </row>
    <row r="23" spans="1:8" hidden="1">
      <c r="A23" s="539"/>
      <c r="B23" s="71">
        <v>44531</v>
      </c>
      <c r="C23" s="51"/>
      <c r="D23" s="25"/>
      <c r="E23" s="535"/>
      <c r="F23" s="154"/>
      <c r="G23" s="535"/>
      <c r="H23" s="47"/>
    </row>
    <row r="24" spans="1:8" ht="15" hidden="1" customHeight="1">
      <c r="A24" s="539" t="s">
        <v>831</v>
      </c>
      <c r="B24" s="71">
        <v>44562</v>
      </c>
      <c r="C24" s="51"/>
      <c r="D24" s="25"/>
      <c r="E24" s="535"/>
      <c r="F24" s="154"/>
      <c r="G24" s="535"/>
      <c r="H24" s="47"/>
    </row>
    <row r="25" spans="1:8" hidden="1">
      <c r="A25" s="539"/>
      <c r="B25" s="71">
        <v>44593</v>
      </c>
      <c r="C25" s="51"/>
      <c r="D25" s="25"/>
      <c r="E25" s="535"/>
      <c r="F25" s="154"/>
      <c r="G25" s="535"/>
      <c r="H25" s="47"/>
    </row>
    <row r="26" spans="1:8" hidden="1">
      <c r="A26" s="539"/>
      <c r="B26" s="71">
        <v>44621</v>
      </c>
      <c r="C26" s="51"/>
      <c r="D26" s="25"/>
      <c r="E26" s="535"/>
      <c r="F26" s="154"/>
      <c r="G26" s="535"/>
      <c r="H26" s="47"/>
    </row>
    <row r="27" spans="1:8" ht="15" hidden="1" customHeight="1">
      <c r="A27" s="539" t="s">
        <v>857</v>
      </c>
      <c r="B27" s="71">
        <v>44652</v>
      </c>
      <c r="C27" s="51"/>
      <c r="D27" s="25"/>
      <c r="E27" s="535"/>
      <c r="F27" s="154"/>
      <c r="G27" s="535"/>
      <c r="H27" s="47"/>
    </row>
    <row r="28" spans="1:8" hidden="1">
      <c r="A28" s="539"/>
      <c r="B28" s="71">
        <v>44682</v>
      </c>
      <c r="C28" s="51"/>
      <c r="D28" s="25"/>
      <c r="E28" s="535"/>
      <c r="F28" s="154"/>
      <c r="G28" s="535"/>
      <c r="H28" s="47"/>
    </row>
    <row r="29" spans="1:8" hidden="1">
      <c r="A29" s="539"/>
      <c r="B29" s="71">
        <v>44713</v>
      </c>
      <c r="C29" s="51"/>
      <c r="D29" s="25"/>
      <c r="E29" s="535"/>
      <c r="F29" s="154"/>
      <c r="G29" s="535"/>
      <c r="H29" s="47"/>
    </row>
    <row r="30" spans="1:8" ht="15" hidden="1" customHeight="1">
      <c r="A30" s="539" t="s">
        <v>858</v>
      </c>
      <c r="B30" s="71">
        <v>44743</v>
      </c>
      <c r="C30" s="51"/>
      <c r="D30" s="25"/>
      <c r="E30" s="535"/>
      <c r="F30" s="154"/>
      <c r="G30" s="535"/>
      <c r="H30" s="47"/>
    </row>
    <row r="31" spans="1:8" hidden="1">
      <c r="A31" s="539"/>
      <c r="B31" s="71">
        <v>44774</v>
      </c>
      <c r="C31" s="51"/>
      <c r="D31" s="25"/>
      <c r="E31" s="535"/>
      <c r="F31" s="154"/>
      <c r="G31" s="535"/>
      <c r="H31" s="47"/>
    </row>
    <row r="32" spans="1:8" hidden="1">
      <c r="A32" s="539"/>
      <c r="B32" s="71">
        <v>44805</v>
      </c>
      <c r="C32" s="51"/>
      <c r="D32" s="25"/>
      <c r="E32" s="535"/>
      <c r="F32" s="112"/>
      <c r="G32" s="535"/>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40" t="s">
        <v>893</v>
      </c>
      <c r="B37" s="71"/>
      <c r="C37" s="30">
        <v>2</v>
      </c>
      <c r="D37" s="57" t="s">
        <v>169</v>
      </c>
      <c r="E37" s="536">
        <v>1</v>
      </c>
      <c r="F37" s="154" t="e">
        <f>G37-$N$7-N41</f>
        <v>#REF!</v>
      </c>
      <c r="G37" s="536" t="e">
        <f>#REF!</f>
        <v>#REF!</v>
      </c>
      <c r="H37" s="544"/>
    </row>
    <row r="38" spans="1:8">
      <c r="A38" s="541"/>
      <c r="B38" s="71">
        <v>44896</v>
      </c>
      <c r="C38" s="30">
        <v>3</v>
      </c>
      <c r="D38" s="57" t="e">
        <f>#REF!</f>
        <v>#REF!</v>
      </c>
      <c r="E38" s="537"/>
      <c r="F38" s="154"/>
      <c r="G38" s="537"/>
      <c r="H38" s="545"/>
    </row>
    <row r="39" spans="1:8">
      <c r="A39" s="540" t="s">
        <v>894</v>
      </c>
      <c r="B39" s="71">
        <v>44927</v>
      </c>
      <c r="C39" s="30">
        <v>1</v>
      </c>
      <c r="D39" s="57" t="e">
        <f>#REF!</f>
        <v>#REF!</v>
      </c>
      <c r="E39" s="536">
        <v>2</v>
      </c>
      <c r="F39" s="154" t="e">
        <f>#REF!-$N$7-N41</f>
        <v>#REF!</v>
      </c>
      <c r="G39" s="536" t="e">
        <f>#REF!</f>
        <v>#REF!</v>
      </c>
      <c r="H39" s="544"/>
    </row>
    <row r="40" spans="1:8" ht="15" customHeight="1">
      <c r="A40" s="542"/>
      <c r="B40" s="71">
        <v>44958</v>
      </c>
      <c r="C40" s="30">
        <v>1</v>
      </c>
      <c r="D40" s="57"/>
      <c r="E40" s="538"/>
      <c r="F40" s="154"/>
      <c r="G40" s="538"/>
      <c r="H40" s="545"/>
    </row>
    <row r="41" spans="1:8">
      <c r="A41" s="541"/>
      <c r="B41" s="71">
        <v>44986</v>
      </c>
      <c r="C41" s="30">
        <v>1</v>
      </c>
      <c r="D41" s="57" t="e">
        <f>#REF!</f>
        <v>#REF!</v>
      </c>
      <c r="E41" s="537"/>
      <c r="F41" s="154"/>
      <c r="G41" s="537"/>
      <c r="H41" s="545"/>
    </row>
    <row r="42" spans="1:8">
      <c r="A42" s="540" t="s">
        <v>895</v>
      </c>
      <c r="B42" s="71">
        <v>45017</v>
      </c>
      <c r="C42" s="30">
        <v>2</v>
      </c>
      <c r="D42" s="57"/>
      <c r="E42" s="536">
        <v>5</v>
      </c>
      <c r="F42" s="154" t="e">
        <f>G39-N40-N41</f>
        <v>#REF!</v>
      </c>
      <c r="G42" s="536" t="e">
        <f>ROUND(#REF!,2)</f>
        <v>#REF!</v>
      </c>
      <c r="H42" s="544"/>
    </row>
    <row r="43" spans="1:8" ht="15" customHeight="1">
      <c r="A43" s="542"/>
      <c r="B43" s="71">
        <v>45047</v>
      </c>
      <c r="C43" s="30">
        <v>3</v>
      </c>
      <c r="D43" s="57" t="e">
        <f>#REF!</f>
        <v>#REF!</v>
      </c>
      <c r="E43" s="538"/>
      <c r="F43" s="154"/>
      <c r="G43" s="538"/>
      <c r="H43" s="545"/>
    </row>
    <row r="44" spans="1:8">
      <c r="A44" s="541"/>
      <c r="B44" s="71">
        <v>45078</v>
      </c>
      <c r="C44" s="30">
        <v>2</v>
      </c>
      <c r="D44" s="57" t="e">
        <f>ROUND(#REF!,2)</f>
        <v>#REF!</v>
      </c>
      <c r="E44" s="537"/>
      <c r="F44" s="154"/>
      <c r="G44" s="537"/>
      <c r="H44" s="545"/>
    </row>
    <row r="45" spans="1:8">
      <c r="A45" s="540" t="s">
        <v>896</v>
      </c>
      <c r="B45" s="71">
        <v>45108</v>
      </c>
      <c r="C45" s="30">
        <v>2</v>
      </c>
      <c r="D45" s="57" t="e">
        <f>#REF!</f>
        <v>#REF!</v>
      </c>
      <c r="E45" s="536">
        <v>2</v>
      </c>
      <c r="F45" s="154" t="e">
        <f>G42-N40-N41</f>
        <v>#REF!</v>
      </c>
      <c r="G45" s="536" t="e">
        <f>ROUND(#REF!,2)</f>
        <v>#REF!</v>
      </c>
      <c r="H45" s="544"/>
    </row>
    <row r="46" spans="1:8" ht="15" customHeight="1">
      <c r="A46" s="542"/>
      <c r="B46" s="71">
        <v>45139</v>
      </c>
      <c r="C46" s="30">
        <v>3</v>
      </c>
      <c r="D46" s="57" t="e">
        <f>#REF!</f>
        <v>#REF!</v>
      </c>
      <c r="E46" s="538"/>
      <c r="F46" s="154"/>
      <c r="G46" s="538"/>
      <c r="H46" s="545"/>
    </row>
    <row r="47" spans="1:8">
      <c r="A47" s="541"/>
      <c r="B47" s="71">
        <v>45170</v>
      </c>
      <c r="C47" s="30">
        <v>2</v>
      </c>
      <c r="D47" s="57" t="e">
        <f>#REF!</f>
        <v>#REF!</v>
      </c>
      <c r="E47" s="537"/>
      <c r="F47" s="154"/>
      <c r="G47" s="537"/>
      <c r="H47" s="545"/>
    </row>
    <row r="48" spans="1:8">
      <c r="A48" s="540" t="s">
        <v>897</v>
      </c>
      <c r="B48" s="71">
        <v>45200</v>
      </c>
      <c r="C48" s="70">
        <v>1</v>
      </c>
      <c r="D48" s="60" t="e">
        <f>#REF!</f>
        <v>#REF!</v>
      </c>
      <c r="E48" s="536">
        <v>0</v>
      </c>
      <c r="F48" s="112" t="e">
        <f>G45-N40-N41</f>
        <v>#REF!</v>
      </c>
      <c r="G48" s="536" t="e">
        <f>#REF!</f>
        <v>#REF!</v>
      </c>
      <c r="H48" s="145"/>
    </row>
    <row r="49" spans="1:8">
      <c r="A49" s="541"/>
      <c r="B49" s="71">
        <v>45231</v>
      </c>
      <c r="C49" s="161"/>
      <c r="D49" s="57"/>
      <c r="E49" s="537"/>
      <c r="F49" s="112"/>
      <c r="G49" s="537"/>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50" t="s">
        <v>47</v>
      </c>
      <c r="C2" s="551"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40" t="s">
        <v>893</v>
      </c>
      <c r="B4" s="71"/>
      <c r="C4" s="30">
        <v>2</v>
      </c>
      <c r="D4" s="57" t="s">
        <v>169</v>
      </c>
      <c r="E4" s="536">
        <v>1</v>
      </c>
      <c r="F4" s="154">
        <f>G4-$N$7-N8</f>
        <v>77.23</v>
      </c>
      <c r="G4" s="536">
        <f>ROUND(AVERAGE(D5),2)</f>
        <v>83.33</v>
      </c>
      <c r="H4" s="129"/>
      <c r="J4" s="151" t="str">
        <f>林肯公寓!J4</f>
        <v>含物业费和取暖费</v>
      </c>
    </row>
    <row r="5" spans="1:14">
      <c r="A5" s="541"/>
      <c r="B5" s="71">
        <v>44896</v>
      </c>
      <c r="C5" s="30">
        <v>3</v>
      </c>
      <c r="D5" s="57">
        <f>中指数据!M28</f>
        <v>83.33</v>
      </c>
      <c r="E5" s="537"/>
      <c r="F5" s="154"/>
      <c r="G5" s="537"/>
      <c r="H5" s="129"/>
      <c r="I5" s="63" t="str">
        <f>林肯公寓!I5</f>
        <v>数据来源</v>
      </c>
      <c r="J5" s="138" t="s">
        <v>50</v>
      </c>
      <c r="K5" s="62" t="s">
        <v>51</v>
      </c>
      <c r="L5" s="62" t="s">
        <v>52</v>
      </c>
      <c r="M5" s="27"/>
      <c r="N5" s="38"/>
    </row>
    <row r="6" spans="1:14">
      <c r="A6" s="540" t="s">
        <v>894</v>
      </c>
      <c r="B6" s="71">
        <v>44927</v>
      </c>
      <c r="C6" s="30">
        <v>1</v>
      </c>
      <c r="D6" s="57">
        <f>中指数据!L28</f>
        <v>83.58</v>
      </c>
      <c r="E6" s="536">
        <v>2</v>
      </c>
      <c r="F6" s="154" t="e">
        <f>#REF!-$N$7-N8</f>
        <v>#REF!</v>
      </c>
      <c r="G6" s="536">
        <f>ROUND(AVERAGE(D6:D8),2)</f>
        <v>73.430000000000007</v>
      </c>
      <c r="H6" s="129"/>
      <c r="I6" s="63" t="s">
        <v>53</v>
      </c>
      <c r="J6" s="123">
        <f>G17</f>
        <v>75.47</v>
      </c>
      <c r="K6" s="130"/>
      <c r="L6" s="549" t="e">
        <f>ROUND(AVERAGE(J6:J8),2)</f>
        <v>#REF!</v>
      </c>
      <c r="M6" s="27" t="s">
        <v>883</v>
      </c>
      <c r="N6" s="38" t="e">
        <f>ROUND((L6-N7-N8)/(1+5%)*2.5%,2)</f>
        <v>#REF!</v>
      </c>
    </row>
    <row r="7" spans="1:14" ht="15" customHeight="1">
      <c r="A7" s="542"/>
      <c r="B7" s="71">
        <v>44958</v>
      </c>
      <c r="C7" s="30">
        <v>1</v>
      </c>
      <c r="D7" s="57">
        <f>中指数据!K28</f>
        <v>73.27</v>
      </c>
      <c r="E7" s="538"/>
      <c r="F7" s="154"/>
      <c r="G7" s="538"/>
      <c r="H7" s="129"/>
      <c r="I7" s="63" t="s">
        <v>54</v>
      </c>
      <c r="J7" s="57" t="s">
        <v>169</v>
      </c>
      <c r="K7" s="130"/>
      <c r="L7" s="548"/>
      <c r="M7" s="126" t="s">
        <v>88</v>
      </c>
      <c r="N7" s="127">
        <v>3.6</v>
      </c>
    </row>
    <row r="8" spans="1:14">
      <c r="A8" s="541"/>
      <c r="B8" s="71">
        <v>44986</v>
      </c>
      <c r="C8" s="30">
        <v>1</v>
      </c>
      <c r="D8" s="57">
        <f>中指数据!J28</f>
        <v>63.44</v>
      </c>
      <c r="E8" s="537"/>
      <c r="F8" s="154"/>
      <c r="G8" s="537"/>
      <c r="H8" s="129"/>
      <c r="I8" s="63" t="s">
        <v>55</v>
      </c>
      <c r="J8" s="140" t="e">
        <f>G50</f>
        <v>#REF!</v>
      </c>
      <c r="K8" s="130"/>
      <c r="L8" s="548"/>
      <c r="M8" s="127" t="str">
        <f>林肯公寓!M8</f>
        <v>取暖费</v>
      </c>
      <c r="N8" s="127">
        <f>林肯公寓!N8</f>
        <v>2.5</v>
      </c>
    </row>
    <row r="9" spans="1:14" ht="15">
      <c r="A9" s="540" t="s">
        <v>895</v>
      </c>
      <c r="B9" s="71">
        <v>45017</v>
      </c>
      <c r="C9" s="30">
        <v>2</v>
      </c>
      <c r="D9" s="57" t="str">
        <f>中指数据!I28</f>
        <v>--</v>
      </c>
      <c r="E9" s="536">
        <v>1</v>
      </c>
      <c r="F9" s="154">
        <f>G6-N7-N8</f>
        <v>67.330000000000013</v>
      </c>
      <c r="G9" s="536">
        <f>ROUND(AVERAGE(D9:D11),2)</f>
        <v>64.900000000000006</v>
      </c>
      <c r="H9" s="129"/>
      <c r="J9" s="151" t="str">
        <f>林肯公寓!J9</f>
        <v>不含物业费和供暖费</v>
      </c>
      <c r="L9" s="149" t="e">
        <f>L6-N7-N8-N6</f>
        <v>#REF!</v>
      </c>
    </row>
    <row r="10" spans="1:14" ht="15" customHeight="1">
      <c r="A10" s="542"/>
      <c r="B10" s="71">
        <v>45047</v>
      </c>
      <c r="C10" s="30">
        <v>3</v>
      </c>
      <c r="D10" s="57" t="str">
        <f>中指数据!H28</f>
        <v>--</v>
      </c>
      <c r="E10" s="538"/>
      <c r="F10" s="154"/>
      <c r="G10" s="538"/>
      <c r="H10" s="129"/>
    </row>
    <row r="11" spans="1:14">
      <c r="A11" s="541"/>
      <c r="B11" s="71">
        <v>45078</v>
      </c>
      <c r="C11" s="30">
        <v>2</v>
      </c>
      <c r="D11" s="57">
        <f>中指数据!G28</f>
        <v>64.900000000000006</v>
      </c>
      <c r="E11" s="537"/>
      <c r="F11" s="154"/>
      <c r="G11" s="537"/>
      <c r="H11" s="129"/>
    </row>
    <row r="12" spans="1:14">
      <c r="A12" s="540" t="s">
        <v>896</v>
      </c>
      <c r="B12" s="71">
        <v>45108</v>
      </c>
      <c r="C12" s="30">
        <v>2</v>
      </c>
      <c r="D12" s="57">
        <f>中指数据!F28</f>
        <v>75.599999999999994</v>
      </c>
      <c r="E12" s="536">
        <v>2</v>
      </c>
      <c r="F12" s="154">
        <f>G9-N7-N8</f>
        <v>58.800000000000004</v>
      </c>
      <c r="G12" s="536">
        <f>ROUND(AVERAGE(D12:D14),2)</f>
        <v>77.61</v>
      </c>
      <c r="H12" s="129"/>
    </row>
    <row r="13" spans="1:14" ht="15" customHeight="1">
      <c r="A13" s="542"/>
      <c r="B13" s="71">
        <v>45139</v>
      </c>
      <c r="C13" s="30">
        <v>3</v>
      </c>
      <c r="D13" s="57">
        <f>中指数据!E28</f>
        <v>78.84</v>
      </c>
      <c r="E13" s="538"/>
      <c r="F13" s="154"/>
      <c r="G13" s="538"/>
      <c r="H13" s="129"/>
    </row>
    <row r="14" spans="1:14">
      <c r="A14" s="541"/>
      <c r="B14" s="71">
        <v>45170</v>
      </c>
      <c r="C14" s="30">
        <v>2</v>
      </c>
      <c r="D14" s="57">
        <f>中指数据!D28</f>
        <v>78.38</v>
      </c>
      <c r="E14" s="537"/>
      <c r="F14" s="154"/>
      <c r="G14" s="537"/>
      <c r="H14" s="129"/>
    </row>
    <row r="15" spans="1:14">
      <c r="A15" s="540" t="s">
        <v>897</v>
      </c>
      <c r="B15" s="71">
        <v>45200</v>
      </c>
      <c r="C15" s="70">
        <v>1</v>
      </c>
      <c r="D15" s="60">
        <f>中指数据!C28</f>
        <v>78.44</v>
      </c>
      <c r="E15" s="536">
        <v>2</v>
      </c>
      <c r="F15" s="112">
        <f>G12-N7-N8</f>
        <v>71.510000000000005</v>
      </c>
      <c r="G15" s="536">
        <f>ROUND(AVERAGE(D15:D16),2)</f>
        <v>78.06</v>
      </c>
      <c r="H15" s="129"/>
    </row>
    <row r="16" spans="1:14">
      <c r="A16" s="541"/>
      <c r="B16" s="71">
        <v>45231</v>
      </c>
      <c r="C16" s="161"/>
      <c r="D16" s="57">
        <f>中指数据!B28</f>
        <v>77.680000000000007</v>
      </c>
      <c r="E16" s="537"/>
      <c r="F16" s="112"/>
      <c r="G16" s="537"/>
      <c r="H16" s="129"/>
    </row>
    <row r="17" spans="1:10">
      <c r="A17" s="555" t="s">
        <v>125</v>
      </c>
      <c r="B17" s="556"/>
      <c r="C17" s="556"/>
      <c r="D17" s="556"/>
      <c r="E17" s="556"/>
      <c r="F17" s="68" t="e">
        <f>ROUND(AVERAGE(F4:F15),2)</f>
        <v>#REF!</v>
      </c>
      <c r="G17" s="125">
        <f>ROUND(AVERAGE(G4:G16),2)</f>
        <v>75.47</v>
      </c>
      <c r="H17" s="132"/>
    </row>
    <row r="19" spans="1:10" hidden="1">
      <c r="B19" s="557" t="s">
        <v>56</v>
      </c>
      <c r="C19" s="558"/>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39" t="s">
        <v>832</v>
      </c>
      <c r="B21" s="71">
        <v>44470</v>
      </c>
      <c r="C21" s="76"/>
      <c r="D21" s="112"/>
      <c r="E21" s="546"/>
      <c r="F21" s="155"/>
      <c r="G21" s="548"/>
    </row>
    <row r="22" spans="1:10" hidden="1">
      <c r="A22" s="539"/>
      <c r="B22" s="71">
        <v>44501</v>
      </c>
      <c r="C22" s="76"/>
      <c r="D22" s="112"/>
      <c r="E22" s="546"/>
      <c r="F22" s="155"/>
      <c r="G22" s="548"/>
    </row>
    <row r="23" spans="1:10" hidden="1">
      <c r="A23" s="539"/>
      <c r="B23" s="71">
        <v>44531</v>
      </c>
      <c r="C23" s="76"/>
      <c r="D23" s="112"/>
      <c r="E23" s="546"/>
      <c r="F23" s="155"/>
      <c r="G23" s="548"/>
    </row>
    <row r="24" spans="1:10" ht="15" hidden="1" customHeight="1">
      <c r="A24" s="539" t="s">
        <v>831</v>
      </c>
      <c r="B24" s="71">
        <v>44562</v>
      </c>
      <c r="C24" s="76"/>
      <c r="D24" s="112"/>
      <c r="E24" s="546"/>
      <c r="F24" s="155"/>
      <c r="G24" s="548"/>
    </row>
    <row r="25" spans="1:10" hidden="1">
      <c r="A25" s="539"/>
      <c r="B25" s="71">
        <v>44593</v>
      </c>
      <c r="C25" s="76"/>
      <c r="D25" s="112"/>
      <c r="E25" s="546"/>
      <c r="F25" s="155"/>
      <c r="G25" s="548"/>
    </row>
    <row r="26" spans="1:10" hidden="1">
      <c r="A26" s="539"/>
      <c r="B26" s="71">
        <v>44621</v>
      </c>
      <c r="C26" s="76"/>
      <c r="D26" s="112"/>
      <c r="E26" s="546"/>
      <c r="F26" s="155"/>
      <c r="G26" s="548"/>
    </row>
    <row r="27" spans="1:10" ht="15" hidden="1" customHeight="1">
      <c r="A27" s="539" t="s">
        <v>857</v>
      </c>
      <c r="B27" s="71">
        <v>44652</v>
      </c>
      <c r="C27" s="76"/>
      <c r="D27" s="112"/>
      <c r="E27" s="546"/>
      <c r="F27" s="155"/>
      <c r="G27" s="548"/>
    </row>
    <row r="28" spans="1:10" hidden="1">
      <c r="A28" s="539"/>
      <c r="B28" s="71">
        <v>44682</v>
      </c>
      <c r="C28" s="76"/>
      <c r="D28" s="112"/>
      <c r="E28" s="546"/>
      <c r="F28" s="155"/>
      <c r="G28" s="548"/>
      <c r="J28" s="65" t="e">
        <f>J8/J6</f>
        <v>#REF!</v>
      </c>
    </row>
    <row r="29" spans="1:10" hidden="1">
      <c r="A29" s="539"/>
      <c r="B29" s="71">
        <v>44713</v>
      </c>
      <c r="C29" s="76"/>
      <c r="D29" s="112"/>
      <c r="E29" s="546"/>
      <c r="F29" s="155"/>
      <c r="G29" s="548"/>
      <c r="J29" s="65" t="e">
        <f>1-J28</f>
        <v>#REF!</v>
      </c>
    </row>
    <row r="30" spans="1:10" ht="15" hidden="1" customHeight="1">
      <c r="A30" s="539" t="s">
        <v>858</v>
      </c>
      <c r="B30" s="71">
        <v>44743</v>
      </c>
      <c r="C30" s="76"/>
      <c r="D30" s="112"/>
      <c r="E30" s="547"/>
      <c r="F30" s="155"/>
      <c r="G30" s="548"/>
    </row>
    <row r="31" spans="1:10" hidden="1">
      <c r="A31" s="539"/>
      <c r="B31" s="71">
        <v>44774</v>
      </c>
      <c r="C31" s="76"/>
      <c r="D31" s="112"/>
      <c r="E31" s="547"/>
      <c r="F31" s="155"/>
      <c r="G31" s="548"/>
    </row>
    <row r="32" spans="1:10" hidden="1">
      <c r="A32" s="539"/>
      <c r="B32" s="71">
        <v>44805</v>
      </c>
      <c r="C32" s="76"/>
      <c r="D32" s="112"/>
      <c r="E32" s="547"/>
      <c r="F32" s="63"/>
      <c r="G32" s="548"/>
    </row>
    <row r="33" spans="1:9" hidden="1">
      <c r="A33" s="546" t="str">
        <f>A17</f>
        <v>平均月租金（元/平方米/月）</v>
      </c>
      <c r="B33" s="546"/>
      <c r="C33" s="546"/>
      <c r="D33" s="546"/>
      <c r="E33" s="546"/>
      <c r="F33" s="68" t="e">
        <f>ROUND(AVERAGE(F21:F32),2)</f>
        <v>#DIV/0!</v>
      </c>
      <c r="G33" s="125" t="e">
        <f>ROUND(AVERAGE(G21:G32),2)</f>
        <v>#DIV/0!</v>
      </c>
      <c r="H33" s="132"/>
    </row>
    <row r="34" spans="1:9">
      <c r="A34" s="63"/>
      <c r="B34" s="63"/>
      <c r="C34" s="63"/>
      <c r="E34" s="63"/>
      <c r="F34" s="63"/>
      <c r="G34" s="63"/>
    </row>
    <row r="35" spans="1:9">
      <c r="A35" s="63"/>
      <c r="B35" s="552" t="s">
        <v>59</v>
      </c>
      <c r="C35" s="552"/>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40" t="s">
        <v>893</v>
      </c>
      <c r="B37" s="71"/>
      <c r="C37" s="30">
        <v>2</v>
      </c>
      <c r="D37" s="57" t="s">
        <v>169</v>
      </c>
      <c r="E37" s="536">
        <v>1</v>
      </c>
      <c r="F37" s="154" t="e">
        <f>G37-$N$7-N41</f>
        <v>#REF!</v>
      </c>
      <c r="G37" s="536" t="e">
        <f>ROUND(AVERAGE(D38),2)</f>
        <v>#REF!</v>
      </c>
      <c r="H37" s="553"/>
    </row>
    <row r="38" spans="1:9">
      <c r="A38" s="541"/>
      <c r="B38" s="71">
        <v>44896</v>
      </c>
      <c r="C38" s="30">
        <v>3</v>
      </c>
      <c r="D38" s="57" t="e">
        <f>#REF!</f>
        <v>#REF!</v>
      </c>
      <c r="E38" s="537"/>
      <c r="F38" s="154"/>
      <c r="G38" s="537"/>
      <c r="H38" s="554"/>
      <c r="I38" s="132"/>
    </row>
    <row r="39" spans="1:9">
      <c r="A39" s="540" t="s">
        <v>894</v>
      </c>
      <c r="B39" s="71">
        <v>44927</v>
      </c>
      <c r="C39" s="30">
        <v>1</v>
      </c>
      <c r="D39" s="57" t="e">
        <f>#REF!</f>
        <v>#REF!</v>
      </c>
      <c r="E39" s="536">
        <v>2</v>
      </c>
      <c r="F39" s="154" t="e">
        <f>#REF!-$N$7-N41</f>
        <v>#REF!</v>
      </c>
      <c r="G39" s="536" t="e">
        <f>ROUND(AVERAGE(D39:D41),2)</f>
        <v>#REF!</v>
      </c>
      <c r="H39" s="553"/>
    </row>
    <row r="40" spans="1:9" ht="15" customHeight="1">
      <c r="A40" s="542"/>
      <c r="B40" s="71">
        <v>44958</v>
      </c>
      <c r="C40" s="30">
        <v>1</v>
      </c>
      <c r="D40" s="57" t="e">
        <f>#REF!</f>
        <v>#REF!</v>
      </c>
      <c r="E40" s="538"/>
      <c r="F40" s="154"/>
      <c r="G40" s="538"/>
      <c r="H40" s="554"/>
    </row>
    <row r="41" spans="1:9">
      <c r="A41" s="541"/>
      <c r="B41" s="71">
        <v>44986</v>
      </c>
      <c r="C41" s="30">
        <v>1</v>
      </c>
      <c r="D41" s="57" t="e">
        <f>#REF!</f>
        <v>#REF!</v>
      </c>
      <c r="E41" s="537"/>
      <c r="F41" s="154"/>
      <c r="G41" s="537"/>
      <c r="H41" s="554"/>
    </row>
    <row r="42" spans="1:9">
      <c r="A42" s="540" t="s">
        <v>895</v>
      </c>
      <c r="B42" s="71">
        <v>45017</v>
      </c>
      <c r="C42" s="30">
        <v>2</v>
      </c>
      <c r="D42" s="57" t="e">
        <f>#REF!</f>
        <v>#REF!</v>
      </c>
      <c r="E42" s="536">
        <v>3</v>
      </c>
      <c r="F42" s="154" t="e">
        <f>G39-N40-N41</f>
        <v>#REF!</v>
      </c>
      <c r="G42" s="536" t="e">
        <f>ROUND(AVERAGE(D42:D44),2)</f>
        <v>#REF!</v>
      </c>
      <c r="H42" s="553"/>
    </row>
    <row r="43" spans="1:9" ht="15" customHeight="1">
      <c r="A43" s="542"/>
      <c r="B43" s="71">
        <v>45047</v>
      </c>
      <c r="C43" s="30">
        <v>3</v>
      </c>
      <c r="D43" s="57" t="e">
        <f>#REF!</f>
        <v>#REF!</v>
      </c>
      <c r="E43" s="538"/>
      <c r="F43" s="154"/>
      <c r="G43" s="538"/>
      <c r="H43" s="554"/>
    </row>
    <row r="44" spans="1:9">
      <c r="A44" s="541"/>
      <c r="B44" s="71">
        <v>45078</v>
      </c>
      <c r="C44" s="30">
        <v>2</v>
      </c>
      <c r="D44" s="57" t="e">
        <f>#REF!</f>
        <v>#REF!</v>
      </c>
      <c r="E44" s="537"/>
      <c r="F44" s="154"/>
      <c r="G44" s="537"/>
      <c r="H44" s="554"/>
    </row>
    <row r="45" spans="1:9">
      <c r="A45" s="540" t="s">
        <v>896</v>
      </c>
      <c r="B45" s="71">
        <v>45108</v>
      </c>
      <c r="C45" s="30">
        <v>2</v>
      </c>
      <c r="D45" s="57" t="e">
        <f>#REF!</f>
        <v>#REF!</v>
      </c>
      <c r="E45" s="536">
        <v>1</v>
      </c>
      <c r="F45" s="154" t="e">
        <f>G42-N40-N41</f>
        <v>#REF!</v>
      </c>
      <c r="G45" s="536" t="e">
        <f>ROUND(AVERAGE(D45:D47),2)</f>
        <v>#REF!</v>
      </c>
      <c r="H45" s="553"/>
    </row>
    <row r="46" spans="1:9" ht="15" customHeight="1">
      <c r="A46" s="542"/>
      <c r="B46" s="71">
        <v>45139</v>
      </c>
      <c r="C46" s="30">
        <v>3</v>
      </c>
      <c r="D46" s="57" t="s">
        <v>169</v>
      </c>
      <c r="E46" s="538"/>
      <c r="F46" s="154"/>
      <c r="G46" s="538"/>
      <c r="H46" s="554"/>
    </row>
    <row r="47" spans="1:9">
      <c r="A47" s="541"/>
      <c r="B47" s="71">
        <v>45170</v>
      </c>
      <c r="C47" s="30">
        <v>2</v>
      </c>
      <c r="D47" s="57" t="e">
        <f>#REF!</f>
        <v>#REF!</v>
      </c>
      <c r="E47" s="537"/>
      <c r="F47" s="154"/>
      <c r="G47" s="537"/>
      <c r="H47" s="554"/>
    </row>
    <row r="48" spans="1:9">
      <c r="A48" s="540" t="s">
        <v>897</v>
      </c>
      <c r="B48" s="71">
        <v>45200</v>
      </c>
      <c r="C48" s="70">
        <v>1</v>
      </c>
      <c r="D48" s="60" t="e">
        <f>#REF!</f>
        <v>#REF!</v>
      </c>
      <c r="E48" s="536">
        <v>2</v>
      </c>
      <c r="F48" s="112" t="e">
        <f>G45-N40-N41</f>
        <v>#REF!</v>
      </c>
      <c r="G48" s="536" t="e">
        <f>ROUND(AVERAGE(D48:D49),2)</f>
        <v>#REF!</v>
      </c>
      <c r="H48" s="132"/>
    </row>
    <row r="49" spans="1:8">
      <c r="A49" s="541"/>
      <c r="B49" s="71">
        <v>45231</v>
      </c>
      <c r="C49" s="161"/>
      <c r="D49" s="57" t="e">
        <f>#REF!</f>
        <v>#REF!</v>
      </c>
      <c r="E49" s="537"/>
      <c r="F49" s="112"/>
      <c r="G49" s="537"/>
      <c r="H49" s="132"/>
    </row>
    <row r="50" spans="1:8">
      <c r="A50" s="546" t="str">
        <f>A17</f>
        <v>平均月租金（元/平方米/月）</v>
      </c>
      <c r="B50" s="546"/>
      <c r="C50" s="546"/>
      <c r="D50" s="546"/>
      <c r="E50" s="546"/>
      <c r="F50" s="68" t="e">
        <f>ROUND(AVERAGE(F37:F48),2)</f>
        <v>#REF!</v>
      </c>
      <c r="G50" s="125" t="e">
        <f>ROUND(AVERAGE(G37:G49),2)</f>
        <v>#REF!</v>
      </c>
      <c r="H50" s="132"/>
    </row>
    <row r="51" spans="1:8">
      <c r="H51" s="15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4" t="s">
        <v>47</v>
      </c>
      <c r="C2" s="565"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40" t="s">
        <v>893</v>
      </c>
      <c r="B4" s="71"/>
      <c r="C4" s="30">
        <v>2</v>
      </c>
      <c r="D4" s="57" t="s">
        <v>169</v>
      </c>
      <c r="E4" s="536">
        <v>4</v>
      </c>
      <c r="F4" s="154">
        <f>G4-$N$7-N8</f>
        <v>89</v>
      </c>
      <c r="G4" s="536">
        <f>ROUND(AVERAGE(D5),2)</f>
        <v>89</v>
      </c>
      <c r="H4" s="129"/>
      <c r="J4" s="148" t="str">
        <f>君安公寓!$J$4</f>
        <v>含物业费和取暖费</v>
      </c>
      <c r="K4" s="65"/>
    </row>
    <row r="5" spans="1:13">
      <c r="A5" s="541"/>
      <c r="B5" s="71">
        <v>44896</v>
      </c>
      <c r="C5" s="30">
        <v>3</v>
      </c>
      <c r="D5" s="57">
        <f>中指数据!M23</f>
        <v>89</v>
      </c>
      <c r="E5" s="537"/>
      <c r="F5" s="154"/>
      <c r="G5" s="537"/>
      <c r="H5" s="129"/>
      <c r="I5" s="50" t="str">
        <f>君安公寓!$I$5</f>
        <v>数据来源</v>
      </c>
      <c r="J5" s="138" t="s">
        <v>50</v>
      </c>
      <c r="K5" s="62" t="s">
        <v>52</v>
      </c>
    </row>
    <row r="6" spans="1:13">
      <c r="A6" s="540" t="s">
        <v>894</v>
      </c>
      <c r="B6" s="71">
        <v>44927</v>
      </c>
      <c r="C6" s="30">
        <v>1</v>
      </c>
      <c r="D6" s="57">
        <f>中指数据!L23</f>
        <v>89.06</v>
      </c>
      <c r="E6" s="536">
        <v>5</v>
      </c>
      <c r="F6" s="154" t="e">
        <f>#REF!-$N$7-N8</f>
        <v>#REF!</v>
      </c>
      <c r="G6" s="536">
        <f>ROUND(AVERAGE(D6:D8),2)</f>
        <v>88.16</v>
      </c>
      <c r="H6" s="129"/>
      <c r="I6" s="50" t="s">
        <v>53</v>
      </c>
      <c r="J6" s="37">
        <f>G17</f>
        <v>86</v>
      </c>
      <c r="K6" s="568" t="e">
        <f>AVERAGE(J6:J8)</f>
        <v>#REF!</v>
      </c>
      <c r="L6" s="27" t="s">
        <v>883</v>
      </c>
      <c r="M6" s="38" t="e">
        <f>ROUND((K6-M7-M8)/(1+5%)*2.5%,2)</f>
        <v>#REF!</v>
      </c>
    </row>
    <row r="7" spans="1:13" ht="15" customHeight="1">
      <c r="A7" s="542"/>
      <c r="B7" s="71">
        <v>44958</v>
      </c>
      <c r="C7" s="30">
        <v>1</v>
      </c>
      <c r="D7" s="57">
        <f>中指数据!K23</f>
        <v>87.94</v>
      </c>
      <c r="E7" s="538"/>
      <c r="F7" s="154"/>
      <c r="G7" s="538"/>
      <c r="H7" s="129"/>
      <c r="I7" s="50" t="s">
        <v>54</v>
      </c>
      <c r="J7" s="57" t="s">
        <v>169</v>
      </c>
      <c r="K7" s="568"/>
      <c r="L7" s="126" t="s">
        <v>88</v>
      </c>
      <c r="M7" s="127">
        <v>3.89</v>
      </c>
    </row>
    <row r="8" spans="1:13">
      <c r="A8" s="541"/>
      <c r="B8" s="71">
        <v>44986</v>
      </c>
      <c r="C8" s="30">
        <v>1</v>
      </c>
      <c r="D8" s="57">
        <f>中指数据!J23</f>
        <v>87.49</v>
      </c>
      <c r="E8" s="537"/>
      <c r="F8" s="154"/>
      <c r="G8" s="537"/>
      <c r="H8" s="129"/>
      <c r="I8" s="50" t="s">
        <v>55</v>
      </c>
      <c r="J8" s="49" t="e">
        <f>G50</f>
        <v>#REF!</v>
      </c>
      <c r="K8" s="568"/>
      <c r="L8" s="127" t="str">
        <f>林肯公寓!M8</f>
        <v>取暖费</v>
      </c>
      <c r="M8" s="127">
        <v>2.5</v>
      </c>
    </row>
    <row r="9" spans="1:13" ht="15">
      <c r="A9" s="540" t="s">
        <v>895</v>
      </c>
      <c r="B9" s="71">
        <v>45017</v>
      </c>
      <c r="C9" s="30">
        <v>2</v>
      </c>
      <c r="D9" s="57">
        <f>中指数据!I23</f>
        <v>89.09</v>
      </c>
      <c r="E9" s="536">
        <v>3</v>
      </c>
      <c r="F9" s="154">
        <f>G6-N7-N8</f>
        <v>88.16</v>
      </c>
      <c r="G9" s="536">
        <f>ROUND(AVERAGE(D9:D11),2)</f>
        <v>88.52</v>
      </c>
      <c r="H9" s="129"/>
      <c r="J9" s="148" t="str">
        <f>君安公寓!J9</f>
        <v>不含物业费和供暖费</v>
      </c>
      <c r="K9" s="149" t="e">
        <f>K6-M7-M8-M6</f>
        <v>#REF!</v>
      </c>
    </row>
    <row r="10" spans="1:13" ht="15" customHeight="1">
      <c r="A10" s="542"/>
      <c r="B10" s="71">
        <v>45047</v>
      </c>
      <c r="C10" s="30">
        <v>3</v>
      </c>
      <c r="D10" s="57">
        <f>中指数据!H23</f>
        <v>87.35</v>
      </c>
      <c r="E10" s="538"/>
      <c r="F10" s="154"/>
      <c r="G10" s="538"/>
      <c r="H10" s="129"/>
      <c r="K10" s="65"/>
    </row>
    <row r="11" spans="1:13">
      <c r="A11" s="541"/>
      <c r="B11" s="71">
        <v>45078</v>
      </c>
      <c r="C11" s="30">
        <v>2</v>
      </c>
      <c r="D11" s="57">
        <f>中指数据!G23</f>
        <v>89.11</v>
      </c>
      <c r="E11" s="537"/>
      <c r="F11" s="154"/>
      <c r="G11" s="537"/>
      <c r="H11" s="129"/>
      <c r="K11" s="65"/>
    </row>
    <row r="12" spans="1:13">
      <c r="A12" s="540" t="s">
        <v>896</v>
      </c>
      <c r="B12" s="71">
        <v>45108</v>
      </c>
      <c r="C12" s="30">
        <v>2</v>
      </c>
      <c r="D12" s="57">
        <f>中指数据!F23</f>
        <v>86.84</v>
      </c>
      <c r="E12" s="536">
        <v>4</v>
      </c>
      <c r="F12" s="154">
        <f>G9-N7-N8</f>
        <v>88.52</v>
      </c>
      <c r="G12" s="536">
        <f>ROUND(AVERAGE(D12:D14),2)</f>
        <v>83.27</v>
      </c>
      <c r="H12" s="129"/>
    </row>
    <row r="13" spans="1:13" ht="15" customHeight="1">
      <c r="A13" s="542"/>
      <c r="B13" s="71">
        <v>45139</v>
      </c>
      <c r="C13" s="30">
        <v>3</v>
      </c>
      <c r="D13" s="57">
        <f>中指数据!E23</f>
        <v>82.83</v>
      </c>
      <c r="E13" s="538"/>
      <c r="F13" s="154"/>
      <c r="G13" s="538"/>
      <c r="H13" s="129"/>
    </row>
    <row r="14" spans="1:13">
      <c r="A14" s="541"/>
      <c r="B14" s="71">
        <v>45170</v>
      </c>
      <c r="C14" s="30">
        <v>2</v>
      </c>
      <c r="D14" s="57">
        <f>中指数据!D23</f>
        <v>80.13</v>
      </c>
      <c r="E14" s="537"/>
      <c r="F14" s="154"/>
      <c r="G14" s="537"/>
      <c r="H14" s="129"/>
    </row>
    <row r="15" spans="1:13">
      <c r="A15" s="540" t="s">
        <v>897</v>
      </c>
      <c r="B15" s="71">
        <v>45200</v>
      </c>
      <c r="C15" s="70">
        <v>1</v>
      </c>
      <c r="D15" s="60">
        <f>中指数据!C23</f>
        <v>79.5</v>
      </c>
      <c r="E15" s="536"/>
      <c r="F15" s="112">
        <f>G12-N7-N8</f>
        <v>83.27</v>
      </c>
      <c r="G15" s="536">
        <f>ROUND(AVERAGE(D15:D16),2)</f>
        <v>81.069999999999993</v>
      </c>
      <c r="H15" s="129"/>
    </row>
    <row r="16" spans="1:13">
      <c r="A16" s="541"/>
      <c r="B16" s="71">
        <v>45231</v>
      </c>
      <c r="C16" s="161"/>
      <c r="D16" s="57">
        <f>中指数据!B23</f>
        <v>82.64</v>
      </c>
      <c r="E16" s="537"/>
      <c r="F16" s="112"/>
      <c r="G16" s="537"/>
      <c r="H16" s="129"/>
    </row>
    <row r="17" spans="1:8">
      <c r="A17" s="566" t="s">
        <v>126</v>
      </c>
      <c r="B17" s="567"/>
      <c r="C17" s="567"/>
      <c r="D17" s="567"/>
      <c r="E17" s="567"/>
      <c r="F17" s="68" t="e">
        <f>ROUND(AVERAGE(F4:F11),2)</f>
        <v>#REF!</v>
      </c>
      <c r="G17" s="125">
        <f>ROUND(AVERAGE(G4:G16),2)</f>
        <v>86</v>
      </c>
      <c r="H17" s="132"/>
    </row>
    <row r="18" spans="1:8">
      <c r="G18" s="65"/>
    </row>
    <row r="19" spans="1:8" hidden="1">
      <c r="B19" s="563" t="s">
        <v>56</v>
      </c>
      <c r="C19" s="563"/>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39" t="s">
        <v>832</v>
      </c>
      <c r="B21" s="71">
        <v>44470</v>
      </c>
      <c r="C21" s="30"/>
      <c r="D21" s="57"/>
      <c r="E21" s="535"/>
      <c r="F21" s="548"/>
      <c r="G21" s="548"/>
      <c r="H21" s="132"/>
    </row>
    <row r="22" spans="1:8" hidden="1">
      <c r="A22" s="539"/>
      <c r="B22" s="71">
        <v>44501</v>
      </c>
      <c r="C22" s="30"/>
      <c r="D22" s="57"/>
      <c r="E22" s="535"/>
      <c r="F22" s="548"/>
      <c r="G22" s="548"/>
      <c r="H22" s="132"/>
    </row>
    <row r="23" spans="1:8" hidden="1">
      <c r="A23" s="539"/>
      <c r="B23" s="71">
        <v>44531</v>
      </c>
      <c r="C23" s="30"/>
      <c r="D23" s="57"/>
      <c r="E23" s="535"/>
      <c r="F23" s="548"/>
      <c r="G23" s="548"/>
      <c r="H23" s="132"/>
    </row>
    <row r="24" spans="1:8" ht="15" hidden="1" customHeight="1">
      <c r="A24" s="539" t="s">
        <v>831</v>
      </c>
      <c r="B24" s="71">
        <v>44562</v>
      </c>
      <c r="C24" s="30"/>
      <c r="D24" s="57"/>
      <c r="E24" s="559"/>
      <c r="F24" s="548"/>
      <c r="G24" s="548"/>
      <c r="H24" s="132"/>
    </row>
    <row r="25" spans="1:8" hidden="1">
      <c r="A25" s="539"/>
      <c r="B25" s="71">
        <v>44593</v>
      </c>
      <c r="C25" s="30"/>
      <c r="D25" s="57"/>
      <c r="E25" s="559"/>
      <c r="F25" s="548"/>
      <c r="G25" s="548"/>
      <c r="H25" s="132"/>
    </row>
    <row r="26" spans="1:8" ht="14.1" hidden="1" customHeight="1">
      <c r="A26" s="539"/>
      <c r="B26" s="71">
        <v>44621</v>
      </c>
      <c r="C26" s="30"/>
      <c r="D26" s="57"/>
      <c r="E26" s="559"/>
      <c r="F26" s="548"/>
      <c r="G26" s="548"/>
      <c r="H26" s="132"/>
    </row>
    <row r="27" spans="1:8" ht="14.1" hidden="1" customHeight="1">
      <c r="A27" s="539" t="s">
        <v>857</v>
      </c>
      <c r="B27" s="71">
        <v>44652</v>
      </c>
      <c r="C27" s="30"/>
      <c r="D27" s="57"/>
      <c r="E27" s="535"/>
      <c r="F27" s="548"/>
      <c r="G27" s="548"/>
      <c r="H27" s="132"/>
    </row>
    <row r="28" spans="1:8" ht="14.1" hidden="1" customHeight="1">
      <c r="A28" s="539"/>
      <c r="B28" s="71">
        <v>44682</v>
      </c>
      <c r="C28" s="30"/>
      <c r="D28" s="57"/>
      <c r="E28" s="535"/>
      <c r="F28" s="548"/>
      <c r="G28" s="548"/>
      <c r="H28" s="132"/>
    </row>
    <row r="29" spans="1:8" hidden="1">
      <c r="A29" s="539"/>
      <c r="B29" s="71">
        <v>44713</v>
      </c>
      <c r="C29" s="30"/>
      <c r="D29" s="57"/>
      <c r="E29" s="535"/>
      <c r="F29" s="548"/>
      <c r="G29" s="548"/>
      <c r="H29" s="132"/>
    </row>
    <row r="30" spans="1:8" ht="15" hidden="1" customHeight="1">
      <c r="A30" s="539" t="s">
        <v>858</v>
      </c>
      <c r="B30" s="71">
        <v>44743</v>
      </c>
      <c r="C30" s="30"/>
      <c r="D30" s="57"/>
      <c r="E30" s="559"/>
      <c r="F30" s="548"/>
      <c r="G30" s="548"/>
      <c r="H30" s="132"/>
    </row>
    <row r="31" spans="1:8" hidden="1">
      <c r="A31" s="539"/>
      <c r="B31" s="71">
        <v>44774</v>
      </c>
      <c r="C31" s="30"/>
      <c r="D31" s="57"/>
      <c r="E31" s="559"/>
      <c r="F31" s="548"/>
      <c r="G31" s="560"/>
      <c r="H31" s="132"/>
    </row>
    <row r="32" spans="1:8" hidden="1">
      <c r="A32" s="539"/>
      <c r="B32" s="71">
        <v>44805</v>
      </c>
      <c r="C32" s="30"/>
      <c r="D32" s="57"/>
      <c r="E32" s="559"/>
      <c r="F32" s="548"/>
      <c r="G32" s="561"/>
      <c r="H32" s="132"/>
    </row>
    <row r="33" spans="1:8" hidden="1">
      <c r="A33" s="539" t="str">
        <f>A17</f>
        <v>平均月租金（元/平方米/月）</v>
      </c>
      <c r="B33" s="539"/>
      <c r="C33" s="539"/>
      <c r="D33" s="539"/>
      <c r="E33" s="539"/>
      <c r="F33" s="68" t="e">
        <f>ROUND(AVERAGE(F21:F31),2)</f>
        <v>#DIV/0!</v>
      </c>
      <c r="G33" s="125" t="e">
        <f>ROUND(AVERAGE(G21:G32),2)</f>
        <v>#DIV/0!</v>
      </c>
      <c r="H33" s="132"/>
    </row>
    <row r="34" spans="1:8">
      <c r="G34" s="65"/>
    </row>
    <row r="35" spans="1:8">
      <c r="B35" s="563" t="s">
        <v>59</v>
      </c>
      <c r="C35" s="563"/>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40" t="s">
        <v>893</v>
      </c>
      <c r="B37" s="71"/>
      <c r="C37" s="30">
        <v>2</v>
      </c>
      <c r="D37" s="57" t="s">
        <v>169</v>
      </c>
      <c r="E37" s="536">
        <v>1</v>
      </c>
      <c r="F37" s="154" t="e">
        <f>G37-$N$7-N41</f>
        <v>#REF!</v>
      </c>
      <c r="G37" s="536" t="e">
        <f>#REF!</f>
        <v>#REF!</v>
      </c>
      <c r="H37" s="553"/>
    </row>
    <row r="38" spans="1:8">
      <c r="A38" s="541"/>
      <c r="B38" s="71">
        <v>44896</v>
      </c>
      <c r="C38" s="30">
        <v>3</v>
      </c>
      <c r="D38" s="57" t="e">
        <f>#REF!</f>
        <v>#REF!</v>
      </c>
      <c r="E38" s="537"/>
      <c r="F38" s="154"/>
      <c r="G38" s="537"/>
      <c r="H38" s="553"/>
    </row>
    <row r="39" spans="1:8">
      <c r="A39" s="540" t="s">
        <v>894</v>
      </c>
      <c r="B39" s="71">
        <v>44927</v>
      </c>
      <c r="C39" s="30">
        <v>1</v>
      </c>
      <c r="D39" s="57"/>
      <c r="E39" s="536">
        <v>1</v>
      </c>
      <c r="F39" s="154" t="e">
        <f>#REF!-$N$7-N41</f>
        <v>#REF!</v>
      </c>
      <c r="G39" s="536" t="e">
        <f>#REF!</f>
        <v>#REF!</v>
      </c>
      <c r="H39" s="553"/>
    </row>
    <row r="40" spans="1:8" ht="15" customHeight="1">
      <c r="A40" s="542"/>
      <c r="B40" s="71">
        <v>44958</v>
      </c>
      <c r="C40" s="30">
        <v>1</v>
      </c>
      <c r="D40" s="57"/>
      <c r="E40" s="538"/>
      <c r="F40" s="154"/>
      <c r="G40" s="538"/>
      <c r="H40" s="553"/>
    </row>
    <row r="41" spans="1:8">
      <c r="A41" s="541"/>
      <c r="B41" s="71">
        <v>44986</v>
      </c>
      <c r="C41" s="30">
        <v>1</v>
      </c>
      <c r="D41" s="57" t="e">
        <f>#REF!</f>
        <v>#REF!</v>
      </c>
      <c r="E41" s="537"/>
      <c r="F41" s="154"/>
      <c r="G41" s="537"/>
      <c r="H41" s="553"/>
    </row>
    <row r="42" spans="1:8">
      <c r="A42" s="540" t="s">
        <v>895</v>
      </c>
      <c r="B42" s="71">
        <v>45017</v>
      </c>
      <c r="C42" s="30">
        <v>2</v>
      </c>
      <c r="D42" s="57"/>
      <c r="E42" s="536">
        <v>1</v>
      </c>
      <c r="F42" s="154" t="e">
        <f>G39-N40-N41</f>
        <v>#REF!</v>
      </c>
      <c r="G42" s="536" t="e">
        <f>#REF!</f>
        <v>#REF!</v>
      </c>
      <c r="H42" s="553"/>
    </row>
    <row r="43" spans="1:8" ht="15" customHeight="1">
      <c r="A43" s="542"/>
      <c r="B43" s="71">
        <v>45047</v>
      </c>
      <c r="C43" s="30">
        <v>3</v>
      </c>
      <c r="D43" s="57"/>
      <c r="E43" s="538"/>
      <c r="F43" s="154"/>
      <c r="G43" s="538"/>
      <c r="H43" s="553"/>
    </row>
    <row r="44" spans="1:8">
      <c r="A44" s="541"/>
      <c r="B44" s="71">
        <v>45078</v>
      </c>
      <c r="C44" s="30">
        <v>2</v>
      </c>
      <c r="D44" s="57" t="e">
        <f>#REF!</f>
        <v>#REF!</v>
      </c>
      <c r="E44" s="537"/>
      <c r="F44" s="154"/>
      <c r="G44" s="537"/>
      <c r="H44" s="553"/>
    </row>
    <row r="45" spans="1:8">
      <c r="A45" s="540" t="s">
        <v>896</v>
      </c>
      <c r="B45" s="71">
        <v>45108</v>
      </c>
      <c r="C45" s="30">
        <v>2</v>
      </c>
      <c r="D45" s="57"/>
      <c r="E45" s="536">
        <v>3</v>
      </c>
      <c r="F45" s="154" t="e">
        <f>G42-N40-N41</f>
        <v>#REF!</v>
      </c>
      <c r="G45" s="536" t="e">
        <f>#REF!</f>
        <v>#REF!</v>
      </c>
      <c r="H45" s="553"/>
    </row>
    <row r="46" spans="1:8" ht="15" customHeight="1">
      <c r="A46" s="542"/>
      <c r="B46" s="71">
        <v>45139</v>
      </c>
      <c r="C46" s="30">
        <v>3</v>
      </c>
      <c r="D46" s="57"/>
      <c r="E46" s="538"/>
      <c r="F46" s="154"/>
      <c r="G46" s="538"/>
      <c r="H46" s="553"/>
    </row>
    <row r="47" spans="1:8">
      <c r="A47" s="541"/>
      <c r="B47" s="71">
        <v>45170</v>
      </c>
      <c r="C47" s="30">
        <v>2</v>
      </c>
      <c r="D47" s="57" t="e">
        <f>#REF!</f>
        <v>#REF!</v>
      </c>
      <c r="E47" s="537"/>
      <c r="F47" s="154"/>
      <c r="G47" s="537"/>
      <c r="H47" s="553"/>
    </row>
    <row r="48" spans="1:8">
      <c r="A48" s="540" t="s">
        <v>897</v>
      </c>
      <c r="B48" s="71">
        <v>45200</v>
      </c>
      <c r="C48" s="70">
        <v>1</v>
      </c>
      <c r="D48" s="60" t="e">
        <f>ROUND(#REF!,2)</f>
        <v>#REF!</v>
      </c>
      <c r="E48" s="536">
        <v>3</v>
      </c>
      <c r="F48" s="112" t="e">
        <f>G45-N40-N41</f>
        <v>#REF!</v>
      </c>
      <c r="G48" s="536" t="e">
        <f>ROUND(#REF!,2)</f>
        <v>#REF!</v>
      </c>
      <c r="H48" s="132"/>
    </row>
    <row r="49" spans="1:8">
      <c r="A49" s="541"/>
      <c r="B49" s="71">
        <v>45231</v>
      </c>
      <c r="C49" s="161"/>
      <c r="D49" s="57"/>
      <c r="E49" s="537"/>
      <c r="F49" s="112"/>
      <c r="G49" s="537"/>
      <c r="H49" s="132"/>
    </row>
    <row r="50" spans="1:8">
      <c r="A50" s="539" t="str">
        <f>A17</f>
        <v>平均月租金（元/平方米/月）</v>
      </c>
      <c r="B50" s="539"/>
      <c r="C50" s="539"/>
      <c r="D50" s="539"/>
      <c r="E50" s="539"/>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2" t="s">
        <v>50</v>
      </c>
      <c r="B58" s="562"/>
      <c r="C58" s="562"/>
      <c r="D58" s="562"/>
      <c r="E58" s="562"/>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2" t="s">
        <v>50</v>
      </c>
      <c r="B66" s="562"/>
      <c r="C66" s="562"/>
      <c r="D66" s="562"/>
      <c r="E66" s="562"/>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2" t="s">
        <v>50</v>
      </c>
      <c r="B74" s="562"/>
      <c r="C74" s="562"/>
      <c r="D74" s="562"/>
      <c r="E74" s="562"/>
      <c r="F74" s="64" t="e">
        <f>ROUND(AVERAGE(F69:F73),2)</f>
        <v>#REF!</v>
      </c>
      <c r="G74" s="36"/>
      <c r="H74" s="13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9"/>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2024-06-06T07:30:57Z</dcterms:modified>
</cp:coreProperties>
</file>