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5" windowWidth="14805" windowHeight="7980" tabRatio="823"/>
  </bookViews>
  <sheets>
    <sheet name="比较法" sheetId="10" r:id="rId1"/>
    <sheet name="估价案例" sheetId="11" r:id="rId2"/>
    <sheet name="成交均价" sheetId="12" r:id="rId3"/>
    <sheet name="Sheet3" sheetId="13" state="hidden" r:id="rId4"/>
    <sheet name="均价" sheetId="14" r:id="rId5"/>
    <sheet name="Sheet2" sheetId="15" r:id="rId6"/>
  </sheets>
  <definedNames>
    <definedName name="_xlnm.Print_Area" localSheetId="0">比较法!$A$1:$S$29</definedName>
  </definedNames>
  <calcPr calcId="125725"/>
</workbook>
</file>

<file path=xl/calcChain.xml><?xml version="1.0" encoding="utf-8"?>
<calcChain xmlns="http://schemas.openxmlformats.org/spreadsheetml/2006/main">
  <c r="J22" i="10"/>
  <c r="F21"/>
  <c r="H21" s="1"/>
  <c r="F14"/>
  <c r="F10"/>
  <c r="H10" s="1"/>
  <c r="F9"/>
  <c r="J9" s="1"/>
  <c r="J7"/>
  <c r="H7"/>
  <c r="H6"/>
  <c r="J14" l="1"/>
  <c r="H14"/>
  <c r="H9"/>
  <c r="J6"/>
  <c r="J10"/>
  <c r="J21"/>
  <c r="R3" l="1"/>
  <c r="Y3" s="1"/>
  <c r="P3"/>
  <c r="X3" s="1"/>
  <c r="N3"/>
  <c r="W3" s="1"/>
  <c r="S6" l="1"/>
  <c r="S7"/>
  <c r="S8"/>
  <c r="S9"/>
  <c r="S10"/>
  <c r="S11"/>
  <c r="S12"/>
  <c r="S13"/>
  <c r="S14"/>
  <c r="S15"/>
  <c r="S16"/>
  <c r="S17"/>
  <c r="S18"/>
  <c r="S19"/>
  <c r="S20"/>
  <c r="S21"/>
  <c r="S22"/>
  <c r="Q6"/>
  <c r="Q7"/>
  <c r="Q8"/>
  <c r="Q9"/>
  <c r="Q10"/>
  <c r="Q11"/>
  <c r="Q12"/>
  <c r="Q13"/>
  <c r="Q14"/>
  <c r="Q15"/>
  <c r="Q16"/>
  <c r="Q17"/>
  <c r="Q18"/>
  <c r="Q19"/>
  <c r="Q20"/>
  <c r="Q21"/>
  <c r="Q22"/>
  <c r="O6"/>
  <c r="O7"/>
  <c r="O8"/>
  <c r="O9"/>
  <c r="O10"/>
  <c r="O11"/>
  <c r="O12"/>
  <c r="O13"/>
  <c r="O14"/>
  <c r="O15"/>
  <c r="O16"/>
  <c r="O17"/>
  <c r="O18"/>
  <c r="O19"/>
  <c r="O20"/>
  <c r="O21"/>
  <c r="O22"/>
  <c r="W6"/>
  <c r="X6"/>
  <c r="Y6"/>
  <c r="W7"/>
  <c r="X7"/>
  <c r="Y7"/>
  <c r="W8"/>
  <c r="X8"/>
  <c r="Y8"/>
  <c r="W9"/>
  <c r="X9"/>
  <c r="Y9"/>
  <c r="W10"/>
  <c r="X10"/>
  <c r="Y10"/>
  <c r="W11"/>
  <c r="X11"/>
  <c r="Y11"/>
  <c r="W12"/>
  <c r="X12"/>
  <c r="Y12"/>
  <c r="W13"/>
  <c r="X13"/>
  <c r="Y13"/>
  <c r="W14"/>
  <c r="X14"/>
  <c r="Y14"/>
  <c r="W15"/>
  <c r="X15"/>
  <c r="Y15"/>
  <c r="W16"/>
  <c r="X16"/>
  <c r="Y16"/>
  <c r="W17"/>
  <c r="X17"/>
  <c r="Y17"/>
  <c r="W18"/>
  <c r="X18"/>
  <c r="Y18"/>
  <c r="W19"/>
  <c r="X19"/>
  <c r="Y19"/>
  <c r="W20"/>
  <c r="X20"/>
  <c r="Y20"/>
  <c r="W21"/>
  <c r="X21"/>
  <c r="Y21"/>
  <c r="W22"/>
  <c r="X22"/>
  <c r="Y22"/>
  <c r="M15"/>
  <c r="V15" s="1"/>
  <c r="M16"/>
  <c r="V16" s="1"/>
  <c r="M17"/>
  <c r="V17" s="1"/>
  <c r="M18"/>
  <c r="V18" s="1"/>
  <c r="M19"/>
  <c r="V19" s="1"/>
  <c r="M20"/>
  <c r="V20" s="1"/>
  <c r="M21"/>
  <c r="V21" s="1"/>
  <c r="M22"/>
  <c r="V22" s="1"/>
  <c r="N23"/>
  <c r="W5"/>
  <c r="P23"/>
  <c r="R23"/>
  <c r="Y5"/>
  <c r="M8"/>
  <c r="V8" s="1"/>
  <c r="M9"/>
  <c r="V9" s="1"/>
  <c r="M10"/>
  <c r="V10" s="1"/>
  <c r="M11"/>
  <c r="V11" s="1"/>
  <c r="M12"/>
  <c r="V12" s="1"/>
  <c r="M13"/>
  <c r="V13" s="1"/>
  <c r="M14"/>
  <c r="V14" s="1"/>
  <c r="L23"/>
  <c r="M7"/>
  <c r="V7" s="1"/>
  <c r="S5"/>
  <c r="O5"/>
  <c r="P28" l="1"/>
  <c r="R28"/>
  <c r="N28"/>
  <c r="N24"/>
  <c r="N26" s="1"/>
  <c r="R24"/>
  <c r="R26" s="1"/>
  <c r="R27" l="1"/>
  <c r="Q5" l="1"/>
  <c r="X5"/>
  <c r="P24" s="1"/>
  <c r="N27" s="1"/>
  <c r="N25" l="1"/>
  <c r="O29" s="1"/>
  <c r="P27"/>
  <c r="P26"/>
</calcChain>
</file>

<file path=xl/sharedStrings.xml><?xml version="1.0" encoding="utf-8"?>
<sst xmlns="http://schemas.openxmlformats.org/spreadsheetml/2006/main" count="331" uniqueCount="138">
  <si>
    <t>表1：比较因素条件说明及指数表</t>
    <phoneticPr fontId="2" type="noConversion"/>
  </si>
  <si>
    <t>表2：因素比较修正系数表</t>
    <phoneticPr fontId="2" type="noConversion"/>
  </si>
  <si>
    <t>楼面价格（元/㎡）</t>
    <phoneticPr fontId="2" type="noConversion"/>
  </si>
  <si>
    <t>估价对象及案例位置图：</t>
    <phoneticPr fontId="2" type="noConversion"/>
  </si>
  <si>
    <t xml:space="preserve">  </t>
    <phoneticPr fontId="2" type="noConversion"/>
  </si>
  <si>
    <t>地上容积率</t>
    <phoneticPr fontId="2" type="noConversion"/>
  </si>
  <si>
    <t>区位状况</t>
    <phoneticPr fontId="2" type="noConversion"/>
  </si>
  <si>
    <t>交通便捷度</t>
    <phoneticPr fontId="2" type="noConversion"/>
  </si>
  <si>
    <t>其他权益状况修正</t>
    <phoneticPr fontId="2" type="noConversion"/>
  </si>
  <si>
    <t>成交单价（元/㎡）</t>
    <phoneticPr fontId="2" type="noConversion"/>
  </si>
  <si>
    <t>总修正幅度不超过30%</t>
    <phoneticPr fontId="2" type="noConversion"/>
  </si>
  <si>
    <t>各修正结果之间不超过20%</t>
    <phoneticPr fontId="2" type="noConversion"/>
  </si>
  <si>
    <t>各案例间不超过30%</t>
    <phoneticPr fontId="2" type="noConversion"/>
  </si>
  <si>
    <t>住宅</t>
  </si>
  <si>
    <t>交易时间</t>
    <phoneticPr fontId="2" type="noConversion"/>
  </si>
  <si>
    <t>100/</t>
    <phoneticPr fontId="2" type="noConversion"/>
  </si>
  <si>
    <t>100/</t>
    <phoneticPr fontId="2" type="noConversion"/>
  </si>
  <si>
    <t>交易时间</t>
    <phoneticPr fontId="2" type="noConversion"/>
  </si>
  <si>
    <t>交易情况</t>
    <phoneticPr fontId="2" type="noConversion"/>
  </si>
  <si>
    <t>权益状况</t>
    <phoneticPr fontId="2" type="noConversion"/>
  </si>
  <si>
    <t>权益状况</t>
    <phoneticPr fontId="2" type="noConversion"/>
  </si>
  <si>
    <t>区位状况</t>
    <phoneticPr fontId="2" type="noConversion"/>
  </si>
  <si>
    <t>——</t>
    <phoneticPr fontId="2" type="noConversion"/>
  </si>
  <si>
    <r>
      <t>比较法</t>
    </r>
    <r>
      <rPr>
        <b/>
        <sz val="16"/>
        <color indexed="10"/>
        <rFont val="楷体_GB2312"/>
        <family val="3"/>
        <charset val="134"/>
      </rPr>
      <t/>
    </r>
    <phoneticPr fontId="2" type="noConversion"/>
  </si>
  <si>
    <t>建筑类型</t>
    <phoneticPr fontId="2" type="noConversion"/>
  </si>
  <si>
    <t>结构</t>
    <phoneticPr fontId="2" type="noConversion"/>
  </si>
  <si>
    <t>公共部分装修</t>
    <phoneticPr fontId="2" type="noConversion"/>
  </si>
  <si>
    <t>基础设施</t>
    <phoneticPr fontId="2" type="noConversion"/>
  </si>
  <si>
    <t>可比实例
比较因素</t>
    <phoneticPr fontId="16" type="noConversion"/>
  </si>
  <si>
    <t>比较价值（元/㎡）</t>
    <phoneticPr fontId="2" type="noConversion"/>
  </si>
  <si>
    <t>正常</t>
  </si>
  <si>
    <t>较好</t>
    <phoneticPr fontId="2" type="noConversion"/>
  </si>
  <si>
    <t>七通</t>
    <phoneticPr fontId="2" type="noConversion"/>
  </si>
  <si>
    <t>按北京市丰台区人民政府《关于&lt;北京市集体土地房屋拆迁管理办法&gt;的实施意见》（丰政发[2009]54号）执行</t>
    <phoneticPr fontId="2" type="noConversion"/>
  </si>
  <si>
    <t>较好</t>
    <phoneticPr fontId="16" type="noConversion"/>
  </si>
  <si>
    <t>高层板楼</t>
    <phoneticPr fontId="16" type="noConversion"/>
  </si>
  <si>
    <t>多层板楼</t>
    <phoneticPr fontId="2" type="noConversion"/>
  </si>
  <si>
    <t>（当地普通住宅指导价）楼面价格（元/㎡）</t>
    <phoneticPr fontId="16" type="noConversion"/>
  </si>
  <si>
    <t>https://bj.lianjia.com/chengjiao/101101128616.html</t>
  </si>
  <si>
    <t>https://bj.lianjia.com/chengjiao/101101496520.html</t>
  </si>
  <si>
    <t>（建委网站）  http://210.75.213.188/shh/portal/bjjs2016/list.aspx</t>
    <phoneticPr fontId="1" type="noConversion"/>
  </si>
  <si>
    <t>https://bj.lianjia.com/chengjiao/rs%E5%8D%A2%E8%A5%BF%E5%98%89%E5%9B%AD/</t>
  </si>
  <si>
    <t>https://bj.lianjia.com/chengjiao/101101417916.html</t>
  </si>
  <si>
    <t>A</t>
    <phoneticPr fontId="1" type="noConversion"/>
  </si>
  <si>
    <t>B</t>
    <phoneticPr fontId="1" type="noConversion"/>
  </si>
  <si>
    <t>C</t>
    <phoneticPr fontId="1" type="noConversion"/>
  </si>
  <si>
    <t>南宫景苑</t>
    <phoneticPr fontId="1" type="noConversion"/>
  </si>
  <si>
    <t>现房</t>
    <phoneticPr fontId="16" type="noConversion"/>
  </si>
  <si>
    <t>地理位置</t>
    <phoneticPr fontId="2" type="noConversion"/>
  </si>
  <si>
    <t>珠光御景</t>
  </si>
  <si>
    <t>一般——临近城市次干道——长青路，周边有941路、979路等多条公交线路经过。</t>
    <phoneticPr fontId="2" type="noConversion"/>
  </si>
  <si>
    <t>一般——临近城市次干道——北宫路，周边有327路、385路、951路、994路等多条公交线路，5公里内有地铁14号线（张郭庄站）。</t>
    <phoneticPr fontId="2" type="noConversion"/>
  </si>
  <si>
    <t>较好——周边有珠江御景、领秀翡翠山等住宅项目，居住社区成熟度较好</t>
    <phoneticPr fontId="2" type="noConversion"/>
  </si>
  <si>
    <t>正常</t>
    <phoneticPr fontId="16" type="noConversion"/>
  </si>
  <si>
    <t>权益状况</t>
    <phoneticPr fontId="1" type="noConversion"/>
  </si>
  <si>
    <t>登记用途</t>
    <phoneticPr fontId="2" type="noConversion"/>
  </si>
  <si>
    <t>住宅</t>
    <phoneticPr fontId="2" type="noConversion"/>
  </si>
  <si>
    <t>住宅</t>
    <phoneticPr fontId="16" type="noConversion"/>
  </si>
  <si>
    <t>土地使用年限</t>
    <phoneticPr fontId="2" type="noConversion"/>
  </si>
  <si>
    <t>65-70年</t>
    <phoneticPr fontId="2" type="noConversion"/>
  </si>
  <si>
    <t>60-65年</t>
    <phoneticPr fontId="2" type="noConversion"/>
  </si>
  <si>
    <t>＞1</t>
    <phoneticPr fontId="2" type="noConversion"/>
  </si>
  <si>
    <t>居住社区成熟度</t>
    <phoneticPr fontId="2" type="noConversion"/>
  </si>
  <si>
    <t>一般——周边多为村落，有福生园、二七车辆厂宿舍等住宅项目，居住社区成熟度一般</t>
    <phoneticPr fontId="2" type="noConversion"/>
  </si>
  <si>
    <t>较好——周边有华润悦景湾、金隅滨河园——东区、永生嘉园等住宅项目，居住社区成熟度较好</t>
    <phoneticPr fontId="2" type="noConversion"/>
  </si>
  <si>
    <t>较好——周边有汤泉墅、领秀翡翠山等住宅项目，居住社区成熟度较好</t>
    <phoneticPr fontId="2" type="noConversion"/>
  </si>
  <si>
    <t>较好—临近城市高速路——西六环路——长青路，周边有321路、339路等10多条公交线路经过。</t>
    <phoneticPr fontId="2" type="noConversion"/>
  </si>
  <si>
    <t>一般——临近城市次干道——长青路，周边有329路、458路、565路、830路等多条公交线路经过，5公里内有地铁房山线（稻田站）。</t>
    <phoneticPr fontId="2" type="noConversion"/>
  </si>
  <si>
    <t>公用服务设施完善度</t>
    <phoneticPr fontId="2" type="noConversion"/>
  </si>
  <si>
    <t>一般</t>
    <phoneticPr fontId="2" type="noConversion"/>
  </si>
  <si>
    <t>自然及人文环境</t>
    <phoneticPr fontId="2" type="noConversion"/>
  </si>
  <si>
    <t>一般——以估价对象为圆心半径2公里范围内有北京园博园等景观，自然及人文环境一般</t>
    <phoneticPr fontId="16" type="noConversion"/>
  </si>
  <si>
    <t>一般——以估价对象为圆心半径2公里范围内有北京南宫旅游景区、南宫体育公园等景观，自然及人文环境一般</t>
    <phoneticPr fontId="2" type="noConversion"/>
  </si>
  <si>
    <t>六环</t>
    <phoneticPr fontId="2" type="noConversion"/>
  </si>
  <si>
    <t>五-六环</t>
    <phoneticPr fontId="16" type="noConversion"/>
  </si>
  <si>
    <t>六环</t>
    <phoneticPr fontId="16" type="noConversion"/>
  </si>
  <si>
    <t>高层板楼</t>
    <phoneticPr fontId="2" type="noConversion"/>
  </si>
  <si>
    <t>估价对象及可比实例
比较因素</t>
    <phoneticPr fontId="16" type="noConversion"/>
  </si>
  <si>
    <t>估价对象</t>
    <phoneticPr fontId="2" type="noConversion"/>
  </si>
  <si>
    <t>系数</t>
    <phoneticPr fontId="2" type="noConversion"/>
  </si>
  <si>
    <t>实例A</t>
    <phoneticPr fontId="16" type="noConversion"/>
  </si>
  <si>
    <t>系数</t>
    <phoneticPr fontId="16" type="noConversion"/>
  </si>
  <si>
    <t>实例B</t>
    <phoneticPr fontId="16" type="noConversion"/>
  </si>
  <si>
    <t>实例C</t>
    <phoneticPr fontId="16" type="noConversion"/>
  </si>
  <si>
    <t>丰台区长辛店镇张郭庄村</t>
    <phoneticPr fontId="16" type="noConversion"/>
  </si>
  <si>
    <t>汤泉墅</t>
    <phoneticPr fontId="16" type="noConversion"/>
  </si>
  <si>
    <t>梧桐苑</t>
    <phoneticPr fontId="16" type="noConversion"/>
  </si>
  <si>
    <t>珠光御景</t>
    <phoneticPr fontId="16" type="noConversion"/>
  </si>
  <si>
    <t>交易时间</t>
    <phoneticPr fontId="2" type="noConversion"/>
  </si>
  <si>
    <t>2017-6-29</t>
    <phoneticPr fontId="2" type="noConversion"/>
  </si>
  <si>
    <t>2017-4</t>
    <phoneticPr fontId="2" type="noConversion"/>
  </si>
  <si>
    <t>2017-4</t>
    <phoneticPr fontId="16" type="noConversion"/>
  </si>
  <si>
    <t>2017-3</t>
    <phoneticPr fontId="16" type="noConversion"/>
  </si>
  <si>
    <t>正常</t>
    <phoneticPr fontId="2" type="noConversion"/>
  </si>
  <si>
    <t>钢混</t>
    <phoneticPr fontId="2" type="noConversion"/>
  </si>
  <si>
    <t>混合</t>
    <phoneticPr fontId="2" type="noConversion"/>
  </si>
  <si>
    <t>钢混</t>
    <phoneticPr fontId="16" type="noConversion"/>
  </si>
  <si>
    <t>建筑物状态</t>
    <phoneticPr fontId="2" type="noConversion"/>
  </si>
  <si>
    <t>期房</t>
    <phoneticPr fontId="2" type="noConversion"/>
  </si>
  <si>
    <t>现房</t>
    <phoneticPr fontId="2" type="noConversion"/>
  </si>
  <si>
    <t>普装</t>
    <phoneticPr fontId="2" type="noConversion"/>
  </si>
  <si>
    <t>室内装修</t>
    <phoneticPr fontId="2" type="noConversion"/>
  </si>
  <si>
    <t>毛坯</t>
    <phoneticPr fontId="2" type="noConversion"/>
  </si>
  <si>
    <t>精装</t>
    <phoneticPr fontId="2" type="noConversion"/>
  </si>
  <si>
    <t>七通</t>
    <phoneticPr fontId="16" type="noConversion"/>
  </si>
  <si>
    <t>物业管理</t>
    <phoneticPr fontId="2" type="noConversion"/>
  </si>
  <si>
    <t>物业公司管理</t>
    <phoneticPr fontId="2" type="noConversion"/>
  </si>
  <si>
    <t>物业公司管理</t>
    <phoneticPr fontId="16" type="noConversion"/>
  </si>
  <si>
    <t>表2：因素比较修正系数表</t>
  </si>
  <si>
    <t>可比实例
比较因素</t>
  </si>
  <si>
    <t>交易时间</t>
  </si>
  <si>
    <t>交易情况</t>
  </si>
  <si>
    <t>权益状况</t>
  </si>
  <si>
    <t>登记用途</t>
  </si>
  <si>
    <t>土地使用年限</t>
  </si>
  <si>
    <t>地上容积率</t>
  </si>
  <si>
    <t>其他权益状况修正</t>
  </si>
  <si>
    <t>区位状况</t>
  </si>
  <si>
    <t>居住社区成熟度</t>
  </si>
  <si>
    <t>交通便捷度</t>
  </si>
  <si>
    <t>公用服务设施完善度</t>
  </si>
  <si>
    <t>自然及人文环境</t>
  </si>
  <si>
    <t>地理位置</t>
  </si>
  <si>
    <t>建筑类型</t>
  </si>
  <si>
    <t>结构</t>
  </si>
  <si>
    <t>建筑物状态</t>
  </si>
  <si>
    <t>公共部分装修</t>
  </si>
  <si>
    <t>室内装修</t>
  </si>
  <si>
    <t>基础设施</t>
  </si>
  <si>
    <t>物业管理</t>
  </si>
  <si>
    <t>100</t>
  </si>
  <si>
    <t>100</t>
    <phoneticPr fontId="1" type="noConversion"/>
  </si>
  <si>
    <t>估价对象</t>
    <phoneticPr fontId="1" type="noConversion"/>
  </si>
  <si>
    <t>实例A</t>
    <phoneticPr fontId="1" type="noConversion"/>
  </si>
  <si>
    <t>实例B</t>
    <phoneticPr fontId="1" type="noConversion"/>
  </si>
  <si>
    <t>实例C</t>
    <phoneticPr fontId="1" type="noConversion"/>
  </si>
  <si>
    <t>2011年</t>
    <phoneticPr fontId="16" type="noConversion"/>
  </si>
  <si>
    <t>2013年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</si>
</sst>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0_);[Red]\(0.000\)"/>
    <numFmt numFmtId="177" formatCode="0_);[Red]\(0\)"/>
    <numFmt numFmtId="178" formatCode="0.0%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indexed="10"/>
      <name val="楷体_GB2312"/>
      <family val="3"/>
      <charset val="134"/>
    </font>
    <font>
      <sz val="10"/>
      <color indexed="53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0" fontId="10" fillId="0" borderId="0">
      <alignment vertical="center"/>
    </xf>
    <xf numFmtId="0" fontId="10" fillId="0" borderId="0"/>
    <xf numFmtId="0" fontId="6" fillId="0" borderId="0"/>
  </cellStyleXfs>
  <cellXfs count="73">
    <xf numFmtId="0" fontId="0" fillId="0" borderId="0" xfId="0"/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right" vertical="center" wrapText="1"/>
    </xf>
    <xf numFmtId="49" fontId="5" fillId="0" borderId="8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9" fontId="5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58" fontId="5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7" fillId="2" borderId="0" xfId="0" applyNumberFormat="1" applyFont="1" applyFill="1" applyAlignment="1" applyProtection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</cellXfs>
  <cellStyles count="5">
    <cellStyle name="常规" xfId="0" builtinId="0"/>
    <cellStyle name="常规 10" xfId="3"/>
    <cellStyle name="常规 2" xfId="2"/>
    <cellStyle name="常规 4" xfId="1"/>
    <cellStyle name="常规 8" xfId="4"/>
  </cellStyles>
  <dxfs count="0"/>
  <tableStyles count="0" defaultTableStyle="TableStyleMedium2" defaultPivotStyle="PivotStyleMedium9"/>
  <colors>
    <mruColors>
      <color rgb="FFFF6699"/>
      <color rgb="FF66CCFF"/>
      <color rgb="FF3AB075"/>
      <color rgb="FF2CCA4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5" Type="http://schemas.openxmlformats.org/officeDocument/2006/relationships/image" Target="../media/image7.png"/><Relationship Id="rId4" Type="http://schemas.openxmlformats.org/officeDocument/2006/relationships/image" Target="../media/image2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7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12</xdr:col>
      <xdr:colOff>333375</xdr:colOff>
      <xdr:row>77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7524750"/>
          <a:ext cx="8572500" cy="7353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152400</xdr:rowOff>
    </xdr:from>
    <xdr:to>
      <xdr:col>14</xdr:col>
      <xdr:colOff>266700</xdr:colOff>
      <xdr:row>31</xdr:row>
      <xdr:rowOff>133447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5981700"/>
          <a:ext cx="9048750" cy="512454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657225</xdr:colOff>
      <xdr:row>0</xdr:row>
      <xdr:rowOff>0</xdr:rowOff>
    </xdr:from>
    <xdr:to>
      <xdr:col>26</xdr:col>
      <xdr:colOff>19050</xdr:colOff>
      <xdr:row>25</xdr:row>
      <xdr:rowOff>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86825" y="5495925"/>
          <a:ext cx="8277225" cy="428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73</xdr:row>
      <xdr:rowOff>152400</xdr:rowOff>
    </xdr:from>
    <xdr:to>
      <xdr:col>14</xdr:col>
      <xdr:colOff>561975</xdr:colOff>
      <xdr:row>114</xdr:row>
      <xdr:rowOff>85725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8326100"/>
          <a:ext cx="9477375" cy="6962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36</xdr:row>
      <xdr:rowOff>85725</xdr:rowOff>
    </xdr:from>
    <xdr:to>
      <xdr:col>14</xdr:col>
      <xdr:colOff>373077</xdr:colOff>
      <xdr:row>68</xdr:row>
      <xdr:rowOff>152400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915775"/>
          <a:ext cx="9288477" cy="5553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228600</xdr:colOff>
      <xdr:row>39</xdr:row>
      <xdr:rowOff>152400</xdr:rowOff>
    </xdr:from>
    <xdr:to>
      <xdr:col>23</xdr:col>
      <xdr:colOff>304800</xdr:colOff>
      <xdr:row>63</xdr:row>
      <xdr:rowOff>38100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144000" y="12496800"/>
          <a:ext cx="6248400" cy="4000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371475</xdr:colOff>
      <xdr:row>62</xdr:row>
      <xdr:rowOff>19050</xdr:rowOff>
    </xdr:from>
    <xdr:to>
      <xdr:col>18</xdr:col>
      <xdr:colOff>304800</xdr:colOff>
      <xdr:row>72</xdr:row>
      <xdr:rowOff>128813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972675" y="10648950"/>
          <a:ext cx="2676525" cy="18242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381000</xdr:colOff>
      <xdr:row>22</xdr:row>
      <xdr:rowOff>133351</xdr:rowOff>
    </xdr:from>
    <xdr:to>
      <xdr:col>18</xdr:col>
      <xdr:colOff>257175</xdr:colOff>
      <xdr:row>33</xdr:row>
      <xdr:rowOff>76447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9296400" y="9563101"/>
          <a:ext cx="2619375" cy="18290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12</xdr:col>
      <xdr:colOff>438150</xdr:colOff>
      <xdr:row>133</xdr:row>
      <xdr:rowOff>38100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5546050"/>
          <a:ext cx="7981950" cy="2952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133350</xdr:colOff>
      <xdr:row>136</xdr:row>
      <xdr:rowOff>57150</xdr:rowOff>
    </xdr:from>
    <xdr:to>
      <xdr:col>18</xdr:col>
      <xdr:colOff>142875</xdr:colOff>
      <xdr:row>143</xdr:row>
      <xdr:rowOff>28575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19150" y="23374350"/>
          <a:ext cx="11668125" cy="1171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209550</xdr:colOff>
      <xdr:row>145</xdr:row>
      <xdr:rowOff>133350</xdr:rowOff>
    </xdr:from>
    <xdr:to>
      <xdr:col>14</xdr:col>
      <xdr:colOff>552450</xdr:colOff>
      <xdr:row>150</xdr:row>
      <xdr:rowOff>76200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95350" y="24993600"/>
          <a:ext cx="9258300" cy="8001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209550</xdr:colOff>
      <xdr:row>150</xdr:row>
      <xdr:rowOff>66675</xdr:rowOff>
    </xdr:from>
    <xdr:to>
      <xdr:col>3</xdr:col>
      <xdr:colOff>400050</xdr:colOff>
      <xdr:row>162</xdr:row>
      <xdr:rowOff>38100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95350" y="25784175"/>
          <a:ext cx="1562100" cy="2028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504825</xdr:colOff>
      <xdr:row>150</xdr:row>
      <xdr:rowOff>28575</xdr:rowOff>
    </xdr:from>
    <xdr:to>
      <xdr:col>5</xdr:col>
      <xdr:colOff>581025</xdr:colOff>
      <xdr:row>162</xdr:row>
      <xdr:rowOff>57150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562225" y="25746075"/>
          <a:ext cx="1447800" cy="2085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123825</xdr:colOff>
      <xdr:row>194</xdr:row>
      <xdr:rowOff>57150</xdr:rowOff>
    </xdr:from>
    <xdr:to>
      <xdr:col>14</xdr:col>
      <xdr:colOff>238125</xdr:colOff>
      <xdr:row>237</xdr:row>
      <xdr:rowOff>76200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09625" y="33318450"/>
          <a:ext cx="9029700" cy="7391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314325</xdr:colOff>
      <xdr:row>172</xdr:row>
      <xdr:rowOff>142875</xdr:rowOff>
    </xdr:from>
    <xdr:to>
      <xdr:col>18</xdr:col>
      <xdr:colOff>666750</xdr:colOff>
      <xdr:row>196</xdr:row>
      <xdr:rowOff>66675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486525" y="29632275"/>
          <a:ext cx="6524625" cy="4038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133350</xdr:colOff>
      <xdr:row>164</xdr:row>
      <xdr:rowOff>95251</xdr:rowOff>
    </xdr:from>
    <xdr:to>
      <xdr:col>12</xdr:col>
      <xdr:colOff>628650</xdr:colOff>
      <xdr:row>192</xdr:row>
      <xdr:rowOff>5413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19150" y="28213051"/>
          <a:ext cx="8039100" cy="47107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0</xdr:colOff>
      <xdr:row>150</xdr:row>
      <xdr:rowOff>142875</xdr:rowOff>
    </xdr:from>
    <xdr:to>
      <xdr:col>9</xdr:col>
      <xdr:colOff>590550</xdr:colOff>
      <xdr:row>164</xdr:row>
      <xdr:rowOff>133350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114800" y="25860375"/>
          <a:ext cx="2647950" cy="2390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0</xdr:colOff>
      <xdr:row>150</xdr:row>
      <xdr:rowOff>0</xdr:rowOff>
    </xdr:from>
    <xdr:to>
      <xdr:col>12</xdr:col>
      <xdr:colOff>400050</xdr:colOff>
      <xdr:row>164</xdr:row>
      <xdr:rowOff>38100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858000" y="25717500"/>
          <a:ext cx="1771650" cy="2438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13</xdr:col>
      <xdr:colOff>0</xdr:colOff>
      <xdr:row>151</xdr:row>
      <xdr:rowOff>0</xdr:rowOff>
    </xdr:from>
    <xdr:to>
      <xdr:col>16</xdr:col>
      <xdr:colOff>238125</xdr:colOff>
      <xdr:row>161</xdr:row>
      <xdr:rowOff>57150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915400" y="25888950"/>
          <a:ext cx="2295525" cy="1771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180975</xdr:colOff>
      <xdr:row>17</xdr:row>
      <xdr:rowOff>133350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1450"/>
          <a:ext cx="9096375" cy="2876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12</xdr:col>
      <xdr:colOff>38100</xdr:colOff>
      <xdr:row>52</xdr:row>
      <xdr:rowOff>85874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29000"/>
          <a:ext cx="8267700" cy="55722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152400</xdr:colOff>
      <xdr:row>14</xdr:row>
      <xdr:rowOff>9525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581400" cy="2409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390525</xdr:colOff>
      <xdr:row>31</xdr:row>
      <xdr:rowOff>38100</xdr:rowOff>
    </xdr:to>
    <xdr:pic>
      <xdr:nvPicPr>
        <xdr:cNvPr id="307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743200"/>
          <a:ext cx="3819525" cy="2609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5</xdr:col>
      <xdr:colOff>676275</xdr:colOff>
      <xdr:row>47</xdr:row>
      <xdr:rowOff>95250</xdr:rowOff>
    </xdr:to>
    <xdr:pic>
      <xdr:nvPicPr>
        <xdr:cNvPr id="30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657850"/>
          <a:ext cx="4105275" cy="249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352425</xdr:colOff>
      <xdr:row>9</xdr:row>
      <xdr:rowOff>95250</xdr:rowOff>
    </xdr:from>
    <xdr:to>
      <xdr:col>11</xdr:col>
      <xdr:colOff>276225</xdr:colOff>
      <xdr:row>23</xdr:row>
      <xdr:rowOff>85725</xdr:rowOff>
    </xdr:to>
    <xdr:pic>
      <xdr:nvPicPr>
        <xdr:cNvPr id="307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67225" y="1638300"/>
          <a:ext cx="3352800" cy="2390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190500</xdr:colOff>
      <xdr:row>47</xdr:row>
      <xdr:rowOff>66675</xdr:rowOff>
    </xdr:to>
    <xdr:pic>
      <xdr:nvPicPr>
        <xdr:cNvPr id="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00600" y="5657850"/>
          <a:ext cx="3619500" cy="2466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226719</xdr:colOff>
      <xdr:row>14</xdr:row>
      <xdr:rowOff>152400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3655719" cy="2552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9</xdr:col>
      <xdr:colOff>525898</xdr:colOff>
      <xdr:row>16</xdr:row>
      <xdr:rowOff>123825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171450"/>
          <a:ext cx="3954898" cy="2695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390525</xdr:colOff>
      <xdr:row>0</xdr:row>
      <xdr:rowOff>0</xdr:rowOff>
    </xdr:from>
    <xdr:to>
      <xdr:col>15</xdr:col>
      <xdr:colOff>9525</xdr:colOff>
      <xdr:row>16</xdr:row>
      <xdr:rowOff>57150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562725" y="0"/>
          <a:ext cx="3733800" cy="2800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6"/>
  <sheetViews>
    <sheetView tabSelected="1" topLeftCell="A20" workbookViewId="0">
      <selection activeCell="N53" sqref="N53"/>
    </sheetView>
  </sheetViews>
  <sheetFormatPr defaultRowHeight="12"/>
  <cols>
    <col min="1" max="1" width="3.875" style="8" customWidth="1"/>
    <col min="2" max="2" width="18.625" style="13" customWidth="1"/>
    <col min="3" max="3" width="13.5" style="8" customWidth="1"/>
    <col min="4" max="4" width="7.125" style="8" customWidth="1"/>
    <col min="5" max="5" width="13.5" style="8" customWidth="1"/>
    <col min="6" max="6" width="7.125" style="8" customWidth="1"/>
    <col min="7" max="7" width="13.5" style="8" customWidth="1"/>
    <col min="8" max="8" width="7.125" style="8" customWidth="1"/>
    <col min="9" max="9" width="13.5" style="8" customWidth="1"/>
    <col min="10" max="10" width="7.125" style="8" customWidth="1"/>
    <col min="11" max="11" width="2" style="8" customWidth="1"/>
    <col min="12" max="12" width="5" style="8" customWidth="1"/>
    <col min="13" max="13" width="19.5" style="13" customWidth="1"/>
    <col min="14" max="14" width="6.125" style="18" customWidth="1"/>
    <col min="15" max="15" width="6.125" style="13" customWidth="1"/>
    <col min="16" max="16" width="6.125" style="18" customWidth="1"/>
    <col min="17" max="17" width="6.125" style="13" customWidth="1"/>
    <col min="18" max="18" width="6.125" style="18" customWidth="1"/>
    <col min="19" max="19" width="6.125" style="13" customWidth="1"/>
    <col min="20" max="20" width="2.25" style="8" customWidth="1"/>
    <col min="21" max="21" width="4.125" style="8" customWidth="1"/>
    <col min="22" max="22" width="19.125" style="8" customWidth="1"/>
    <col min="23" max="25" width="11" style="8" customWidth="1"/>
    <col min="26" max="254" width="9" style="8"/>
    <col min="255" max="255" width="4.75" style="8" customWidth="1"/>
    <col min="256" max="256" width="15.25" style="8" customWidth="1"/>
    <col min="257" max="257" width="13.5" style="8" customWidth="1"/>
    <col min="258" max="258" width="7.125" style="8" customWidth="1"/>
    <col min="259" max="259" width="13.5" style="8" customWidth="1"/>
    <col min="260" max="260" width="7.125" style="8" customWidth="1"/>
    <col min="261" max="261" width="13.5" style="8" customWidth="1"/>
    <col min="262" max="262" width="7.125" style="8" customWidth="1"/>
    <col min="263" max="263" width="13.5" style="8" customWidth="1"/>
    <col min="264" max="264" width="7.125" style="8" customWidth="1"/>
    <col min="265" max="265" width="27.5" style="8" customWidth="1"/>
    <col min="266" max="266" width="6.625" style="8" customWidth="1"/>
    <col min="267" max="267" width="0" style="8" hidden="1" customWidth="1"/>
    <col min="268" max="268" width="7.125" style="8" customWidth="1"/>
    <col min="269" max="269" width="19.5" style="8" customWidth="1"/>
    <col min="270" max="274" width="6.125" style="8" customWidth="1"/>
    <col min="275" max="275" width="5.75" style="8" customWidth="1"/>
    <col min="276" max="276" width="4.25" style="8" customWidth="1"/>
    <col min="277" max="277" width="14.25" style="8" customWidth="1"/>
    <col min="278" max="280" width="9.375" style="8" customWidth="1"/>
    <col min="281" max="510" width="9" style="8"/>
    <col min="511" max="511" width="4.75" style="8" customWidth="1"/>
    <col min="512" max="512" width="15.25" style="8" customWidth="1"/>
    <col min="513" max="513" width="13.5" style="8" customWidth="1"/>
    <col min="514" max="514" width="7.125" style="8" customWidth="1"/>
    <col min="515" max="515" width="13.5" style="8" customWidth="1"/>
    <col min="516" max="516" width="7.125" style="8" customWidth="1"/>
    <col min="517" max="517" width="13.5" style="8" customWidth="1"/>
    <col min="518" max="518" width="7.125" style="8" customWidth="1"/>
    <col min="519" max="519" width="13.5" style="8" customWidth="1"/>
    <col min="520" max="520" width="7.125" style="8" customWidth="1"/>
    <col min="521" max="521" width="27.5" style="8" customWidth="1"/>
    <col min="522" max="522" width="6.625" style="8" customWidth="1"/>
    <col min="523" max="523" width="0" style="8" hidden="1" customWidth="1"/>
    <col min="524" max="524" width="7.125" style="8" customWidth="1"/>
    <col min="525" max="525" width="19.5" style="8" customWidth="1"/>
    <col min="526" max="530" width="6.125" style="8" customWidth="1"/>
    <col min="531" max="531" width="5.75" style="8" customWidth="1"/>
    <col min="532" max="532" width="4.25" style="8" customWidth="1"/>
    <col min="533" max="533" width="14.25" style="8" customWidth="1"/>
    <col min="534" max="536" width="9.375" style="8" customWidth="1"/>
    <col min="537" max="766" width="9" style="8"/>
    <col min="767" max="767" width="4.75" style="8" customWidth="1"/>
    <col min="768" max="768" width="15.25" style="8" customWidth="1"/>
    <col min="769" max="769" width="13.5" style="8" customWidth="1"/>
    <col min="770" max="770" width="7.125" style="8" customWidth="1"/>
    <col min="771" max="771" width="13.5" style="8" customWidth="1"/>
    <col min="772" max="772" width="7.125" style="8" customWidth="1"/>
    <col min="773" max="773" width="13.5" style="8" customWidth="1"/>
    <col min="774" max="774" width="7.125" style="8" customWidth="1"/>
    <col min="775" max="775" width="13.5" style="8" customWidth="1"/>
    <col min="776" max="776" width="7.125" style="8" customWidth="1"/>
    <col min="777" max="777" width="27.5" style="8" customWidth="1"/>
    <col min="778" max="778" width="6.625" style="8" customWidth="1"/>
    <col min="779" max="779" width="0" style="8" hidden="1" customWidth="1"/>
    <col min="780" max="780" width="7.125" style="8" customWidth="1"/>
    <col min="781" max="781" width="19.5" style="8" customWidth="1"/>
    <col min="782" max="786" width="6.125" style="8" customWidth="1"/>
    <col min="787" max="787" width="5.75" style="8" customWidth="1"/>
    <col min="788" max="788" width="4.25" style="8" customWidth="1"/>
    <col min="789" max="789" width="14.25" style="8" customWidth="1"/>
    <col min="790" max="792" width="9.375" style="8" customWidth="1"/>
    <col min="793" max="1022" width="9" style="8"/>
    <col min="1023" max="1023" width="4.75" style="8" customWidth="1"/>
    <col min="1024" max="1024" width="15.25" style="8" customWidth="1"/>
    <col min="1025" max="1025" width="13.5" style="8" customWidth="1"/>
    <col min="1026" max="1026" width="7.125" style="8" customWidth="1"/>
    <col min="1027" max="1027" width="13.5" style="8" customWidth="1"/>
    <col min="1028" max="1028" width="7.125" style="8" customWidth="1"/>
    <col min="1029" max="1029" width="13.5" style="8" customWidth="1"/>
    <col min="1030" max="1030" width="7.125" style="8" customWidth="1"/>
    <col min="1031" max="1031" width="13.5" style="8" customWidth="1"/>
    <col min="1032" max="1032" width="7.125" style="8" customWidth="1"/>
    <col min="1033" max="1033" width="27.5" style="8" customWidth="1"/>
    <col min="1034" max="1034" width="6.625" style="8" customWidth="1"/>
    <col min="1035" max="1035" width="0" style="8" hidden="1" customWidth="1"/>
    <col min="1036" max="1036" width="7.125" style="8" customWidth="1"/>
    <col min="1037" max="1037" width="19.5" style="8" customWidth="1"/>
    <col min="1038" max="1042" width="6.125" style="8" customWidth="1"/>
    <col min="1043" max="1043" width="5.75" style="8" customWidth="1"/>
    <col min="1044" max="1044" width="4.25" style="8" customWidth="1"/>
    <col min="1045" max="1045" width="14.25" style="8" customWidth="1"/>
    <col min="1046" max="1048" width="9.375" style="8" customWidth="1"/>
    <col min="1049" max="1278" width="9" style="8"/>
    <col min="1279" max="1279" width="4.75" style="8" customWidth="1"/>
    <col min="1280" max="1280" width="15.25" style="8" customWidth="1"/>
    <col min="1281" max="1281" width="13.5" style="8" customWidth="1"/>
    <col min="1282" max="1282" width="7.125" style="8" customWidth="1"/>
    <col min="1283" max="1283" width="13.5" style="8" customWidth="1"/>
    <col min="1284" max="1284" width="7.125" style="8" customWidth="1"/>
    <col min="1285" max="1285" width="13.5" style="8" customWidth="1"/>
    <col min="1286" max="1286" width="7.125" style="8" customWidth="1"/>
    <col min="1287" max="1287" width="13.5" style="8" customWidth="1"/>
    <col min="1288" max="1288" width="7.125" style="8" customWidth="1"/>
    <col min="1289" max="1289" width="27.5" style="8" customWidth="1"/>
    <col min="1290" max="1290" width="6.625" style="8" customWidth="1"/>
    <col min="1291" max="1291" width="0" style="8" hidden="1" customWidth="1"/>
    <col min="1292" max="1292" width="7.125" style="8" customWidth="1"/>
    <col min="1293" max="1293" width="19.5" style="8" customWidth="1"/>
    <col min="1294" max="1298" width="6.125" style="8" customWidth="1"/>
    <col min="1299" max="1299" width="5.75" style="8" customWidth="1"/>
    <col min="1300" max="1300" width="4.25" style="8" customWidth="1"/>
    <col min="1301" max="1301" width="14.25" style="8" customWidth="1"/>
    <col min="1302" max="1304" width="9.375" style="8" customWidth="1"/>
    <col min="1305" max="1534" width="9" style="8"/>
    <col min="1535" max="1535" width="4.75" style="8" customWidth="1"/>
    <col min="1536" max="1536" width="15.25" style="8" customWidth="1"/>
    <col min="1537" max="1537" width="13.5" style="8" customWidth="1"/>
    <col min="1538" max="1538" width="7.125" style="8" customWidth="1"/>
    <col min="1539" max="1539" width="13.5" style="8" customWidth="1"/>
    <col min="1540" max="1540" width="7.125" style="8" customWidth="1"/>
    <col min="1541" max="1541" width="13.5" style="8" customWidth="1"/>
    <col min="1542" max="1542" width="7.125" style="8" customWidth="1"/>
    <col min="1543" max="1543" width="13.5" style="8" customWidth="1"/>
    <col min="1544" max="1544" width="7.125" style="8" customWidth="1"/>
    <col min="1545" max="1545" width="27.5" style="8" customWidth="1"/>
    <col min="1546" max="1546" width="6.625" style="8" customWidth="1"/>
    <col min="1547" max="1547" width="0" style="8" hidden="1" customWidth="1"/>
    <col min="1548" max="1548" width="7.125" style="8" customWidth="1"/>
    <col min="1549" max="1549" width="19.5" style="8" customWidth="1"/>
    <col min="1550" max="1554" width="6.125" style="8" customWidth="1"/>
    <col min="1555" max="1555" width="5.75" style="8" customWidth="1"/>
    <col min="1556" max="1556" width="4.25" style="8" customWidth="1"/>
    <col min="1557" max="1557" width="14.25" style="8" customWidth="1"/>
    <col min="1558" max="1560" width="9.375" style="8" customWidth="1"/>
    <col min="1561" max="1790" width="9" style="8"/>
    <col min="1791" max="1791" width="4.75" style="8" customWidth="1"/>
    <col min="1792" max="1792" width="15.25" style="8" customWidth="1"/>
    <col min="1793" max="1793" width="13.5" style="8" customWidth="1"/>
    <col min="1794" max="1794" width="7.125" style="8" customWidth="1"/>
    <col min="1795" max="1795" width="13.5" style="8" customWidth="1"/>
    <col min="1796" max="1796" width="7.125" style="8" customWidth="1"/>
    <col min="1797" max="1797" width="13.5" style="8" customWidth="1"/>
    <col min="1798" max="1798" width="7.125" style="8" customWidth="1"/>
    <col min="1799" max="1799" width="13.5" style="8" customWidth="1"/>
    <col min="1800" max="1800" width="7.125" style="8" customWidth="1"/>
    <col min="1801" max="1801" width="27.5" style="8" customWidth="1"/>
    <col min="1802" max="1802" width="6.625" style="8" customWidth="1"/>
    <col min="1803" max="1803" width="0" style="8" hidden="1" customWidth="1"/>
    <col min="1804" max="1804" width="7.125" style="8" customWidth="1"/>
    <col min="1805" max="1805" width="19.5" style="8" customWidth="1"/>
    <col min="1806" max="1810" width="6.125" style="8" customWidth="1"/>
    <col min="1811" max="1811" width="5.75" style="8" customWidth="1"/>
    <col min="1812" max="1812" width="4.25" style="8" customWidth="1"/>
    <col min="1813" max="1813" width="14.25" style="8" customWidth="1"/>
    <col min="1814" max="1816" width="9.375" style="8" customWidth="1"/>
    <col min="1817" max="2046" width="9" style="8"/>
    <col min="2047" max="2047" width="4.75" style="8" customWidth="1"/>
    <col min="2048" max="2048" width="15.25" style="8" customWidth="1"/>
    <col min="2049" max="2049" width="13.5" style="8" customWidth="1"/>
    <col min="2050" max="2050" width="7.125" style="8" customWidth="1"/>
    <col min="2051" max="2051" width="13.5" style="8" customWidth="1"/>
    <col min="2052" max="2052" width="7.125" style="8" customWidth="1"/>
    <col min="2053" max="2053" width="13.5" style="8" customWidth="1"/>
    <col min="2054" max="2054" width="7.125" style="8" customWidth="1"/>
    <col min="2055" max="2055" width="13.5" style="8" customWidth="1"/>
    <col min="2056" max="2056" width="7.125" style="8" customWidth="1"/>
    <col min="2057" max="2057" width="27.5" style="8" customWidth="1"/>
    <col min="2058" max="2058" width="6.625" style="8" customWidth="1"/>
    <col min="2059" max="2059" width="0" style="8" hidden="1" customWidth="1"/>
    <col min="2060" max="2060" width="7.125" style="8" customWidth="1"/>
    <col min="2061" max="2061" width="19.5" style="8" customWidth="1"/>
    <col min="2062" max="2066" width="6.125" style="8" customWidth="1"/>
    <col min="2067" max="2067" width="5.75" style="8" customWidth="1"/>
    <col min="2068" max="2068" width="4.25" style="8" customWidth="1"/>
    <col min="2069" max="2069" width="14.25" style="8" customWidth="1"/>
    <col min="2070" max="2072" width="9.375" style="8" customWidth="1"/>
    <col min="2073" max="2302" width="9" style="8"/>
    <col min="2303" max="2303" width="4.75" style="8" customWidth="1"/>
    <col min="2304" max="2304" width="15.25" style="8" customWidth="1"/>
    <col min="2305" max="2305" width="13.5" style="8" customWidth="1"/>
    <col min="2306" max="2306" width="7.125" style="8" customWidth="1"/>
    <col min="2307" max="2307" width="13.5" style="8" customWidth="1"/>
    <col min="2308" max="2308" width="7.125" style="8" customWidth="1"/>
    <col min="2309" max="2309" width="13.5" style="8" customWidth="1"/>
    <col min="2310" max="2310" width="7.125" style="8" customWidth="1"/>
    <col min="2311" max="2311" width="13.5" style="8" customWidth="1"/>
    <col min="2312" max="2312" width="7.125" style="8" customWidth="1"/>
    <col min="2313" max="2313" width="27.5" style="8" customWidth="1"/>
    <col min="2314" max="2314" width="6.625" style="8" customWidth="1"/>
    <col min="2315" max="2315" width="0" style="8" hidden="1" customWidth="1"/>
    <col min="2316" max="2316" width="7.125" style="8" customWidth="1"/>
    <col min="2317" max="2317" width="19.5" style="8" customWidth="1"/>
    <col min="2318" max="2322" width="6.125" style="8" customWidth="1"/>
    <col min="2323" max="2323" width="5.75" style="8" customWidth="1"/>
    <col min="2324" max="2324" width="4.25" style="8" customWidth="1"/>
    <col min="2325" max="2325" width="14.25" style="8" customWidth="1"/>
    <col min="2326" max="2328" width="9.375" style="8" customWidth="1"/>
    <col min="2329" max="2558" width="9" style="8"/>
    <col min="2559" max="2559" width="4.75" style="8" customWidth="1"/>
    <col min="2560" max="2560" width="15.25" style="8" customWidth="1"/>
    <col min="2561" max="2561" width="13.5" style="8" customWidth="1"/>
    <col min="2562" max="2562" width="7.125" style="8" customWidth="1"/>
    <col min="2563" max="2563" width="13.5" style="8" customWidth="1"/>
    <col min="2564" max="2564" width="7.125" style="8" customWidth="1"/>
    <col min="2565" max="2565" width="13.5" style="8" customWidth="1"/>
    <col min="2566" max="2566" width="7.125" style="8" customWidth="1"/>
    <col min="2567" max="2567" width="13.5" style="8" customWidth="1"/>
    <col min="2568" max="2568" width="7.125" style="8" customWidth="1"/>
    <col min="2569" max="2569" width="27.5" style="8" customWidth="1"/>
    <col min="2570" max="2570" width="6.625" style="8" customWidth="1"/>
    <col min="2571" max="2571" width="0" style="8" hidden="1" customWidth="1"/>
    <col min="2572" max="2572" width="7.125" style="8" customWidth="1"/>
    <col min="2573" max="2573" width="19.5" style="8" customWidth="1"/>
    <col min="2574" max="2578" width="6.125" style="8" customWidth="1"/>
    <col min="2579" max="2579" width="5.75" style="8" customWidth="1"/>
    <col min="2580" max="2580" width="4.25" style="8" customWidth="1"/>
    <col min="2581" max="2581" width="14.25" style="8" customWidth="1"/>
    <col min="2582" max="2584" width="9.375" style="8" customWidth="1"/>
    <col min="2585" max="2814" width="9" style="8"/>
    <col min="2815" max="2815" width="4.75" style="8" customWidth="1"/>
    <col min="2816" max="2816" width="15.25" style="8" customWidth="1"/>
    <col min="2817" max="2817" width="13.5" style="8" customWidth="1"/>
    <col min="2818" max="2818" width="7.125" style="8" customWidth="1"/>
    <col min="2819" max="2819" width="13.5" style="8" customWidth="1"/>
    <col min="2820" max="2820" width="7.125" style="8" customWidth="1"/>
    <col min="2821" max="2821" width="13.5" style="8" customWidth="1"/>
    <col min="2822" max="2822" width="7.125" style="8" customWidth="1"/>
    <col min="2823" max="2823" width="13.5" style="8" customWidth="1"/>
    <col min="2824" max="2824" width="7.125" style="8" customWidth="1"/>
    <col min="2825" max="2825" width="27.5" style="8" customWidth="1"/>
    <col min="2826" max="2826" width="6.625" style="8" customWidth="1"/>
    <col min="2827" max="2827" width="0" style="8" hidden="1" customWidth="1"/>
    <col min="2828" max="2828" width="7.125" style="8" customWidth="1"/>
    <col min="2829" max="2829" width="19.5" style="8" customWidth="1"/>
    <col min="2830" max="2834" width="6.125" style="8" customWidth="1"/>
    <col min="2835" max="2835" width="5.75" style="8" customWidth="1"/>
    <col min="2836" max="2836" width="4.25" style="8" customWidth="1"/>
    <col min="2837" max="2837" width="14.25" style="8" customWidth="1"/>
    <col min="2838" max="2840" width="9.375" style="8" customWidth="1"/>
    <col min="2841" max="3070" width="9" style="8"/>
    <col min="3071" max="3071" width="4.75" style="8" customWidth="1"/>
    <col min="3072" max="3072" width="15.25" style="8" customWidth="1"/>
    <col min="3073" max="3073" width="13.5" style="8" customWidth="1"/>
    <col min="3074" max="3074" width="7.125" style="8" customWidth="1"/>
    <col min="3075" max="3075" width="13.5" style="8" customWidth="1"/>
    <col min="3076" max="3076" width="7.125" style="8" customWidth="1"/>
    <col min="3077" max="3077" width="13.5" style="8" customWidth="1"/>
    <col min="3078" max="3078" width="7.125" style="8" customWidth="1"/>
    <col min="3079" max="3079" width="13.5" style="8" customWidth="1"/>
    <col min="3080" max="3080" width="7.125" style="8" customWidth="1"/>
    <col min="3081" max="3081" width="27.5" style="8" customWidth="1"/>
    <col min="3082" max="3082" width="6.625" style="8" customWidth="1"/>
    <col min="3083" max="3083" width="0" style="8" hidden="1" customWidth="1"/>
    <col min="3084" max="3084" width="7.125" style="8" customWidth="1"/>
    <col min="3085" max="3085" width="19.5" style="8" customWidth="1"/>
    <col min="3086" max="3090" width="6.125" style="8" customWidth="1"/>
    <col min="3091" max="3091" width="5.75" style="8" customWidth="1"/>
    <col min="3092" max="3092" width="4.25" style="8" customWidth="1"/>
    <col min="3093" max="3093" width="14.25" style="8" customWidth="1"/>
    <col min="3094" max="3096" width="9.375" style="8" customWidth="1"/>
    <col min="3097" max="3326" width="9" style="8"/>
    <col min="3327" max="3327" width="4.75" style="8" customWidth="1"/>
    <col min="3328" max="3328" width="15.25" style="8" customWidth="1"/>
    <col min="3329" max="3329" width="13.5" style="8" customWidth="1"/>
    <col min="3330" max="3330" width="7.125" style="8" customWidth="1"/>
    <col min="3331" max="3331" width="13.5" style="8" customWidth="1"/>
    <col min="3332" max="3332" width="7.125" style="8" customWidth="1"/>
    <col min="3333" max="3333" width="13.5" style="8" customWidth="1"/>
    <col min="3334" max="3334" width="7.125" style="8" customWidth="1"/>
    <col min="3335" max="3335" width="13.5" style="8" customWidth="1"/>
    <col min="3336" max="3336" width="7.125" style="8" customWidth="1"/>
    <col min="3337" max="3337" width="27.5" style="8" customWidth="1"/>
    <col min="3338" max="3338" width="6.625" style="8" customWidth="1"/>
    <col min="3339" max="3339" width="0" style="8" hidden="1" customWidth="1"/>
    <col min="3340" max="3340" width="7.125" style="8" customWidth="1"/>
    <col min="3341" max="3341" width="19.5" style="8" customWidth="1"/>
    <col min="3342" max="3346" width="6.125" style="8" customWidth="1"/>
    <col min="3347" max="3347" width="5.75" style="8" customWidth="1"/>
    <col min="3348" max="3348" width="4.25" style="8" customWidth="1"/>
    <col min="3349" max="3349" width="14.25" style="8" customWidth="1"/>
    <col min="3350" max="3352" width="9.375" style="8" customWidth="1"/>
    <col min="3353" max="3582" width="9" style="8"/>
    <col min="3583" max="3583" width="4.75" style="8" customWidth="1"/>
    <col min="3584" max="3584" width="15.25" style="8" customWidth="1"/>
    <col min="3585" max="3585" width="13.5" style="8" customWidth="1"/>
    <col min="3586" max="3586" width="7.125" style="8" customWidth="1"/>
    <col min="3587" max="3587" width="13.5" style="8" customWidth="1"/>
    <col min="3588" max="3588" width="7.125" style="8" customWidth="1"/>
    <col min="3589" max="3589" width="13.5" style="8" customWidth="1"/>
    <col min="3590" max="3590" width="7.125" style="8" customWidth="1"/>
    <col min="3591" max="3591" width="13.5" style="8" customWidth="1"/>
    <col min="3592" max="3592" width="7.125" style="8" customWidth="1"/>
    <col min="3593" max="3593" width="27.5" style="8" customWidth="1"/>
    <col min="3594" max="3594" width="6.625" style="8" customWidth="1"/>
    <col min="3595" max="3595" width="0" style="8" hidden="1" customWidth="1"/>
    <col min="3596" max="3596" width="7.125" style="8" customWidth="1"/>
    <col min="3597" max="3597" width="19.5" style="8" customWidth="1"/>
    <col min="3598" max="3602" width="6.125" style="8" customWidth="1"/>
    <col min="3603" max="3603" width="5.75" style="8" customWidth="1"/>
    <col min="3604" max="3604" width="4.25" style="8" customWidth="1"/>
    <col min="3605" max="3605" width="14.25" style="8" customWidth="1"/>
    <col min="3606" max="3608" width="9.375" style="8" customWidth="1"/>
    <col min="3609" max="3838" width="9" style="8"/>
    <col min="3839" max="3839" width="4.75" style="8" customWidth="1"/>
    <col min="3840" max="3840" width="15.25" style="8" customWidth="1"/>
    <col min="3841" max="3841" width="13.5" style="8" customWidth="1"/>
    <col min="3842" max="3842" width="7.125" style="8" customWidth="1"/>
    <col min="3843" max="3843" width="13.5" style="8" customWidth="1"/>
    <col min="3844" max="3844" width="7.125" style="8" customWidth="1"/>
    <col min="3845" max="3845" width="13.5" style="8" customWidth="1"/>
    <col min="3846" max="3846" width="7.125" style="8" customWidth="1"/>
    <col min="3847" max="3847" width="13.5" style="8" customWidth="1"/>
    <col min="3848" max="3848" width="7.125" style="8" customWidth="1"/>
    <col min="3849" max="3849" width="27.5" style="8" customWidth="1"/>
    <col min="3850" max="3850" width="6.625" style="8" customWidth="1"/>
    <col min="3851" max="3851" width="0" style="8" hidden="1" customWidth="1"/>
    <col min="3852" max="3852" width="7.125" style="8" customWidth="1"/>
    <col min="3853" max="3853" width="19.5" style="8" customWidth="1"/>
    <col min="3854" max="3858" width="6.125" style="8" customWidth="1"/>
    <col min="3859" max="3859" width="5.75" style="8" customWidth="1"/>
    <col min="3860" max="3860" width="4.25" style="8" customWidth="1"/>
    <col min="3861" max="3861" width="14.25" style="8" customWidth="1"/>
    <col min="3862" max="3864" width="9.375" style="8" customWidth="1"/>
    <col min="3865" max="4094" width="9" style="8"/>
    <col min="4095" max="4095" width="4.75" style="8" customWidth="1"/>
    <col min="4096" max="4096" width="15.25" style="8" customWidth="1"/>
    <col min="4097" max="4097" width="13.5" style="8" customWidth="1"/>
    <col min="4098" max="4098" width="7.125" style="8" customWidth="1"/>
    <col min="4099" max="4099" width="13.5" style="8" customWidth="1"/>
    <col min="4100" max="4100" width="7.125" style="8" customWidth="1"/>
    <col min="4101" max="4101" width="13.5" style="8" customWidth="1"/>
    <col min="4102" max="4102" width="7.125" style="8" customWidth="1"/>
    <col min="4103" max="4103" width="13.5" style="8" customWidth="1"/>
    <col min="4104" max="4104" width="7.125" style="8" customWidth="1"/>
    <col min="4105" max="4105" width="27.5" style="8" customWidth="1"/>
    <col min="4106" max="4106" width="6.625" style="8" customWidth="1"/>
    <col min="4107" max="4107" width="0" style="8" hidden="1" customWidth="1"/>
    <col min="4108" max="4108" width="7.125" style="8" customWidth="1"/>
    <col min="4109" max="4109" width="19.5" style="8" customWidth="1"/>
    <col min="4110" max="4114" width="6.125" style="8" customWidth="1"/>
    <col min="4115" max="4115" width="5.75" style="8" customWidth="1"/>
    <col min="4116" max="4116" width="4.25" style="8" customWidth="1"/>
    <col min="4117" max="4117" width="14.25" style="8" customWidth="1"/>
    <col min="4118" max="4120" width="9.375" style="8" customWidth="1"/>
    <col min="4121" max="4350" width="9" style="8"/>
    <col min="4351" max="4351" width="4.75" style="8" customWidth="1"/>
    <col min="4352" max="4352" width="15.25" style="8" customWidth="1"/>
    <col min="4353" max="4353" width="13.5" style="8" customWidth="1"/>
    <col min="4354" max="4354" width="7.125" style="8" customWidth="1"/>
    <col min="4355" max="4355" width="13.5" style="8" customWidth="1"/>
    <col min="4356" max="4356" width="7.125" style="8" customWidth="1"/>
    <col min="4357" max="4357" width="13.5" style="8" customWidth="1"/>
    <col min="4358" max="4358" width="7.125" style="8" customWidth="1"/>
    <col min="4359" max="4359" width="13.5" style="8" customWidth="1"/>
    <col min="4360" max="4360" width="7.125" style="8" customWidth="1"/>
    <col min="4361" max="4361" width="27.5" style="8" customWidth="1"/>
    <col min="4362" max="4362" width="6.625" style="8" customWidth="1"/>
    <col min="4363" max="4363" width="0" style="8" hidden="1" customWidth="1"/>
    <col min="4364" max="4364" width="7.125" style="8" customWidth="1"/>
    <col min="4365" max="4365" width="19.5" style="8" customWidth="1"/>
    <col min="4366" max="4370" width="6.125" style="8" customWidth="1"/>
    <col min="4371" max="4371" width="5.75" style="8" customWidth="1"/>
    <col min="4372" max="4372" width="4.25" style="8" customWidth="1"/>
    <col min="4373" max="4373" width="14.25" style="8" customWidth="1"/>
    <col min="4374" max="4376" width="9.375" style="8" customWidth="1"/>
    <col min="4377" max="4606" width="9" style="8"/>
    <col min="4607" max="4607" width="4.75" style="8" customWidth="1"/>
    <col min="4608" max="4608" width="15.25" style="8" customWidth="1"/>
    <col min="4609" max="4609" width="13.5" style="8" customWidth="1"/>
    <col min="4610" max="4610" width="7.125" style="8" customWidth="1"/>
    <col min="4611" max="4611" width="13.5" style="8" customWidth="1"/>
    <col min="4612" max="4612" width="7.125" style="8" customWidth="1"/>
    <col min="4613" max="4613" width="13.5" style="8" customWidth="1"/>
    <col min="4614" max="4614" width="7.125" style="8" customWidth="1"/>
    <col min="4615" max="4615" width="13.5" style="8" customWidth="1"/>
    <col min="4616" max="4616" width="7.125" style="8" customWidth="1"/>
    <col min="4617" max="4617" width="27.5" style="8" customWidth="1"/>
    <col min="4618" max="4618" width="6.625" style="8" customWidth="1"/>
    <col min="4619" max="4619" width="0" style="8" hidden="1" customWidth="1"/>
    <col min="4620" max="4620" width="7.125" style="8" customWidth="1"/>
    <col min="4621" max="4621" width="19.5" style="8" customWidth="1"/>
    <col min="4622" max="4626" width="6.125" style="8" customWidth="1"/>
    <col min="4627" max="4627" width="5.75" style="8" customWidth="1"/>
    <col min="4628" max="4628" width="4.25" style="8" customWidth="1"/>
    <col min="4629" max="4629" width="14.25" style="8" customWidth="1"/>
    <col min="4630" max="4632" width="9.375" style="8" customWidth="1"/>
    <col min="4633" max="4862" width="9" style="8"/>
    <col min="4863" max="4863" width="4.75" style="8" customWidth="1"/>
    <col min="4864" max="4864" width="15.25" style="8" customWidth="1"/>
    <col min="4865" max="4865" width="13.5" style="8" customWidth="1"/>
    <col min="4866" max="4866" width="7.125" style="8" customWidth="1"/>
    <col min="4867" max="4867" width="13.5" style="8" customWidth="1"/>
    <col min="4868" max="4868" width="7.125" style="8" customWidth="1"/>
    <col min="4869" max="4869" width="13.5" style="8" customWidth="1"/>
    <col min="4870" max="4870" width="7.125" style="8" customWidth="1"/>
    <col min="4871" max="4871" width="13.5" style="8" customWidth="1"/>
    <col min="4872" max="4872" width="7.125" style="8" customWidth="1"/>
    <col min="4873" max="4873" width="27.5" style="8" customWidth="1"/>
    <col min="4874" max="4874" width="6.625" style="8" customWidth="1"/>
    <col min="4875" max="4875" width="0" style="8" hidden="1" customWidth="1"/>
    <col min="4876" max="4876" width="7.125" style="8" customWidth="1"/>
    <col min="4877" max="4877" width="19.5" style="8" customWidth="1"/>
    <col min="4878" max="4882" width="6.125" style="8" customWidth="1"/>
    <col min="4883" max="4883" width="5.75" style="8" customWidth="1"/>
    <col min="4884" max="4884" width="4.25" style="8" customWidth="1"/>
    <col min="4885" max="4885" width="14.25" style="8" customWidth="1"/>
    <col min="4886" max="4888" width="9.375" style="8" customWidth="1"/>
    <col min="4889" max="5118" width="9" style="8"/>
    <col min="5119" max="5119" width="4.75" style="8" customWidth="1"/>
    <col min="5120" max="5120" width="15.25" style="8" customWidth="1"/>
    <col min="5121" max="5121" width="13.5" style="8" customWidth="1"/>
    <col min="5122" max="5122" width="7.125" style="8" customWidth="1"/>
    <col min="5123" max="5123" width="13.5" style="8" customWidth="1"/>
    <col min="5124" max="5124" width="7.125" style="8" customWidth="1"/>
    <col min="5125" max="5125" width="13.5" style="8" customWidth="1"/>
    <col min="5126" max="5126" width="7.125" style="8" customWidth="1"/>
    <col min="5127" max="5127" width="13.5" style="8" customWidth="1"/>
    <col min="5128" max="5128" width="7.125" style="8" customWidth="1"/>
    <col min="5129" max="5129" width="27.5" style="8" customWidth="1"/>
    <col min="5130" max="5130" width="6.625" style="8" customWidth="1"/>
    <col min="5131" max="5131" width="0" style="8" hidden="1" customWidth="1"/>
    <col min="5132" max="5132" width="7.125" style="8" customWidth="1"/>
    <col min="5133" max="5133" width="19.5" style="8" customWidth="1"/>
    <col min="5134" max="5138" width="6.125" style="8" customWidth="1"/>
    <col min="5139" max="5139" width="5.75" style="8" customWidth="1"/>
    <col min="5140" max="5140" width="4.25" style="8" customWidth="1"/>
    <col min="5141" max="5141" width="14.25" style="8" customWidth="1"/>
    <col min="5142" max="5144" width="9.375" style="8" customWidth="1"/>
    <col min="5145" max="5374" width="9" style="8"/>
    <col min="5375" max="5375" width="4.75" style="8" customWidth="1"/>
    <col min="5376" max="5376" width="15.25" style="8" customWidth="1"/>
    <col min="5377" max="5377" width="13.5" style="8" customWidth="1"/>
    <col min="5378" max="5378" width="7.125" style="8" customWidth="1"/>
    <col min="5379" max="5379" width="13.5" style="8" customWidth="1"/>
    <col min="5380" max="5380" width="7.125" style="8" customWidth="1"/>
    <col min="5381" max="5381" width="13.5" style="8" customWidth="1"/>
    <col min="5382" max="5382" width="7.125" style="8" customWidth="1"/>
    <col min="5383" max="5383" width="13.5" style="8" customWidth="1"/>
    <col min="5384" max="5384" width="7.125" style="8" customWidth="1"/>
    <col min="5385" max="5385" width="27.5" style="8" customWidth="1"/>
    <col min="5386" max="5386" width="6.625" style="8" customWidth="1"/>
    <col min="5387" max="5387" width="0" style="8" hidden="1" customWidth="1"/>
    <col min="5388" max="5388" width="7.125" style="8" customWidth="1"/>
    <col min="5389" max="5389" width="19.5" style="8" customWidth="1"/>
    <col min="5390" max="5394" width="6.125" style="8" customWidth="1"/>
    <col min="5395" max="5395" width="5.75" style="8" customWidth="1"/>
    <col min="5396" max="5396" width="4.25" style="8" customWidth="1"/>
    <col min="5397" max="5397" width="14.25" style="8" customWidth="1"/>
    <col min="5398" max="5400" width="9.375" style="8" customWidth="1"/>
    <col min="5401" max="5630" width="9" style="8"/>
    <col min="5631" max="5631" width="4.75" style="8" customWidth="1"/>
    <col min="5632" max="5632" width="15.25" style="8" customWidth="1"/>
    <col min="5633" max="5633" width="13.5" style="8" customWidth="1"/>
    <col min="5634" max="5634" width="7.125" style="8" customWidth="1"/>
    <col min="5635" max="5635" width="13.5" style="8" customWidth="1"/>
    <col min="5636" max="5636" width="7.125" style="8" customWidth="1"/>
    <col min="5637" max="5637" width="13.5" style="8" customWidth="1"/>
    <col min="5638" max="5638" width="7.125" style="8" customWidth="1"/>
    <col min="5639" max="5639" width="13.5" style="8" customWidth="1"/>
    <col min="5640" max="5640" width="7.125" style="8" customWidth="1"/>
    <col min="5641" max="5641" width="27.5" style="8" customWidth="1"/>
    <col min="5642" max="5642" width="6.625" style="8" customWidth="1"/>
    <col min="5643" max="5643" width="0" style="8" hidden="1" customWidth="1"/>
    <col min="5644" max="5644" width="7.125" style="8" customWidth="1"/>
    <col min="5645" max="5645" width="19.5" style="8" customWidth="1"/>
    <col min="5646" max="5650" width="6.125" style="8" customWidth="1"/>
    <col min="5651" max="5651" width="5.75" style="8" customWidth="1"/>
    <col min="5652" max="5652" width="4.25" style="8" customWidth="1"/>
    <col min="5653" max="5653" width="14.25" style="8" customWidth="1"/>
    <col min="5654" max="5656" width="9.375" style="8" customWidth="1"/>
    <col min="5657" max="5886" width="9" style="8"/>
    <col min="5887" max="5887" width="4.75" style="8" customWidth="1"/>
    <col min="5888" max="5888" width="15.25" style="8" customWidth="1"/>
    <col min="5889" max="5889" width="13.5" style="8" customWidth="1"/>
    <col min="5890" max="5890" width="7.125" style="8" customWidth="1"/>
    <col min="5891" max="5891" width="13.5" style="8" customWidth="1"/>
    <col min="5892" max="5892" width="7.125" style="8" customWidth="1"/>
    <col min="5893" max="5893" width="13.5" style="8" customWidth="1"/>
    <col min="5894" max="5894" width="7.125" style="8" customWidth="1"/>
    <col min="5895" max="5895" width="13.5" style="8" customWidth="1"/>
    <col min="5896" max="5896" width="7.125" style="8" customWidth="1"/>
    <col min="5897" max="5897" width="27.5" style="8" customWidth="1"/>
    <col min="5898" max="5898" width="6.625" style="8" customWidth="1"/>
    <col min="5899" max="5899" width="0" style="8" hidden="1" customWidth="1"/>
    <col min="5900" max="5900" width="7.125" style="8" customWidth="1"/>
    <col min="5901" max="5901" width="19.5" style="8" customWidth="1"/>
    <col min="5902" max="5906" width="6.125" style="8" customWidth="1"/>
    <col min="5907" max="5907" width="5.75" style="8" customWidth="1"/>
    <col min="5908" max="5908" width="4.25" style="8" customWidth="1"/>
    <col min="5909" max="5909" width="14.25" style="8" customWidth="1"/>
    <col min="5910" max="5912" width="9.375" style="8" customWidth="1"/>
    <col min="5913" max="6142" width="9" style="8"/>
    <col min="6143" max="6143" width="4.75" style="8" customWidth="1"/>
    <col min="6144" max="6144" width="15.25" style="8" customWidth="1"/>
    <col min="6145" max="6145" width="13.5" style="8" customWidth="1"/>
    <col min="6146" max="6146" width="7.125" style="8" customWidth="1"/>
    <col min="6147" max="6147" width="13.5" style="8" customWidth="1"/>
    <col min="6148" max="6148" width="7.125" style="8" customWidth="1"/>
    <col min="6149" max="6149" width="13.5" style="8" customWidth="1"/>
    <col min="6150" max="6150" width="7.125" style="8" customWidth="1"/>
    <col min="6151" max="6151" width="13.5" style="8" customWidth="1"/>
    <col min="6152" max="6152" width="7.125" style="8" customWidth="1"/>
    <col min="6153" max="6153" width="27.5" style="8" customWidth="1"/>
    <col min="6154" max="6154" width="6.625" style="8" customWidth="1"/>
    <col min="6155" max="6155" width="0" style="8" hidden="1" customWidth="1"/>
    <col min="6156" max="6156" width="7.125" style="8" customWidth="1"/>
    <col min="6157" max="6157" width="19.5" style="8" customWidth="1"/>
    <col min="6158" max="6162" width="6.125" style="8" customWidth="1"/>
    <col min="6163" max="6163" width="5.75" style="8" customWidth="1"/>
    <col min="6164" max="6164" width="4.25" style="8" customWidth="1"/>
    <col min="6165" max="6165" width="14.25" style="8" customWidth="1"/>
    <col min="6166" max="6168" width="9.375" style="8" customWidth="1"/>
    <col min="6169" max="6398" width="9" style="8"/>
    <col min="6399" max="6399" width="4.75" style="8" customWidth="1"/>
    <col min="6400" max="6400" width="15.25" style="8" customWidth="1"/>
    <col min="6401" max="6401" width="13.5" style="8" customWidth="1"/>
    <col min="6402" max="6402" width="7.125" style="8" customWidth="1"/>
    <col min="6403" max="6403" width="13.5" style="8" customWidth="1"/>
    <col min="6404" max="6404" width="7.125" style="8" customWidth="1"/>
    <col min="6405" max="6405" width="13.5" style="8" customWidth="1"/>
    <col min="6406" max="6406" width="7.125" style="8" customWidth="1"/>
    <col min="6407" max="6407" width="13.5" style="8" customWidth="1"/>
    <col min="6408" max="6408" width="7.125" style="8" customWidth="1"/>
    <col min="6409" max="6409" width="27.5" style="8" customWidth="1"/>
    <col min="6410" max="6410" width="6.625" style="8" customWidth="1"/>
    <col min="6411" max="6411" width="0" style="8" hidden="1" customWidth="1"/>
    <col min="6412" max="6412" width="7.125" style="8" customWidth="1"/>
    <col min="6413" max="6413" width="19.5" style="8" customWidth="1"/>
    <col min="6414" max="6418" width="6.125" style="8" customWidth="1"/>
    <col min="6419" max="6419" width="5.75" style="8" customWidth="1"/>
    <col min="6420" max="6420" width="4.25" style="8" customWidth="1"/>
    <col min="6421" max="6421" width="14.25" style="8" customWidth="1"/>
    <col min="6422" max="6424" width="9.375" style="8" customWidth="1"/>
    <col min="6425" max="6654" width="9" style="8"/>
    <col min="6655" max="6655" width="4.75" style="8" customWidth="1"/>
    <col min="6656" max="6656" width="15.25" style="8" customWidth="1"/>
    <col min="6657" max="6657" width="13.5" style="8" customWidth="1"/>
    <col min="6658" max="6658" width="7.125" style="8" customWidth="1"/>
    <col min="6659" max="6659" width="13.5" style="8" customWidth="1"/>
    <col min="6660" max="6660" width="7.125" style="8" customWidth="1"/>
    <col min="6661" max="6661" width="13.5" style="8" customWidth="1"/>
    <col min="6662" max="6662" width="7.125" style="8" customWidth="1"/>
    <col min="6663" max="6663" width="13.5" style="8" customWidth="1"/>
    <col min="6664" max="6664" width="7.125" style="8" customWidth="1"/>
    <col min="6665" max="6665" width="27.5" style="8" customWidth="1"/>
    <col min="6666" max="6666" width="6.625" style="8" customWidth="1"/>
    <col min="6667" max="6667" width="0" style="8" hidden="1" customWidth="1"/>
    <col min="6668" max="6668" width="7.125" style="8" customWidth="1"/>
    <col min="6669" max="6669" width="19.5" style="8" customWidth="1"/>
    <col min="6670" max="6674" width="6.125" style="8" customWidth="1"/>
    <col min="6675" max="6675" width="5.75" style="8" customWidth="1"/>
    <col min="6676" max="6676" width="4.25" style="8" customWidth="1"/>
    <col min="6677" max="6677" width="14.25" style="8" customWidth="1"/>
    <col min="6678" max="6680" width="9.375" style="8" customWidth="1"/>
    <col min="6681" max="6910" width="9" style="8"/>
    <col min="6911" max="6911" width="4.75" style="8" customWidth="1"/>
    <col min="6912" max="6912" width="15.25" style="8" customWidth="1"/>
    <col min="6913" max="6913" width="13.5" style="8" customWidth="1"/>
    <col min="6914" max="6914" width="7.125" style="8" customWidth="1"/>
    <col min="6915" max="6915" width="13.5" style="8" customWidth="1"/>
    <col min="6916" max="6916" width="7.125" style="8" customWidth="1"/>
    <col min="6917" max="6917" width="13.5" style="8" customWidth="1"/>
    <col min="6918" max="6918" width="7.125" style="8" customWidth="1"/>
    <col min="6919" max="6919" width="13.5" style="8" customWidth="1"/>
    <col min="6920" max="6920" width="7.125" style="8" customWidth="1"/>
    <col min="6921" max="6921" width="27.5" style="8" customWidth="1"/>
    <col min="6922" max="6922" width="6.625" style="8" customWidth="1"/>
    <col min="6923" max="6923" width="0" style="8" hidden="1" customWidth="1"/>
    <col min="6924" max="6924" width="7.125" style="8" customWidth="1"/>
    <col min="6925" max="6925" width="19.5" style="8" customWidth="1"/>
    <col min="6926" max="6930" width="6.125" style="8" customWidth="1"/>
    <col min="6931" max="6931" width="5.75" style="8" customWidth="1"/>
    <col min="6932" max="6932" width="4.25" style="8" customWidth="1"/>
    <col min="6933" max="6933" width="14.25" style="8" customWidth="1"/>
    <col min="6934" max="6936" width="9.375" style="8" customWidth="1"/>
    <col min="6937" max="7166" width="9" style="8"/>
    <col min="7167" max="7167" width="4.75" style="8" customWidth="1"/>
    <col min="7168" max="7168" width="15.25" style="8" customWidth="1"/>
    <col min="7169" max="7169" width="13.5" style="8" customWidth="1"/>
    <col min="7170" max="7170" width="7.125" style="8" customWidth="1"/>
    <col min="7171" max="7171" width="13.5" style="8" customWidth="1"/>
    <col min="7172" max="7172" width="7.125" style="8" customWidth="1"/>
    <col min="7173" max="7173" width="13.5" style="8" customWidth="1"/>
    <col min="7174" max="7174" width="7.125" style="8" customWidth="1"/>
    <col min="7175" max="7175" width="13.5" style="8" customWidth="1"/>
    <col min="7176" max="7176" width="7.125" style="8" customWidth="1"/>
    <col min="7177" max="7177" width="27.5" style="8" customWidth="1"/>
    <col min="7178" max="7178" width="6.625" style="8" customWidth="1"/>
    <col min="7179" max="7179" width="0" style="8" hidden="1" customWidth="1"/>
    <col min="7180" max="7180" width="7.125" style="8" customWidth="1"/>
    <col min="7181" max="7181" width="19.5" style="8" customWidth="1"/>
    <col min="7182" max="7186" width="6.125" style="8" customWidth="1"/>
    <col min="7187" max="7187" width="5.75" style="8" customWidth="1"/>
    <col min="7188" max="7188" width="4.25" style="8" customWidth="1"/>
    <col min="7189" max="7189" width="14.25" style="8" customWidth="1"/>
    <col min="7190" max="7192" width="9.375" style="8" customWidth="1"/>
    <col min="7193" max="7422" width="9" style="8"/>
    <col min="7423" max="7423" width="4.75" style="8" customWidth="1"/>
    <col min="7424" max="7424" width="15.25" style="8" customWidth="1"/>
    <col min="7425" max="7425" width="13.5" style="8" customWidth="1"/>
    <col min="7426" max="7426" width="7.125" style="8" customWidth="1"/>
    <col min="7427" max="7427" width="13.5" style="8" customWidth="1"/>
    <col min="7428" max="7428" width="7.125" style="8" customWidth="1"/>
    <col min="7429" max="7429" width="13.5" style="8" customWidth="1"/>
    <col min="7430" max="7430" width="7.125" style="8" customWidth="1"/>
    <col min="7431" max="7431" width="13.5" style="8" customWidth="1"/>
    <col min="7432" max="7432" width="7.125" style="8" customWidth="1"/>
    <col min="7433" max="7433" width="27.5" style="8" customWidth="1"/>
    <col min="7434" max="7434" width="6.625" style="8" customWidth="1"/>
    <col min="7435" max="7435" width="0" style="8" hidden="1" customWidth="1"/>
    <col min="7436" max="7436" width="7.125" style="8" customWidth="1"/>
    <col min="7437" max="7437" width="19.5" style="8" customWidth="1"/>
    <col min="7438" max="7442" width="6.125" style="8" customWidth="1"/>
    <col min="7443" max="7443" width="5.75" style="8" customWidth="1"/>
    <col min="7444" max="7444" width="4.25" style="8" customWidth="1"/>
    <col min="7445" max="7445" width="14.25" style="8" customWidth="1"/>
    <col min="7446" max="7448" width="9.375" style="8" customWidth="1"/>
    <col min="7449" max="7678" width="9" style="8"/>
    <col min="7679" max="7679" width="4.75" style="8" customWidth="1"/>
    <col min="7680" max="7680" width="15.25" style="8" customWidth="1"/>
    <col min="7681" max="7681" width="13.5" style="8" customWidth="1"/>
    <col min="7682" max="7682" width="7.125" style="8" customWidth="1"/>
    <col min="7683" max="7683" width="13.5" style="8" customWidth="1"/>
    <col min="7684" max="7684" width="7.125" style="8" customWidth="1"/>
    <col min="7685" max="7685" width="13.5" style="8" customWidth="1"/>
    <col min="7686" max="7686" width="7.125" style="8" customWidth="1"/>
    <col min="7687" max="7687" width="13.5" style="8" customWidth="1"/>
    <col min="7688" max="7688" width="7.125" style="8" customWidth="1"/>
    <col min="7689" max="7689" width="27.5" style="8" customWidth="1"/>
    <col min="7690" max="7690" width="6.625" style="8" customWidth="1"/>
    <col min="7691" max="7691" width="0" style="8" hidden="1" customWidth="1"/>
    <col min="7692" max="7692" width="7.125" style="8" customWidth="1"/>
    <col min="7693" max="7693" width="19.5" style="8" customWidth="1"/>
    <col min="7694" max="7698" width="6.125" style="8" customWidth="1"/>
    <col min="7699" max="7699" width="5.75" style="8" customWidth="1"/>
    <col min="7700" max="7700" width="4.25" style="8" customWidth="1"/>
    <col min="7701" max="7701" width="14.25" style="8" customWidth="1"/>
    <col min="7702" max="7704" width="9.375" style="8" customWidth="1"/>
    <col min="7705" max="7934" width="9" style="8"/>
    <col min="7935" max="7935" width="4.75" style="8" customWidth="1"/>
    <col min="7936" max="7936" width="15.25" style="8" customWidth="1"/>
    <col min="7937" max="7937" width="13.5" style="8" customWidth="1"/>
    <col min="7938" max="7938" width="7.125" style="8" customWidth="1"/>
    <col min="7939" max="7939" width="13.5" style="8" customWidth="1"/>
    <col min="7940" max="7940" width="7.125" style="8" customWidth="1"/>
    <col min="7941" max="7941" width="13.5" style="8" customWidth="1"/>
    <col min="7942" max="7942" width="7.125" style="8" customWidth="1"/>
    <col min="7943" max="7943" width="13.5" style="8" customWidth="1"/>
    <col min="7944" max="7944" width="7.125" style="8" customWidth="1"/>
    <col min="7945" max="7945" width="27.5" style="8" customWidth="1"/>
    <col min="7946" max="7946" width="6.625" style="8" customWidth="1"/>
    <col min="7947" max="7947" width="0" style="8" hidden="1" customWidth="1"/>
    <col min="7948" max="7948" width="7.125" style="8" customWidth="1"/>
    <col min="7949" max="7949" width="19.5" style="8" customWidth="1"/>
    <col min="7950" max="7954" width="6.125" style="8" customWidth="1"/>
    <col min="7955" max="7955" width="5.75" style="8" customWidth="1"/>
    <col min="7956" max="7956" width="4.25" style="8" customWidth="1"/>
    <col min="7957" max="7957" width="14.25" style="8" customWidth="1"/>
    <col min="7958" max="7960" width="9.375" style="8" customWidth="1"/>
    <col min="7961" max="8190" width="9" style="8"/>
    <col min="8191" max="8191" width="4.75" style="8" customWidth="1"/>
    <col min="8192" max="8192" width="15.25" style="8" customWidth="1"/>
    <col min="8193" max="8193" width="13.5" style="8" customWidth="1"/>
    <col min="8194" max="8194" width="7.125" style="8" customWidth="1"/>
    <col min="8195" max="8195" width="13.5" style="8" customWidth="1"/>
    <col min="8196" max="8196" width="7.125" style="8" customWidth="1"/>
    <col min="8197" max="8197" width="13.5" style="8" customWidth="1"/>
    <col min="8198" max="8198" width="7.125" style="8" customWidth="1"/>
    <col min="8199" max="8199" width="13.5" style="8" customWidth="1"/>
    <col min="8200" max="8200" width="7.125" style="8" customWidth="1"/>
    <col min="8201" max="8201" width="27.5" style="8" customWidth="1"/>
    <col min="8202" max="8202" width="6.625" style="8" customWidth="1"/>
    <col min="8203" max="8203" width="0" style="8" hidden="1" customWidth="1"/>
    <col min="8204" max="8204" width="7.125" style="8" customWidth="1"/>
    <col min="8205" max="8205" width="19.5" style="8" customWidth="1"/>
    <col min="8206" max="8210" width="6.125" style="8" customWidth="1"/>
    <col min="8211" max="8211" width="5.75" style="8" customWidth="1"/>
    <col min="8212" max="8212" width="4.25" style="8" customWidth="1"/>
    <col min="8213" max="8213" width="14.25" style="8" customWidth="1"/>
    <col min="8214" max="8216" width="9.375" style="8" customWidth="1"/>
    <col min="8217" max="8446" width="9" style="8"/>
    <col min="8447" max="8447" width="4.75" style="8" customWidth="1"/>
    <col min="8448" max="8448" width="15.25" style="8" customWidth="1"/>
    <col min="8449" max="8449" width="13.5" style="8" customWidth="1"/>
    <col min="8450" max="8450" width="7.125" style="8" customWidth="1"/>
    <col min="8451" max="8451" width="13.5" style="8" customWidth="1"/>
    <col min="8452" max="8452" width="7.125" style="8" customWidth="1"/>
    <col min="8453" max="8453" width="13.5" style="8" customWidth="1"/>
    <col min="8454" max="8454" width="7.125" style="8" customWidth="1"/>
    <col min="8455" max="8455" width="13.5" style="8" customWidth="1"/>
    <col min="8456" max="8456" width="7.125" style="8" customWidth="1"/>
    <col min="8457" max="8457" width="27.5" style="8" customWidth="1"/>
    <col min="8458" max="8458" width="6.625" style="8" customWidth="1"/>
    <col min="8459" max="8459" width="0" style="8" hidden="1" customWidth="1"/>
    <col min="8460" max="8460" width="7.125" style="8" customWidth="1"/>
    <col min="8461" max="8461" width="19.5" style="8" customWidth="1"/>
    <col min="8462" max="8466" width="6.125" style="8" customWidth="1"/>
    <col min="8467" max="8467" width="5.75" style="8" customWidth="1"/>
    <col min="8468" max="8468" width="4.25" style="8" customWidth="1"/>
    <col min="8469" max="8469" width="14.25" style="8" customWidth="1"/>
    <col min="8470" max="8472" width="9.375" style="8" customWidth="1"/>
    <col min="8473" max="8702" width="9" style="8"/>
    <col min="8703" max="8703" width="4.75" style="8" customWidth="1"/>
    <col min="8704" max="8704" width="15.25" style="8" customWidth="1"/>
    <col min="8705" max="8705" width="13.5" style="8" customWidth="1"/>
    <col min="8706" max="8706" width="7.125" style="8" customWidth="1"/>
    <col min="8707" max="8707" width="13.5" style="8" customWidth="1"/>
    <col min="8708" max="8708" width="7.125" style="8" customWidth="1"/>
    <col min="8709" max="8709" width="13.5" style="8" customWidth="1"/>
    <col min="8710" max="8710" width="7.125" style="8" customWidth="1"/>
    <col min="8711" max="8711" width="13.5" style="8" customWidth="1"/>
    <col min="8712" max="8712" width="7.125" style="8" customWidth="1"/>
    <col min="8713" max="8713" width="27.5" style="8" customWidth="1"/>
    <col min="8714" max="8714" width="6.625" style="8" customWidth="1"/>
    <col min="8715" max="8715" width="0" style="8" hidden="1" customWidth="1"/>
    <col min="8716" max="8716" width="7.125" style="8" customWidth="1"/>
    <col min="8717" max="8717" width="19.5" style="8" customWidth="1"/>
    <col min="8718" max="8722" width="6.125" style="8" customWidth="1"/>
    <col min="8723" max="8723" width="5.75" style="8" customWidth="1"/>
    <col min="8724" max="8724" width="4.25" style="8" customWidth="1"/>
    <col min="8725" max="8725" width="14.25" style="8" customWidth="1"/>
    <col min="8726" max="8728" width="9.375" style="8" customWidth="1"/>
    <col min="8729" max="8958" width="9" style="8"/>
    <col min="8959" max="8959" width="4.75" style="8" customWidth="1"/>
    <col min="8960" max="8960" width="15.25" style="8" customWidth="1"/>
    <col min="8961" max="8961" width="13.5" style="8" customWidth="1"/>
    <col min="8962" max="8962" width="7.125" style="8" customWidth="1"/>
    <col min="8963" max="8963" width="13.5" style="8" customWidth="1"/>
    <col min="8964" max="8964" width="7.125" style="8" customWidth="1"/>
    <col min="8965" max="8965" width="13.5" style="8" customWidth="1"/>
    <col min="8966" max="8966" width="7.125" style="8" customWidth="1"/>
    <col min="8967" max="8967" width="13.5" style="8" customWidth="1"/>
    <col min="8968" max="8968" width="7.125" style="8" customWidth="1"/>
    <col min="8969" max="8969" width="27.5" style="8" customWidth="1"/>
    <col min="8970" max="8970" width="6.625" style="8" customWidth="1"/>
    <col min="8971" max="8971" width="0" style="8" hidden="1" customWidth="1"/>
    <col min="8972" max="8972" width="7.125" style="8" customWidth="1"/>
    <col min="8973" max="8973" width="19.5" style="8" customWidth="1"/>
    <col min="8974" max="8978" width="6.125" style="8" customWidth="1"/>
    <col min="8979" max="8979" width="5.75" style="8" customWidth="1"/>
    <col min="8980" max="8980" width="4.25" style="8" customWidth="1"/>
    <col min="8981" max="8981" width="14.25" style="8" customWidth="1"/>
    <col min="8982" max="8984" width="9.375" style="8" customWidth="1"/>
    <col min="8985" max="9214" width="9" style="8"/>
    <col min="9215" max="9215" width="4.75" style="8" customWidth="1"/>
    <col min="9216" max="9216" width="15.25" style="8" customWidth="1"/>
    <col min="9217" max="9217" width="13.5" style="8" customWidth="1"/>
    <col min="9218" max="9218" width="7.125" style="8" customWidth="1"/>
    <col min="9219" max="9219" width="13.5" style="8" customWidth="1"/>
    <col min="9220" max="9220" width="7.125" style="8" customWidth="1"/>
    <col min="9221" max="9221" width="13.5" style="8" customWidth="1"/>
    <col min="9222" max="9222" width="7.125" style="8" customWidth="1"/>
    <col min="9223" max="9223" width="13.5" style="8" customWidth="1"/>
    <col min="9224" max="9224" width="7.125" style="8" customWidth="1"/>
    <col min="9225" max="9225" width="27.5" style="8" customWidth="1"/>
    <col min="9226" max="9226" width="6.625" style="8" customWidth="1"/>
    <col min="9227" max="9227" width="0" style="8" hidden="1" customWidth="1"/>
    <col min="9228" max="9228" width="7.125" style="8" customWidth="1"/>
    <col min="9229" max="9229" width="19.5" style="8" customWidth="1"/>
    <col min="9230" max="9234" width="6.125" style="8" customWidth="1"/>
    <col min="9235" max="9235" width="5.75" style="8" customWidth="1"/>
    <col min="9236" max="9236" width="4.25" style="8" customWidth="1"/>
    <col min="9237" max="9237" width="14.25" style="8" customWidth="1"/>
    <col min="9238" max="9240" width="9.375" style="8" customWidth="1"/>
    <col min="9241" max="9470" width="9" style="8"/>
    <col min="9471" max="9471" width="4.75" style="8" customWidth="1"/>
    <col min="9472" max="9472" width="15.25" style="8" customWidth="1"/>
    <col min="9473" max="9473" width="13.5" style="8" customWidth="1"/>
    <col min="9474" max="9474" width="7.125" style="8" customWidth="1"/>
    <col min="9475" max="9475" width="13.5" style="8" customWidth="1"/>
    <col min="9476" max="9476" width="7.125" style="8" customWidth="1"/>
    <col min="9477" max="9477" width="13.5" style="8" customWidth="1"/>
    <col min="9478" max="9478" width="7.125" style="8" customWidth="1"/>
    <col min="9479" max="9479" width="13.5" style="8" customWidth="1"/>
    <col min="9480" max="9480" width="7.125" style="8" customWidth="1"/>
    <col min="9481" max="9481" width="27.5" style="8" customWidth="1"/>
    <col min="9482" max="9482" width="6.625" style="8" customWidth="1"/>
    <col min="9483" max="9483" width="0" style="8" hidden="1" customWidth="1"/>
    <col min="9484" max="9484" width="7.125" style="8" customWidth="1"/>
    <col min="9485" max="9485" width="19.5" style="8" customWidth="1"/>
    <col min="9486" max="9490" width="6.125" style="8" customWidth="1"/>
    <col min="9491" max="9491" width="5.75" style="8" customWidth="1"/>
    <col min="9492" max="9492" width="4.25" style="8" customWidth="1"/>
    <col min="9493" max="9493" width="14.25" style="8" customWidth="1"/>
    <col min="9494" max="9496" width="9.375" style="8" customWidth="1"/>
    <col min="9497" max="9726" width="9" style="8"/>
    <col min="9727" max="9727" width="4.75" style="8" customWidth="1"/>
    <col min="9728" max="9728" width="15.25" style="8" customWidth="1"/>
    <col min="9729" max="9729" width="13.5" style="8" customWidth="1"/>
    <col min="9730" max="9730" width="7.125" style="8" customWidth="1"/>
    <col min="9731" max="9731" width="13.5" style="8" customWidth="1"/>
    <col min="9732" max="9732" width="7.125" style="8" customWidth="1"/>
    <col min="9733" max="9733" width="13.5" style="8" customWidth="1"/>
    <col min="9734" max="9734" width="7.125" style="8" customWidth="1"/>
    <col min="9735" max="9735" width="13.5" style="8" customWidth="1"/>
    <col min="9736" max="9736" width="7.125" style="8" customWidth="1"/>
    <col min="9737" max="9737" width="27.5" style="8" customWidth="1"/>
    <col min="9738" max="9738" width="6.625" style="8" customWidth="1"/>
    <col min="9739" max="9739" width="0" style="8" hidden="1" customWidth="1"/>
    <col min="9740" max="9740" width="7.125" style="8" customWidth="1"/>
    <col min="9741" max="9741" width="19.5" style="8" customWidth="1"/>
    <col min="9742" max="9746" width="6.125" style="8" customWidth="1"/>
    <col min="9747" max="9747" width="5.75" style="8" customWidth="1"/>
    <col min="9748" max="9748" width="4.25" style="8" customWidth="1"/>
    <col min="9749" max="9749" width="14.25" style="8" customWidth="1"/>
    <col min="9750" max="9752" width="9.375" style="8" customWidth="1"/>
    <col min="9753" max="9982" width="9" style="8"/>
    <col min="9983" max="9983" width="4.75" style="8" customWidth="1"/>
    <col min="9984" max="9984" width="15.25" style="8" customWidth="1"/>
    <col min="9985" max="9985" width="13.5" style="8" customWidth="1"/>
    <col min="9986" max="9986" width="7.125" style="8" customWidth="1"/>
    <col min="9987" max="9987" width="13.5" style="8" customWidth="1"/>
    <col min="9988" max="9988" width="7.125" style="8" customWidth="1"/>
    <col min="9989" max="9989" width="13.5" style="8" customWidth="1"/>
    <col min="9990" max="9990" width="7.125" style="8" customWidth="1"/>
    <col min="9991" max="9991" width="13.5" style="8" customWidth="1"/>
    <col min="9992" max="9992" width="7.125" style="8" customWidth="1"/>
    <col min="9993" max="9993" width="27.5" style="8" customWidth="1"/>
    <col min="9994" max="9994" width="6.625" style="8" customWidth="1"/>
    <col min="9995" max="9995" width="0" style="8" hidden="1" customWidth="1"/>
    <col min="9996" max="9996" width="7.125" style="8" customWidth="1"/>
    <col min="9997" max="9997" width="19.5" style="8" customWidth="1"/>
    <col min="9998" max="10002" width="6.125" style="8" customWidth="1"/>
    <col min="10003" max="10003" width="5.75" style="8" customWidth="1"/>
    <col min="10004" max="10004" width="4.25" style="8" customWidth="1"/>
    <col min="10005" max="10005" width="14.25" style="8" customWidth="1"/>
    <col min="10006" max="10008" width="9.375" style="8" customWidth="1"/>
    <col min="10009" max="10238" width="9" style="8"/>
    <col min="10239" max="10239" width="4.75" style="8" customWidth="1"/>
    <col min="10240" max="10240" width="15.25" style="8" customWidth="1"/>
    <col min="10241" max="10241" width="13.5" style="8" customWidth="1"/>
    <col min="10242" max="10242" width="7.125" style="8" customWidth="1"/>
    <col min="10243" max="10243" width="13.5" style="8" customWidth="1"/>
    <col min="10244" max="10244" width="7.125" style="8" customWidth="1"/>
    <col min="10245" max="10245" width="13.5" style="8" customWidth="1"/>
    <col min="10246" max="10246" width="7.125" style="8" customWidth="1"/>
    <col min="10247" max="10247" width="13.5" style="8" customWidth="1"/>
    <col min="10248" max="10248" width="7.125" style="8" customWidth="1"/>
    <col min="10249" max="10249" width="27.5" style="8" customWidth="1"/>
    <col min="10250" max="10250" width="6.625" style="8" customWidth="1"/>
    <col min="10251" max="10251" width="0" style="8" hidden="1" customWidth="1"/>
    <col min="10252" max="10252" width="7.125" style="8" customWidth="1"/>
    <col min="10253" max="10253" width="19.5" style="8" customWidth="1"/>
    <col min="10254" max="10258" width="6.125" style="8" customWidth="1"/>
    <col min="10259" max="10259" width="5.75" style="8" customWidth="1"/>
    <col min="10260" max="10260" width="4.25" style="8" customWidth="1"/>
    <col min="10261" max="10261" width="14.25" style="8" customWidth="1"/>
    <col min="10262" max="10264" width="9.375" style="8" customWidth="1"/>
    <col min="10265" max="10494" width="9" style="8"/>
    <col min="10495" max="10495" width="4.75" style="8" customWidth="1"/>
    <col min="10496" max="10496" width="15.25" style="8" customWidth="1"/>
    <col min="10497" max="10497" width="13.5" style="8" customWidth="1"/>
    <col min="10498" max="10498" width="7.125" style="8" customWidth="1"/>
    <col min="10499" max="10499" width="13.5" style="8" customWidth="1"/>
    <col min="10500" max="10500" width="7.125" style="8" customWidth="1"/>
    <col min="10501" max="10501" width="13.5" style="8" customWidth="1"/>
    <col min="10502" max="10502" width="7.125" style="8" customWidth="1"/>
    <col min="10503" max="10503" width="13.5" style="8" customWidth="1"/>
    <col min="10504" max="10504" width="7.125" style="8" customWidth="1"/>
    <col min="10505" max="10505" width="27.5" style="8" customWidth="1"/>
    <col min="10506" max="10506" width="6.625" style="8" customWidth="1"/>
    <col min="10507" max="10507" width="0" style="8" hidden="1" customWidth="1"/>
    <col min="10508" max="10508" width="7.125" style="8" customWidth="1"/>
    <col min="10509" max="10509" width="19.5" style="8" customWidth="1"/>
    <col min="10510" max="10514" width="6.125" style="8" customWidth="1"/>
    <col min="10515" max="10515" width="5.75" style="8" customWidth="1"/>
    <col min="10516" max="10516" width="4.25" style="8" customWidth="1"/>
    <col min="10517" max="10517" width="14.25" style="8" customWidth="1"/>
    <col min="10518" max="10520" width="9.375" style="8" customWidth="1"/>
    <col min="10521" max="10750" width="9" style="8"/>
    <col min="10751" max="10751" width="4.75" style="8" customWidth="1"/>
    <col min="10752" max="10752" width="15.25" style="8" customWidth="1"/>
    <col min="10753" max="10753" width="13.5" style="8" customWidth="1"/>
    <col min="10754" max="10754" width="7.125" style="8" customWidth="1"/>
    <col min="10755" max="10755" width="13.5" style="8" customWidth="1"/>
    <col min="10756" max="10756" width="7.125" style="8" customWidth="1"/>
    <col min="10757" max="10757" width="13.5" style="8" customWidth="1"/>
    <col min="10758" max="10758" width="7.125" style="8" customWidth="1"/>
    <col min="10759" max="10759" width="13.5" style="8" customWidth="1"/>
    <col min="10760" max="10760" width="7.125" style="8" customWidth="1"/>
    <col min="10761" max="10761" width="27.5" style="8" customWidth="1"/>
    <col min="10762" max="10762" width="6.625" style="8" customWidth="1"/>
    <col min="10763" max="10763" width="0" style="8" hidden="1" customWidth="1"/>
    <col min="10764" max="10764" width="7.125" style="8" customWidth="1"/>
    <col min="10765" max="10765" width="19.5" style="8" customWidth="1"/>
    <col min="10766" max="10770" width="6.125" style="8" customWidth="1"/>
    <col min="10771" max="10771" width="5.75" style="8" customWidth="1"/>
    <col min="10772" max="10772" width="4.25" style="8" customWidth="1"/>
    <col min="10773" max="10773" width="14.25" style="8" customWidth="1"/>
    <col min="10774" max="10776" width="9.375" style="8" customWidth="1"/>
    <col min="10777" max="11006" width="9" style="8"/>
    <col min="11007" max="11007" width="4.75" style="8" customWidth="1"/>
    <col min="11008" max="11008" width="15.25" style="8" customWidth="1"/>
    <col min="11009" max="11009" width="13.5" style="8" customWidth="1"/>
    <col min="11010" max="11010" width="7.125" style="8" customWidth="1"/>
    <col min="11011" max="11011" width="13.5" style="8" customWidth="1"/>
    <col min="11012" max="11012" width="7.125" style="8" customWidth="1"/>
    <col min="11013" max="11013" width="13.5" style="8" customWidth="1"/>
    <col min="11014" max="11014" width="7.125" style="8" customWidth="1"/>
    <col min="11015" max="11015" width="13.5" style="8" customWidth="1"/>
    <col min="11016" max="11016" width="7.125" style="8" customWidth="1"/>
    <col min="11017" max="11017" width="27.5" style="8" customWidth="1"/>
    <col min="11018" max="11018" width="6.625" style="8" customWidth="1"/>
    <col min="11019" max="11019" width="0" style="8" hidden="1" customWidth="1"/>
    <col min="11020" max="11020" width="7.125" style="8" customWidth="1"/>
    <col min="11021" max="11021" width="19.5" style="8" customWidth="1"/>
    <col min="11022" max="11026" width="6.125" style="8" customWidth="1"/>
    <col min="11027" max="11027" width="5.75" style="8" customWidth="1"/>
    <col min="11028" max="11028" width="4.25" style="8" customWidth="1"/>
    <col min="11029" max="11029" width="14.25" style="8" customWidth="1"/>
    <col min="11030" max="11032" width="9.375" style="8" customWidth="1"/>
    <col min="11033" max="11262" width="9" style="8"/>
    <col min="11263" max="11263" width="4.75" style="8" customWidth="1"/>
    <col min="11264" max="11264" width="15.25" style="8" customWidth="1"/>
    <col min="11265" max="11265" width="13.5" style="8" customWidth="1"/>
    <col min="11266" max="11266" width="7.125" style="8" customWidth="1"/>
    <col min="11267" max="11267" width="13.5" style="8" customWidth="1"/>
    <col min="11268" max="11268" width="7.125" style="8" customWidth="1"/>
    <col min="11269" max="11269" width="13.5" style="8" customWidth="1"/>
    <col min="11270" max="11270" width="7.125" style="8" customWidth="1"/>
    <col min="11271" max="11271" width="13.5" style="8" customWidth="1"/>
    <col min="11272" max="11272" width="7.125" style="8" customWidth="1"/>
    <col min="11273" max="11273" width="27.5" style="8" customWidth="1"/>
    <col min="11274" max="11274" width="6.625" style="8" customWidth="1"/>
    <col min="11275" max="11275" width="0" style="8" hidden="1" customWidth="1"/>
    <col min="11276" max="11276" width="7.125" style="8" customWidth="1"/>
    <col min="11277" max="11277" width="19.5" style="8" customWidth="1"/>
    <col min="11278" max="11282" width="6.125" style="8" customWidth="1"/>
    <col min="11283" max="11283" width="5.75" style="8" customWidth="1"/>
    <col min="11284" max="11284" width="4.25" style="8" customWidth="1"/>
    <col min="11285" max="11285" width="14.25" style="8" customWidth="1"/>
    <col min="11286" max="11288" width="9.375" style="8" customWidth="1"/>
    <col min="11289" max="11518" width="9" style="8"/>
    <col min="11519" max="11519" width="4.75" style="8" customWidth="1"/>
    <col min="11520" max="11520" width="15.25" style="8" customWidth="1"/>
    <col min="11521" max="11521" width="13.5" style="8" customWidth="1"/>
    <col min="11522" max="11522" width="7.125" style="8" customWidth="1"/>
    <col min="11523" max="11523" width="13.5" style="8" customWidth="1"/>
    <col min="11524" max="11524" width="7.125" style="8" customWidth="1"/>
    <col min="11525" max="11525" width="13.5" style="8" customWidth="1"/>
    <col min="11526" max="11526" width="7.125" style="8" customWidth="1"/>
    <col min="11527" max="11527" width="13.5" style="8" customWidth="1"/>
    <col min="11528" max="11528" width="7.125" style="8" customWidth="1"/>
    <col min="11529" max="11529" width="27.5" style="8" customWidth="1"/>
    <col min="11530" max="11530" width="6.625" style="8" customWidth="1"/>
    <col min="11531" max="11531" width="0" style="8" hidden="1" customWidth="1"/>
    <col min="11532" max="11532" width="7.125" style="8" customWidth="1"/>
    <col min="11533" max="11533" width="19.5" style="8" customWidth="1"/>
    <col min="11534" max="11538" width="6.125" style="8" customWidth="1"/>
    <col min="11539" max="11539" width="5.75" style="8" customWidth="1"/>
    <col min="11540" max="11540" width="4.25" style="8" customWidth="1"/>
    <col min="11541" max="11541" width="14.25" style="8" customWidth="1"/>
    <col min="11542" max="11544" width="9.375" style="8" customWidth="1"/>
    <col min="11545" max="11774" width="9" style="8"/>
    <col min="11775" max="11775" width="4.75" style="8" customWidth="1"/>
    <col min="11776" max="11776" width="15.25" style="8" customWidth="1"/>
    <col min="11777" max="11777" width="13.5" style="8" customWidth="1"/>
    <col min="11778" max="11778" width="7.125" style="8" customWidth="1"/>
    <col min="11779" max="11779" width="13.5" style="8" customWidth="1"/>
    <col min="11780" max="11780" width="7.125" style="8" customWidth="1"/>
    <col min="11781" max="11781" width="13.5" style="8" customWidth="1"/>
    <col min="11782" max="11782" width="7.125" style="8" customWidth="1"/>
    <col min="11783" max="11783" width="13.5" style="8" customWidth="1"/>
    <col min="11784" max="11784" width="7.125" style="8" customWidth="1"/>
    <col min="11785" max="11785" width="27.5" style="8" customWidth="1"/>
    <col min="11786" max="11786" width="6.625" style="8" customWidth="1"/>
    <col min="11787" max="11787" width="0" style="8" hidden="1" customWidth="1"/>
    <col min="11788" max="11788" width="7.125" style="8" customWidth="1"/>
    <col min="11789" max="11789" width="19.5" style="8" customWidth="1"/>
    <col min="11790" max="11794" width="6.125" style="8" customWidth="1"/>
    <col min="11795" max="11795" width="5.75" style="8" customWidth="1"/>
    <col min="11796" max="11796" width="4.25" style="8" customWidth="1"/>
    <col min="11797" max="11797" width="14.25" style="8" customWidth="1"/>
    <col min="11798" max="11800" width="9.375" style="8" customWidth="1"/>
    <col min="11801" max="12030" width="9" style="8"/>
    <col min="12031" max="12031" width="4.75" style="8" customWidth="1"/>
    <col min="12032" max="12032" width="15.25" style="8" customWidth="1"/>
    <col min="12033" max="12033" width="13.5" style="8" customWidth="1"/>
    <col min="12034" max="12034" width="7.125" style="8" customWidth="1"/>
    <col min="12035" max="12035" width="13.5" style="8" customWidth="1"/>
    <col min="12036" max="12036" width="7.125" style="8" customWidth="1"/>
    <col min="12037" max="12037" width="13.5" style="8" customWidth="1"/>
    <col min="12038" max="12038" width="7.125" style="8" customWidth="1"/>
    <col min="12039" max="12039" width="13.5" style="8" customWidth="1"/>
    <col min="12040" max="12040" width="7.125" style="8" customWidth="1"/>
    <col min="12041" max="12041" width="27.5" style="8" customWidth="1"/>
    <col min="12042" max="12042" width="6.625" style="8" customWidth="1"/>
    <col min="12043" max="12043" width="0" style="8" hidden="1" customWidth="1"/>
    <col min="12044" max="12044" width="7.125" style="8" customWidth="1"/>
    <col min="12045" max="12045" width="19.5" style="8" customWidth="1"/>
    <col min="12046" max="12050" width="6.125" style="8" customWidth="1"/>
    <col min="12051" max="12051" width="5.75" style="8" customWidth="1"/>
    <col min="12052" max="12052" width="4.25" style="8" customWidth="1"/>
    <col min="12053" max="12053" width="14.25" style="8" customWidth="1"/>
    <col min="12054" max="12056" width="9.375" style="8" customWidth="1"/>
    <col min="12057" max="12286" width="9" style="8"/>
    <col min="12287" max="12287" width="4.75" style="8" customWidth="1"/>
    <col min="12288" max="12288" width="15.25" style="8" customWidth="1"/>
    <col min="12289" max="12289" width="13.5" style="8" customWidth="1"/>
    <col min="12290" max="12290" width="7.125" style="8" customWidth="1"/>
    <col min="12291" max="12291" width="13.5" style="8" customWidth="1"/>
    <col min="12292" max="12292" width="7.125" style="8" customWidth="1"/>
    <col min="12293" max="12293" width="13.5" style="8" customWidth="1"/>
    <col min="12294" max="12294" width="7.125" style="8" customWidth="1"/>
    <col min="12295" max="12295" width="13.5" style="8" customWidth="1"/>
    <col min="12296" max="12296" width="7.125" style="8" customWidth="1"/>
    <col min="12297" max="12297" width="27.5" style="8" customWidth="1"/>
    <col min="12298" max="12298" width="6.625" style="8" customWidth="1"/>
    <col min="12299" max="12299" width="0" style="8" hidden="1" customWidth="1"/>
    <col min="12300" max="12300" width="7.125" style="8" customWidth="1"/>
    <col min="12301" max="12301" width="19.5" style="8" customWidth="1"/>
    <col min="12302" max="12306" width="6.125" style="8" customWidth="1"/>
    <col min="12307" max="12307" width="5.75" style="8" customWidth="1"/>
    <col min="12308" max="12308" width="4.25" style="8" customWidth="1"/>
    <col min="12309" max="12309" width="14.25" style="8" customWidth="1"/>
    <col min="12310" max="12312" width="9.375" style="8" customWidth="1"/>
    <col min="12313" max="12542" width="9" style="8"/>
    <col min="12543" max="12543" width="4.75" style="8" customWidth="1"/>
    <col min="12544" max="12544" width="15.25" style="8" customWidth="1"/>
    <col min="12545" max="12545" width="13.5" style="8" customWidth="1"/>
    <col min="12546" max="12546" width="7.125" style="8" customWidth="1"/>
    <col min="12547" max="12547" width="13.5" style="8" customWidth="1"/>
    <col min="12548" max="12548" width="7.125" style="8" customWidth="1"/>
    <col min="12549" max="12549" width="13.5" style="8" customWidth="1"/>
    <col min="12550" max="12550" width="7.125" style="8" customWidth="1"/>
    <col min="12551" max="12551" width="13.5" style="8" customWidth="1"/>
    <col min="12552" max="12552" width="7.125" style="8" customWidth="1"/>
    <col min="12553" max="12553" width="27.5" style="8" customWidth="1"/>
    <col min="12554" max="12554" width="6.625" style="8" customWidth="1"/>
    <col min="12555" max="12555" width="0" style="8" hidden="1" customWidth="1"/>
    <col min="12556" max="12556" width="7.125" style="8" customWidth="1"/>
    <col min="12557" max="12557" width="19.5" style="8" customWidth="1"/>
    <col min="12558" max="12562" width="6.125" style="8" customWidth="1"/>
    <col min="12563" max="12563" width="5.75" style="8" customWidth="1"/>
    <col min="12564" max="12564" width="4.25" style="8" customWidth="1"/>
    <col min="12565" max="12565" width="14.25" style="8" customWidth="1"/>
    <col min="12566" max="12568" width="9.375" style="8" customWidth="1"/>
    <col min="12569" max="12798" width="9" style="8"/>
    <col min="12799" max="12799" width="4.75" style="8" customWidth="1"/>
    <col min="12800" max="12800" width="15.25" style="8" customWidth="1"/>
    <col min="12801" max="12801" width="13.5" style="8" customWidth="1"/>
    <col min="12802" max="12802" width="7.125" style="8" customWidth="1"/>
    <col min="12803" max="12803" width="13.5" style="8" customWidth="1"/>
    <col min="12804" max="12804" width="7.125" style="8" customWidth="1"/>
    <col min="12805" max="12805" width="13.5" style="8" customWidth="1"/>
    <col min="12806" max="12806" width="7.125" style="8" customWidth="1"/>
    <col min="12807" max="12807" width="13.5" style="8" customWidth="1"/>
    <col min="12808" max="12808" width="7.125" style="8" customWidth="1"/>
    <col min="12809" max="12809" width="27.5" style="8" customWidth="1"/>
    <col min="12810" max="12810" width="6.625" style="8" customWidth="1"/>
    <col min="12811" max="12811" width="0" style="8" hidden="1" customWidth="1"/>
    <col min="12812" max="12812" width="7.125" style="8" customWidth="1"/>
    <col min="12813" max="12813" width="19.5" style="8" customWidth="1"/>
    <col min="12814" max="12818" width="6.125" style="8" customWidth="1"/>
    <col min="12819" max="12819" width="5.75" style="8" customWidth="1"/>
    <col min="12820" max="12820" width="4.25" style="8" customWidth="1"/>
    <col min="12821" max="12821" width="14.25" style="8" customWidth="1"/>
    <col min="12822" max="12824" width="9.375" style="8" customWidth="1"/>
    <col min="12825" max="13054" width="9" style="8"/>
    <col min="13055" max="13055" width="4.75" style="8" customWidth="1"/>
    <col min="13056" max="13056" width="15.25" style="8" customWidth="1"/>
    <col min="13057" max="13057" width="13.5" style="8" customWidth="1"/>
    <col min="13058" max="13058" width="7.125" style="8" customWidth="1"/>
    <col min="13059" max="13059" width="13.5" style="8" customWidth="1"/>
    <col min="13060" max="13060" width="7.125" style="8" customWidth="1"/>
    <col min="13061" max="13061" width="13.5" style="8" customWidth="1"/>
    <col min="13062" max="13062" width="7.125" style="8" customWidth="1"/>
    <col min="13063" max="13063" width="13.5" style="8" customWidth="1"/>
    <col min="13064" max="13064" width="7.125" style="8" customWidth="1"/>
    <col min="13065" max="13065" width="27.5" style="8" customWidth="1"/>
    <col min="13066" max="13066" width="6.625" style="8" customWidth="1"/>
    <col min="13067" max="13067" width="0" style="8" hidden="1" customWidth="1"/>
    <col min="13068" max="13068" width="7.125" style="8" customWidth="1"/>
    <col min="13069" max="13069" width="19.5" style="8" customWidth="1"/>
    <col min="13070" max="13074" width="6.125" style="8" customWidth="1"/>
    <col min="13075" max="13075" width="5.75" style="8" customWidth="1"/>
    <col min="13076" max="13076" width="4.25" style="8" customWidth="1"/>
    <col min="13077" max="13077" width="14.25" style="8" customWidth="1"/>
    <col min="13078" max="13080" width="9.375" style="8" customWidth="1"/>
    <col min="13081" max="13310" width="9" style="8"/>
    <col min="13311" max="13311" width="4.75" style="8" customWidth="1"/>
    <col min="13312" max="13312" width="15.25" style="8" customWidth="1"/>
    <col min="13313" max="13313" width="13.5" style="8" customWidth="1"/>
    <col min="13314" max="13314" width="7.125" style="8" customWidth="1"/>
    <col min="13315" max="13315" width="13.5" style="8" customWidth="1"/>
    <col min="13316" max="13316" width="7.125" style="8" customWidth="1"/>
    <col min="13317" max="13317" width="13.5" style="8" customWidth="1"/>
    <col min="13318" max="13318" width="7.125" style="8" customWidth="1"/>
    <col min="13319" max="13319" width="13.5" style="8" customWidth="1"/>
    <col min="13320" max="13320" width="7.125" style="8" customWidth="1"/>
    <col min="13321" max="13321" width="27.5" style="8" customWidth="1"/>
    <col min="13322" max="13322" width="6.625" style="8" customWidth="1"/>
    <col min="13323" max="13323" width="0" style="8" hidden="1" customWidth="1"/>
    <col min="13324" max="13324" width="7.125" style="8" customWidth="1"/>
    <col min="13325" max="13325" width="19.5" style="8" customWidth="1"/>
    <col min="13326" max="13330" width="6.125" style="8" customWidth="1"/>
    <col min="13331" max="13331" width="5.75" style="8" customWidth="1"/>
    <col min="13332" max="13332" width="4.25" style="8" customWidth="1"/>
    <col min="13333" max="13333" width="14.25" style="8" customWidth="1"/>
    <col min="13334" max="13336" width="9.375" style="8" customWidth="1"/>
    <col min="13337" max="13566" width="9" style="8"/>
    <col min="13567" max="13567" width="4.75" style="8" customWidth="1"/>
    <col min="13568" max="13568" width="15.25" style="8" customWidth="1"/>
    <col min="13569" max="13569" width="13.5" style="8" customWidth="1"/>
    <col min="13570" max="13570" width="7.125" style="8" customWidth="1"/>
    <col min="13571" max="13571" width="13.5" style="8" customWidth="1"/>
    <col min="13572" max="13572" width="7.125" style="8" customWidth="1"/>
    <col min="13573" max="13573" width="13.5" style="8" customWidth="1"/>
    <col min="13574" max="13574" width="7.125" style="8" customWidth="1"/>
    <col min="13575" max="13575" width="13.5" style="8" customWidth="1"/>
    <col min="13576" max="13576" width="7.125" style="8" customWidth="1"/>
    <col min="13577" max="13577" width="27.5" style="8" customWidth="1"/>
    <col min="13578" max="13578" width="6.625" style="8" customWidth="1"/>
    <col min="13579" max="13579" width="0" style="8" hidden="1" customWidth="1"/>
    <col min="13580" max="13580" width="7.125" style="8" customWidth="1"/>
    <col min="13581" max="13581" width="19.5" style="8" customWidth="1"/>
    <col min="13582" max="13586" width="6.125" style="8" customWidth="1"/>
    <col min="13587" max="13587" width="5.75" style="8" customWidth="1"/>
    <col min="13588" max="13588" width="4.25" style="8" customWidth="1"/>
    <col min="13589" max="13589" width="14.25" style="8" customWidth="1"/>
    <col min="13590" max="13592" width="9.375" style="8" customWidth="1"/>
    <col min="13593" max="13822" width="9" style="8"/>
    <col min="13823" max="13823" width="4.75" style="8" customWidth="1"/>
    <col min="13824" max="13824" width="15.25" style="8" customWidth="1"/>
    <col min="13825" max="13825" width="13.5" style="8" customWidth="1"/>
    <col min="13826" max="13826" width="7.125" style="8" customWidth="1"/>
    <col min="13827" max="13827" width="13.5" style="8" customWidth="1"/>
    <col min="13828" max="13828" width="7.125" style="8" customWidth="1"/>
    <col min="13829" max="13829" width="13.5" style="8" customWidth="1"/>
    <col min="13830" max="13830" width="7.125" style="8" customWidth="1"/>
    <col min="13831" max="13831" width="13.5" style="8" customWidth="1"/>
    <col min="13832" max="13832" width="7.125" style="8" customWidth="1"/>
    <col min="13833" max="13833" width="27.5" style="8" customWidth="1"/>
    <col min="13834" max="13834" width="6.625" style="8" customWidth="1"/>
    <col min="13835" max="13835" width="0" style="8" hidden="1" customWidth="1"/>
    <col min="13836" max="13836" width="7.125" style="8" customWidth="1"/>
    <col min="13837" max="13837" width="19.5" style="8" customWidth="1"/>
    <col min="13838" max="13842" width="6.125" style="8" customWidth="1"/>
    <col min="13843" max="13843" width="5.75" style="8" customWidth="1"/>
    <col min="13844" max="13844" width="4.25" style="8" customWidth="1"/>
    <col min="13845" max="13845" width="14.25" style="8" customWidth="1"/>
    <col min="13846" max="13848" width="9.375" style="8" customWidth="1"/>
    <col min="13849" max="14078" width="9" style="8"/>
    <col min="14079" max="14079" width="4.75" style="8" customWidth="1"/>
    <col min="14080" max="14080" width="15.25" style="8" customWidth="1"/>
    <col min="14081" max="14081" width="13.5" style="8" customWidth="1"/>
    <col min="14082" max="14082" width="7.125" style="8" customWidth="1"/>
    <col min="14083" max="14083" width="13.5" style="8" customWidth="1"/>
    <col min="14084" max="14084" width="7.125" style="8" customWidth="1"/>
    <col min="14085" max="14085" width="13.5" style="8" customWidth="1"/>
    <col min="14086" max="14086" width="7.125" style="8" customWidth="1"/>
    <col min="14087" max="14087" width="13.5" style="8" customWidth="1"/>
    <col min="14088" max="14088" width="7.125" style="8" customWidth="1"/>
    <col min="14089" max="14089" width="27.5" style="8" customWidth="1"/>
    <col min="14090" max="14090" width="6.625" style="8" customWidth="1"/>
    <col min="14091" max="14091" width="0" style="8" hidden="1" customWidth="1"/>
    <col min="14092" max="14092" width="7.125" style="8" customWidth="1"/>
    <col min="14093" max="14093" width="19.5" style="8" customWidth="1"/>
    <col min="14094" max="14098" width="6.125" style="8" customWidth="1"/>
    <col min="14099" max="14099" width="5.75" style="8" customWidth="1"/>
    <col min="14100" max="14100" width="4.25" style="8" customWidth="1"/>
    <col min="14101" max="14101" width="14.25" style="8" customWidth="1"/>
    <col min="14102" max="14104" width="9.375" style="8" customWidth="1"/>
    <col min="14105" max="14334" width="9" style="8"/>
    <col min="14335" max="14335" width="4.75" style="8" customWidth="1"/>
    <col min="14336" max="14336" width="15.25" style="8" customWidth="1"/>
    <col min="14337" max="14337" width="13.5" style="8" customWidth="1"/>
    <col min="14338" max="14338" width="7.125" style="8" customWidth="1"/>
    <col min="14339" max="14339" width="13.5" style="8" customWidth="1"/>
    <col min="14340" max="14340" width="7.125" style="8" customWidth="1"/>
    <col min="14341" max="14341" width="13.5" style="8" customWidth="1"/>
    <col min="14342" max="14342" width="7.125" style="8" customWidth="1"/>
    <col min="14343" max="14343" width="13.5" style="8" customWidth="1"/>
    <col min="14344" max="14344" width="7.125" style="8" customWidth="1"/>
    <col min="14345" max="14345" width="27.5" style="8" customWidth="1"/>
    <col min="14346" max="14346" width="6.625" style="8" customWidth="1"/>
    <col min="14347" max="14347" width="0" style="8" hidden="1" customWidth="1"/>
    <col min="14348" max="14348" width="7.125" style="8" customWidth="1"/>
    <col min="14349" max="14349" width="19.5" style="8" customWidth="1"/>
    <col min="14350" max="14354" width="6.125" style="8" customWidth="1"/>
    <col min="14355" max="14355" width="5.75" style="8" customWidth="1"/>
    <col min="14356" max="14356" width="4.25" style="8" customWidth="1"/>
    <col min="14357" max="14357" width="14.25" style="8" customWidth="1"/>
    <col min="14358" max="14360" width="9.375" style="8" customWidth="1"/>
    <col min="14361" max="14590" width="9" style="8"/>
    <col min="14591" max="14591" width="4.75" style="8" customWidth="1"/>
    <col min="14592" max="14592" width="15.25" style="8" customWidth="1"/>
    <col min="14593" max="14593" width="13.5" style="8" customWidth="1"/>
    <col min="14594" max="14594" width="7.125" style="8" customWidth="1"/>
    <col min="14595" max="14595" width="13.5" style="8" customWidth="1"/>
    <col min="14596" max="14596" width="7.125" style="8" customWidth="1"/>
    <col min="14597" max="14597" width="13.5" style="8" customWidth="1"/>
    <col min="14598" max="14598" width="7.125" style="8" customWidth="1"/>
    <col min="14599" max="14599" width="13.5" style="8" customWidth="1"/>
    <col min="14600" max="14600" width="7.125" style="8" customWidth="1"/>
    <col min="14601" max="14601" width="27.5" style="8" customWidth="1"/>
    <col min="14602" max="14602" width="6.625" style="8" customWidth="1"/>
    <col min="14603" max="14603" width="0" style="8" hidden="1" customWidth="1"/>
    <col min="14604" max="14604" width="7.125" style="8" customWidth="1"/>
    <col min="14605" max="14605" width="19.5" style="8" customWidth="1"/>
    <col min="14606" max="14610" width="6.125" style="8" customWidth="1"/>
    <col min="14611" max="14611" width="5.75" style="8" customWidth="1"/>
    <col min="14612" max="14612" width="4.25" style="8" customWidth="1"/>
    <col min="14613" max="14613" width="14.25" style="8" customWidth="1"/>
    <col min="14614" max="14616" width="9.375" style="8" customWidth="1"/>
    <col min="14617" max="14846" width="9" style="8"/>
    <col min="14847" max="14847" width="4.75" style="8" customWidth="1"/>
    <col min="14848" max="14848" width="15.25" style="8" customWidth="1"/>
    <col min="14849" max="14849" width="13.5" style="8" customWidth="1"/>
    <col min="14850" max="14850" width="7.125" style="8" customWidth="1"/>
    <col min="14851" max="14851" width="13.5" style="8" customWidth="1"/>
    <col min="14852" max="14852" width="7.125" style="8" customWidth="1"/>
    <col min="14853" max="14853" width="13.5" style="8" customWidth="1"/>
    <col min="14854" max="14854" width="7.125" style="8" customWidth="1"/>
    <col min="14855" max="14855" width="13.5" style="8" customWidth="1"/>
    <col min="14856" max="14856" width="7.125" style="8" customWidth="1"/>
    <col min="14857" max="14857" width="27.5" style="8" customWidth="1"/>
    <col min="14858" max="14858" width="6.625" style="8" customWidth="1"/>
    <col min="14859" max="14859" width="0" style="8" hidden="1" customWidth="1"/>
    <col min="14860" max="14860" width="7.125" style="8" customWidth="1"/>
    <col min="14861" max="14861" width="19.5" style="8" customWidth="1"/>
    <col min="14862" max="14866" width="6.125" style="8" customWidth="1"/>
    <col min="14867" max="14867" width="5.75" style="8" customWidth="1"/>
    <col min="14868" max="14868" width="4.25" style="8" customWidth="1"/>
    <col min="14869" max="14869" width="14.25" style="8" customWidth="1"/>
    <col min="14870" max="14872" width="9.375" style="8" customWidth="1"/>
    <col min="14873" max="15102" width="9" style="8"/>
    <col min="15103" max="15103" width="4.75" style="8" customWidth="1"/>
    <col min="15104" max="15104" width="15.25" style="8" customWidth="1"/>
    <col min="15105" max="15105" width="13.5" style="8" customWidth="1"/>
    <col min="15106" max="15106" width="7.125" style="8" customWidth="1"/>
    <col min="15107" max="15107" width="13.5" style="8" customWidth="1"/>
    <col min="15108" max="15108" width="7.125" style="8" customWidth="1"/>
    <col min="15109" max="15109" width="13.5" style="8" customWidth="1"/>
    <col min="15110" max="15110" width="7.125" style="8" customWidth="1"/>
    <col min="15111" max="15111" width="13.5" style="8" customWidth="1"/>
    <col min="15112" max="15112" width="7.125" style="8" customWidth="1"/>
    <col min="15113" max="15113" width="27.5" style="8" customWidth="1"/>
    <col min="15114" max="15114" width="6.625" style="8" customWidth="1"/>
    <col min="15115" max="15115" width="0" style="8" hidden="1" customWidth="1"/>
    <col min="15116" max="15116" width="7.125" style="8" customWidth="1"/>
    <col min="15117" max="15117" width="19.5" style="8" customWidth="1"/>
    <col min="15118" max="15122" width="6.125" style="8" customWidth="1"/>
    <col min="15123" max="15123" width="5.75" style="8" customWidth="1"/>
    <col min="15124" max="15124" width="4.25" style="8" customWidth="1"/>
    <col min="15125" max="15125" width="14.25" style="8" customWidth="1"/>
    <col min="15126" max="15128" width="9.375" style="8" customWidth="1"/>
    <col min="15129" max="15358" width="9" style="8"/>
    <col min="15359" max="15359" width="4.75" style="8" customWidth="1"/>
    <col min="15360" max="15360" width="15.25" style="8" customWidth="1"/>
    <col min="15361" max="15361" width="13.5" style="8" customWidth="1"/>
    <col min="15362" max="15362" width="7.125" style="8" customWidth="1"/>
    <col min="15363" max="15363" width="13.5" style="8" customWidth="1"/>
    <col min="15364" max="15364" width="7.125" style="8" customWidth="1"/>
    <col min="15365" max="15365" width="13.5" style="8" customWidth="1"/>
    <col min="15366" max="15366" width="7.125" style="8" customWidth="1"/>
    <col min="15367" max="15367" width="13.5" style="8" customWidth="1"/>
    <col min="15368" max="15368" width="7.125" style="8" customWidth="1"/>
    <col min="15369" max="15369" width="27.5" style="8" customWidth="1"/>
    <col min="15370" max="15370" width="6.625" style="8" customWidth="1"/>
    <col min="15371" max="15371" width="0" style="8" hidden="1" customWidth="1"/>
    <col min="15372" max="15372" width="7.125" style="8" customWidth="1"/>
    <col min="15373" max="15373" width="19.5" style="8" customWidth="1"/>
    <col min="15374" max="15378" width="6.125" style="8" customWidth="1"/>
    <col min="15379" max="15379" width="5.75" style="8" customWidth="1"/>
    <col min="15380" max="15380" width="4.25" style="8" customWidth="1"/>
    <col min="15381" max="15381" width="14.25" style="8" customWidth="1"/>
    <col min="15382" max="15384" width="9.375" style="8" customWidth="1"/>
    <col min="15385" max="15614" width="9" style="8"/>
    <col min="15615" max="15615" width="4.75" style="8" customWidth="1"/>
    <col min="15616" max="15616" width="15.25" style="8" customWidth="1"/>
    <col min="15617" max="15617" width="13.5" style="8" customWidth="1"/>
    <col min="15618" max="15618" width="7.125" style="8" customWidth="1"/>
    <col min="15619" max="15619" width="13.5" style="8" customWidth="1"/>
    <col min="15620" max="15620" width="7.125" style="8" customWidth="1"/>
    <col min="15621" max="15621" width="13.5" style="8" customWidth="1"/>
    <col min="15622" max="15622" width="7.125" style="8" customWidth="1"/>
    <col min="15623" max="15623" width="13.5" style="8" customWidth="1"/>
    <col min="15624" max="15624" width="7.125" style="8" customWidth="1"/>
    <col min="15625" max="15625" width="27.5" style="8" customWidth="1"/>
    <col min="15626" max="15626" width="6.625" style="8" customWidth="1"/>
    <col min="15627" max="15627" width="0" style="8" hidden="1" customWidth="1"/>
    <col min="15628" max="15628" width="7.125" style="8" customWidth="1"/>
    <col min="15629" max="15629" width="19.5" style="8" customWidth="1"/>
    <col min="15630" max="15634" width="6.125" style="8" customWidth="1"/>
    <col min="15635" max="15635" width="5.75" style="8" customWidth="1"/>
    <col min="15636" max="15636" width="4.25" style="8" customWidth="1"/>
    <col min="15637" max="15637" width="14.25" style="8" customWidth="1"/>
    <col min="15638" max="15640" width="9.375" style="8" customWidth="1"/>
    <col min="15641" max="15870" width="9" style="8"/>
    <col min="15871" max="15871" width="4.75" style="8" customWidth="1"/>
    <col min="15872" max="15872" width="15.25" style="8" customWidth="1"/>
    <col min="15873" max="15873" width="13.5" style="8" customWidth="1"/>
    <col min="15874" max="15874" width="7.125" style="8" customWidth="1"/>
    <col min="15875" max="15875" width="13.5" style="8" customWidth="1"/>
    <col min="15876" max="15876" width="7.125" style="8" customWidth="1"/>
    <col min="15877" max="15877" width="13.5" style="8" customWidth="1"/>
    <col min="15878" max="15878" width="7.125" style="8" customWidth="1"/>
    <col min="15879" max="15879" width="13.5" style="8" customWidth="1"/>
    <col min="15880" max="15880" width="7.125" style="8" customWidth="1"/>
    <col min="15881" max="15881" width="27.5" style="8" customWidth="1"/>
    <col min="15882" max="15882" width="6.625" style="8" customWidth="1"/>
    <col min="15883" max="15883" width="0" style="8" hidden="1" customWidth="1"/>
    <col min="15884" max="15884" width="7.125" style="8" customWidth="1"/>
    <col min="15885" max="15885" width="19.5" style="8" customWidth="1"/>
    <col min="15886" max="15890" width="6.125" style="8" customWidth="1"/>
    <col min="15891" max="15891" width="5.75" style="8" customWidth="1"/>
    <col min="15892" max="15892" width="4.25" style="8" customWidth="1"/>
    <col min="15893" max="15893" width="14.25" style="8" customWidth="1"/>
    <col min="15894" max="15896" width="9.375" style="8" customWidth="1"/>
    <col min="15897" max="16126" width="9" style="8"/>
    <col min="16127" max="16127" width="4.75" style="8" customWidth="1"/>
    <col min="16128" max="16128" width="15.25" style="8" customWidth="1"/>
    <col min="16129" max="16129" width="13.5" style="8" customWidth="1"/>
    <col min="16130" max="16130" width="7.125" style="8" customWidth="1"/>
    <col min="16131" max="16131" width="13.5" style="8" customWidth="1"/>
    <col min="16132" max="16132" width="7.125" style="8" customWidth="1"/>
    <col min="16133" max="16133" width="13.5" style="8" customWidth="1"/>
    <col min="16134" max="16134" width="7.125" style="8" customWidth="1"/>
    <col min="16135" max="16135" width="13.5" style="8" customWidth="1"/>
    <col min="16136" max="16136" width="7.125" style="8" customWidth="1"/>
    <col min="16137" max="16137" width="27.5" style="8" customWidth="1"/>
    <col min="16138" max="16138" width="6.625" style="8" customWidth="1"/>
    <col min="16139" max="16139" width="0" style="8" hidden="1" customWidth="1"/>
    <col min="16140" max="16140" width="7.125" style="8" customWidth="1"/>
    <col min="16141" max="16141" width="19.5" style="8" customWidth="1"/>
    <col min="16142" max="16146" width="6.125" style="8" customWidth="1"/>
    <col min="16147" max="16147" width="5.75" style="8" customWidth="1"/>
    <col min="16148" max="16148" width="4.25" style="8" customWidth="1"/>
    <col min="16149" max="16149" width="14.25" style="8" customWidth="1"/>
    <col min="16150" max="16152" width="9.375" style="8" customWidth="1"/>
    <col min="16153" max="16384" width="9" style="8"/>
  </cols>
  <sheetData>
    <row r="1" spans="1:25" ht="18.75">
      <c r="A1" s="31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6"/>
      <c r="U1" s="7"/>
      <c r="V1" s="7"/>
      <c r="W1" s="7"/>
      <c r="X1" s="7"/>
      <c r="Y1" s="7"/>
    </row>
    <row r="2" spans="1: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4"/>
      <c r="L2" s="33" t="s">
        <v>1</v>
      </c>
      <c r="M2" s="33"/>
      <c r="N2" s="33"/>
      <c r="O2" s="33"/>
      <c r="P2" s="33"/>
      <c r="Q2" s="33"/>
      <c r="R2" s="33"/>
      <c r="S2" s="33"/>
      <c r="T2" s="54"/>
      <c r="U2" s="9"/>
      <c r="V2" s="9"/>
      <c r="W2" s="9"/>
      <c r="X2" s="9"/>
      <c r="Y2" s="9"/>
    </row>
    <row r="3" spans="1:25" ht="12" customHeight="1">
      <c r="A3" s="38" t="s">
        <v>77</v>
      </c>
      <c r="B3" s="38"/>
      <c r="C3" s="25" t="s">
        <v>78</v>
      </c>
      <c r="D3" s="44" t="s">
        <v>79</v>
      </c>
      <c r="E3" s="25" t="s">
        <v>80</v>
      </c>
      <c r="F3" s="44" t="s">
        <v>81</v>
      </c>
      <c r="G3" s="25" t="s">
        <v>82</v>
      </c>
      <c r="H3" s="44" t="s">
        <v>81</v>
      </c>
      <c r="I3" s="25" t="s">
        <v>83</v>
      </c>
      <c r="J3" s="44" t="s">
        <v>81</v>
      </c>
      <c r="K3" s="35"/>
      <c r="L3" s="60" t="s">
        <v>28</v>
      </c>
      <c r="M3" s="60"/>
      <c r="N3" s="61" t="str">
        <f>E3</f>
        <v>实例A</v>
      </c>
      <c r="O3" s="62"/>
      <c r="P3" s="61" t="str">
        <f>G3</f>
        <v>实例B</v>
      </c>
      <c r="Q3" s="62"/>
      <c r="R3" s="60" t="str">
        <f>I3</f>
        <v>实例C</v>
      </c>
      <c r="S3" s="60"/>
      <c r="T3" s="55"/>
      <c r="U3" s="60" t="s">
        <v>28</v>
      </c>
      <c r="V3" s="60"/>
      <c r="W3" s="60" t="str">
        <f>N3</f>
        <v>实例A</v>
      </c>
      <c r="X3" s="60" t="str">
        <f>P3</f>
        <v>实例B</v>
      </c>
      <c r="Y3" s="60" t="str">
        <f>R3</f>
        <v>实例C</v>
      </c>
    </row>
    <row r="4" spans="1:25" ht="24">
      <c r="A4" s="38"/>
      <c r="B4" s="38"/>
      <c r="C4" s="25" t="s">
        <v>84</v>
      </c>
      <c r="D4" s="44"/>
      <c r="E4" s="25" t="s">
        <v>85</v>
      </c>
      <c r="F4" s="44" t="s">
        <v>81</v>
      </c>
      <c r="G4" s="25" t="s">
        <v>86</v>
      </c>
      <c r="H4" s="44" t="s">
        <v>81</v>
      </c>
      <c r="I4" s="25" t="s">
        <v>87</v>
      </c>
      <c r="J4" s="44" t="s">
        <v>81</v>
      </c>
      <c r="K4" s="35"/>
      <c r="L4" s="60"/>
      <c r="M4" s="60"/>
      <c r="N4" s="63"/>
      <c r="O4" s="64"/>
      <c r="P4" s="63"/>
      <c r="Q4" s="64"/>
      <c r="R4" s="60"/>
      <c r="S4" s="60"/>
      <c r="T4" s="55"/>
      <c r="U4" s="60"/>
      <c r="V4" s="60"/>
      <c r="W4" s="60"/>
      <c r="X4" s="60"/>
      <c r="Y4" s="60"/>
    </row>
    <row r="5" spans="1:25">
      <c r="A5" s="38" t="s">
        <v>88</v>
      </c>
      <c r="B5" s="38"/>
      <c r="C5" s="5" t="s">
        <v>89</v>
      </c>
      <c r="D5" s="24">
        <v>100</v>
      </c>
      <c r="E5" s="5" t="s">
        <v>90</v>
      </c>
      <c r="F5" s="24">
        <v>99.6</v>
      </c>
      <c r="G5" s="26" t="s">
        <v>91</v>
      </c>
      <c r="H5" s="24">
        <v>99.6</v>
      </c>
      <c r="I5" s="5" t="s">
        <v>92</v>
      </c>
      <c r="J5" s="24">
        <v>99.4</v>
      </c>
      <c r="K5" s="35"/>
      <c r="L5" s="58" t="s">
        <v>14</v>
      </c>
      <c r="M5" s="50"/>
      <c r="N5" s="10" t="s">
        <v>15</v>
      </c>
      <c r="O5" s="11">
        <f>F5</f>
        <v>99.6</v>
      </c>
      <c r="P5" s="10" t="s">
        <v>16</v>
      </c>
      <c r="Q5" s="11">
        <f>H5</f>
        <v>99.6</v>
      </c>
      <c r="R5" s="10" t="s">
        <v>16</v>
      </c>
      <c r="S5" s="11">
        <f>J5</f>
        <v>99.4</v>
      </c>
      <c r="T5" s="55"/>
      <c r="U5" s="38" t="s">
        <v>17</v>
      </c>
      <c r="V5" s="38"/>
      <c r="W5" s="12">
        <f>D5/F5</f>
        <v>1.0040160642570282</v>
      </c>
      <c r="X5" s="12">
        <f>D5/H5</f>
        <v>1.0040160642570282</v>
      </c>
      <c r="Y5" s="12">
        <f>D5/J5</f>
        <v>1.0060362173038229</v>
      </c>
    </row>
    <row r="6" spans="1:25">
      <c r="A6" s="38" t="s">
        <v>18</v>
      </c>
      <c r="B6" s="38"/>
      <c r="C6" s="27" t="s">
        <v>30</v>
      </c>
      <c r="D6" s="24">
        <v>100</v>
      </c>
      <c r="E6" s="5" t="s">
        <v>93</v>
      </c>
      <c r="F6" s="24">
        <v>100</v>
      </c>
      <c r="G6" s="25" t="s">
        <v>53</v>
      </c>
      <c r="H6" s="24">
        <f>F6</f>
        <v>100</v>
      </c>
      <c r="I6" s="5" t="s">
        <v>30</v>
      </c>
      <c r="J6" s="24">
        <f>F6</f>
        <v>100</v>
      </c>
      <c r="K6" s="35"/>
      <c r="L6" s="58" t="s">
        <v>18</v>
      </c>
      <c r="M6" s="59"/>
      <c r="N6" s="10" t="s">
        <v>15</v>
      </c>
      <c r="O6" s="11">
        <f t="shared" ref="O6:O22" si="0">F6</f>
        <v>100</v>
      </c>
      <c r="P6" s="10" t="s">
        <v>15</v>
      </c>
      <c r="Q6" s="11">
        <f t="shared" ref="Q6:Q22" si="1">H6</f>
        <v>100</v>
      </c>
      <c r="R6" s="10" t="s">
        <v>15</v>
      </c>
      <c r="S6" s="11">
        <f t="shared" ref="S6:S22" si="2">J6</f>
        <v>100</v>
      </c>
      <c r="T6" s="55"/>
      <c r="U6" s="38" t="s">
        <v>18</v>
      </c>
      <c r="V6" s="38"/>
      <c r="W6" s="12">
        <f t="shared" ref="W6:W22" si="3">D6/F6</f>
        <v>1</v>
      </c>
      <c r="X6" s="12">
        <f t="shared" ref="X6:X22" si="4">D6/H6</f>
        <v>1</v>
      </c>
      <c r="Y6" s="12">
        <f t="shared" ref="Y6:Y22" si="5">D6/J6</f>
        <v>1</v>
      </c>
    </row>
    <row r="7" spans="1:25" ht="12" customHeight="1">
      <c r="A7" s="44" t="s">
        <v>54</v>
      </c>
      <c r="B7" s="4" t="s">
        <v>55</v>
      </c>
      <c r="C7" s="27" t="s">
        <v>13</v>
      </c>
      <c r="D7" s="24">
        <v>100</v>
      </c>
      <c r="E7" s="5" t="s">
        <v>56</v>
      </c>
      <c r="F7" s="24">
        <v>100</v>
      </c>
      <c r="G7" s="25" t="s">
        <v>57</v>
      </c>
      <c r="H7" s="24">
        <f t="shared" ref="H7:H21" si="6">F7</f>
        <v>100</v>
      </c>
      <c r="I7" s="5" t="s">
        <v>13</v>
      </c>
      <c r="J7" s="24">
        <f t="shared" ref="J7:J22" si="7">F7</f>
        <v>100</v>
      </c>
      <c r="K7" s="35"/>
      <c r="L7" s="38" t="s">
        <v>20</v>
      </c>
      <c r="M7" s="3" t="str">
        <f>B7</f>
        <v>登记用途</v>
      </c>
      <c r="N7" s="10" t="s">
        <v>15</v>
      </c>
      <c r="O7" s="11">
        <f t="shared" si="0"/>
        <v>100</v>
      </c>
      <c r="P7" s="10" t="s">
        <v>15</v>
      </c>
      <c r="Q7" s="11">
        <f t="shared" si="1"/>
        <v>100</v>
      </c>
      <c r="R7" s="10" t="s">
        <v>15</v>
      </c>
      <c r="S7" s="11">
        <f t="shared" si="2"/>
        <v>100</v>
      </c>
      <c r="T7" s="55"/>
      <c r="U7" s="38" t="s">
        <v>19</v>
      </c>
      <c r="V7" s="3" t="str">
        <f>M7</f>
        <v>登记用途</v>
      </c>
      <c r="W7" s="12">
        <f t="shared" si="3"/>
        <v>1</v>
      </c>
      <c r="X7" s="12">
        <f t="shared" si="4"/>
        <v>1</v>
      </c>
      <c r="Y7" s="12">
        <f t="shared" si="5"/>
        <v>1</v>
      </c>
    </row>
    <row r="8" spans="1:25">
      <c r="A8" s="44"/>
      <c r="B8" s="4" t="s">
        <v>58</v>
      </c>
      <c r="C8" s="27" t="s">
        <v>59</v>
      </c>
      <c r="D8" s="24">
        <v>100</v>
      </c>
      <c r="E8" s="5" t="s">
        <v>60</v>
      </c>
      <c r="F8" s="24">
        <v>99.5</v>
      </c>
      <c r="G8" s="5" t="s">
        <v>60</v>
      </c>
      <c r="H8" s="24">
        <v>99.5</v>
      </c>
      <c r="I8" s="5" t="s">
        <v>60</v>
      </c>
      <c r="J8" s="24">
        <v>99.5</v>
      </c>
      <c r="K8" s="35"/>
      <c r="L8" s="38"/>
      <c r="M8" s="3" t="str">
        <f t="shared" ref="M8:M22" si="8">B8</f>
        <v>土地使用年限</v>
      </c>
      <c r="N8" s="10" t="s">
        <v>15</v>
      </c>
      <c r="O8" s="11">
        <f t="shared" si="0"/>
        <v>99.5</v>
      </c>
      <c r="P8" s="10" t="s">
        <v>15</v>
      </c>
      <c r="Q8" s="11">
        <f t="shared" si="1"/>
        <v>99.5</v>
      </c>
      <c r="R8" s="10" t="s">
        <v>15</v>
      </c>
      <c r="S8" s="11">
        <f t="shared" si="2"/>
        <v>99.5</v>
      </c>
      <c r="T8" s="55"/>
      <c r="U8" s="38"/>
      <c r="V8" s="3" t="str">
        <f t="shared" ref="V8:V22" si="9">M8</f>
        <v>土地使用年限</v>
      </c>
      <c r="W8" s="12">
        <f t="shared" si="3"/>
        <v>1.0050251256281406</v>
      </c>
      <c r="X8" s="12">
        <f t="shared" si="4"/>
        <v>1.0050251256281406</v>
      </c>
      <c r="Y8" s="12">
        <f t="shared" si="5"/>
        <v>1.0050251256281406</v>
      </c>
    </row>
    <row r="9" spans="1:25">
      <c r="A9" s="44"/>
      <c r="B9" s="4" t="s">
        <v>5</v>
      </c>
      <c r="C9" s="27" t="s">
        <v>61</v>
      </c>
      <c r="D9" s="24">
        <v>100</v>
      </c>
      <c r="E9" s="27" t="s">
        <v>61</v>
      </c>
      <c r="F9" s="24">
        <f>D9</f>
        <v>100</v>
      </c>
      <c r="G9" s="27" t="s">
        <v>61</v>
      </c>
      <c r="H9" s="24">
        <f t="shared" si="6"/>
        <v>100</v>
      </c>
      <c r="I9" s="27" t="s">
        <v>61</v>
      </c>
      <c r="J9" s="24">
        <f t="shared" si="7"/>
        <v>100</v>
      </c>
      <c r="K9" s="35"/>
      <c r="L9" s="38"/>
      <c r="M9" s="3" t="str">
        <f t="shared" si="8"/>
        <v>地上容积率</v>
      </c>
      <c r="N9" s="10" t="s">
        <v>15</v>
      </c>
      <c r="O9" s="11">
        <f t="shared" si="0"/>
        <v>100</v>
      </c>
      <c r="P9" s="10" t="s">
        <v>15</v>
      </c>
      <c r="Q9" s="11">
        <f t="shared" si="1"/>
        <v>100</v>
      </c>
      <c r="R9" s="10" t="s">
        <v>15</v>
      </c>
      <c r="S9" s="11">
        <f t="shared" si="2"/>
        <v>100</v>
      </c>
      <c r="T9" s="55"/>
      <c r="U9" s="38"/>
      <c r="V9" s="3" t="str">
        <f t="shared" si="9"/>
        <v>地上容积率</v>
      </c>
      <c r="W9" s="12">
        <f t="shared" si="3"/>
        <v>1</v>
      </c>
      <c r="X9" s="12">
        <f t="shared" si="4"/>
        <v>1</v>
      </c>
      <c r="Y9" s="12">
        <f t="shared" si="5"/>
        <v>1</v>
      </c>
    </row>
    <row r="10" spans="1:25" hidden="1">
      <c r="A10" s="44"/>
      <c r="B10" s="4" t="s">
        <v>8</v>
      </c>
      <c r="C10" s="27"/>
      <c r="D10" s="24">
        <v>100</v>
      </c>
      <c r="E10" s="5"/>
      <c r="F10" s="24">
        <f>D10</f>
        <v>100</v>
      </c>
      <c r="G10" s="25"/>
      <c r="H10" s="24">
        <f t="shared" si="6"/>
        <v>100</v>
      </c>
      <c r="I10" s="5"/>
      <c r="J10" s="24">
        <f t="shared" si="7"/>
        <v>100</v>
      </c>
      <c r="K10" s="35"/>
      <c r="L10" s="38"/>
      <c r="M10" s="3" t="str">
        <f t="shared" si="8"/>
        <v>其他权益状况修正</v>
      </c>
      <c r="N10" s="10" t="s">
        <v>15</v>
      </c>
      <c r="O10" s="11">
        <f t="shared" si="0"/>
        <v>100</v>
      </c>
      <c r="P10" s="10" t="s">
        <v>15</v>
      </c>
      <c r="Q10" s="11">
        <f t="shared" si="1"/>
        <v>100</v>
      </c>
      <c r="R10" s="10" t="s">
        <v>15</v>
      </c>
      <c r="S10" s="11">
        <f t="shared" si="2"/>
        <v>100</v>
      </c>
      <c r="T10" s="55"/>
      <c r="U10" s="38"/>
      <c r="V10" s="3" t="str">
        <f t="shared" si="9"/>
        <v>其他权益状况修正</v>
      </c>
      <c r="W10" s="12">
        <f t="shared" si="3"/>
        <v>1</v>
      </c>
      <c r="X10" s="12">
        <f t="shared" si="4"/>
        <v>1</v>
      </c>
      <c r="Y10" s="12">
        <f t="shared" si="5"/>
        <v>1</v>
      </c>
    </row>
    <row r="11" spans="1:25" ht="74.25" customHeight="1">
      <c r="A11" s="56" t="s">
        <v>6</v>
      </c>
      <c r="B11" s="4" t="s">
        <v>62</v>
      </c>
      <c r="C11" s="27" t="s">
        <v>63</v>
      </c>
      <c r="D11" s="24">
        <v>100</v>
      </c>
      <c r="E11" s="5" t="s">
        <v>52</v>
      </c>
      <c r="F11" s="24">
        <v>106</v>
      </c>
      <c r="G11" s="5" t="s">
        <v>64</v>
      </c>
      <c r="H11" s="24">
        <v>106</v>
      </c>
      <c r="I11" s="5" t="s">
        <v>65</v>
      </c>
      <c r="J11" s="24">
        <v>106</v>
      </c>
      <c r="K11" s="35"/>
      <c r="L11" s="38" t="s">
        <v>21</v>
      </c>
      <c r="M11" s="3" t="str">
        <f t="shared" si="8"/>
        <v>居住社区成熟度</v>
      </c>
      <c r="N11" s="10" t="s">
        <v>15</v>
      </c>
      <c r="O11" s="11">
        <f t="shared" si="0"/>
        <v>106</v>
      </c>
      <c r="P11" s="10" t="s">
        <v>15</v>
      </c>
      <c r="Q11" s="11">
        <f t="shared" si="1"/>
        <v>106</v>
      </c>
      <c r="R11" s="10" t="s">
        <v>15</v>
      </c>
      <c r="S11" s="11">
        <f t="shared" si="2"/>
        <v>106</v>
      </c>
      <c r="T11" s="55"/>
      <c r="U11" s="38" t="s">
        <v>21</v>
      </c>
      <c r="V11" s="3" t="str">
        <f t="shared" si="9"/>
        <v>居住社区成熟度</v>
      </c>
      <c r="W11" s="12">
        <f t="shared" si="3"/>
        <v>0.94339622641509435</v>
      </c>
      <c r="X11" s="12">
        <f t="shared" si="4"/>
        <v>0.94339622641509435</v>
      </c>
      <c r="Y11" s="12">
        <f t="shared" si="5"/>
        <v>0.94339622641509435</v>
      </c>
    </row>
    <row r="12" spans="1:25" ht="111" customHeight="1">
      <c r="A12" s="57"/>
      <c r="B12" s="4" t="s">
        <v>7</v>
      </c>
      <c r="C12" s="27" t="s">
        <v>51</v>
      </c>
      <c r="D12" s="24">
        <v>100</v>
      </c>
      <c r="E12" s="5" t="s">
        <v>50</v>
      </c>
      <c r="F12" s="24">
        <v>100</v>
      </c>
      <c r="G12" s="5" t="s">
        <v>66</v>
      </c>
      <c r="H12" s="24">
        <v>106</v>
      </c>
      <c r="I12" s="5" t="s">
        <v>67</v>
      </c>
      <c r="J12" s="24">
        <v>100</v>
      </c>
      <c r="K12" s="35"/>
      <c r="L12" s="38"/>
      <c r="M12" s="3" t="str">
        <f t="shared" si="8"/>
        <v>交通便捷度</v>
      </c>
      <c r="N12" s="10" t="s">
        <v>15</v>
      </c>
      <c r="O12" s="11">
        <f t="shared" si="0"/>
        <v>100</v>
      </c>
      <c r="P12" s="10" t="s">
        <v>15</v>
      </c>
      <c r="Q12" s="11">
        <f t="shared" si="1"/>
        <v>106</v>
      </c>
      <c r="R12" s="10" t="s">
        <v>15</v>
      </c>
      <c r="S12" s="11">
        <f t="shared" si="2"/>
        <v>100</v>
      </c>
      <c r="T12" s="55"/>
      <c r="U12" s="38"/>
      <c r="V12" s="3" t="str">
        <f t="shared" si="9"/>
        <v>交通便捷度</v>
      </c>
      <c r="W12" s="12">
        <f t="shared" si="3"/>
        <v>1</v>
      </c>
      <c r="X12" s="12">
        <f t="shared" si="4"/>
        <v>0.94339622641509435</v>
      </c>
      <c r="Y12" s="12">
        <f t="shared" si="5"/>
        <v>1</v>
      </c>
    </row>
    <row r="13" spans="1:25" ht="12" customHeight="1">
      <c r="A13" s="57"/>
      <c r="B13" s="4" t="s">
        <v>68</v>
      </c>
      <c r="C13" s="27" t="s">
        <v>69</v>
      </c>
      <c r="D13" s="24">
        <v>100</v>
      </c>
      <c r="E13" s="5" t="s">
        <v>31</v>
      </c>
      <c r="F13" s="24">
        <v>106</v>
      </c>
      <c r="G13" s="25" t="s">
        <v>34</v>
      </c>
      <c r="H13" s="24">
        <v>106</v>
      </c>
      <c r="I13" s="5" t="s">
        <v>31</v>
      </c>
      <c r="J13" s="24">
        <v>106</v>
      </c>
      <c r="K13" s="35"/>
      <c r="L13" s="38"/>
      <c r="M13" s="3" t="str">
        <f t="shared" si="8"/>
        <v>公用服务设施完善度</v>
      </c>
      <c r="N13" s="10" t="s">
        <v>15</v>
      </c>
      <c r="O13" s="11">
        <f t="shared" si="0"/>
        <v>106</v>
      </c>
      <c r="P13" s="10" t="s">
        <v>15</v>
      </c>
      <c r="Q13" s="11">
        <f t="shared" si="1"/>
        <v>106</v>
      </c>
      <c r="R13" s="10" t="s">
        <v>15</v>
      </c>
      <c r="S13" s="11">
        <f t="shared" si="2"/>
        <v>106</v>
      </c>
      <c r="T13" s="55"/>
      <c r="U13" s="38"/>
      <c r="V13" s="3" t="str">
        <f t="shared" si="9"/>
        <v>公用服务设施完善度</v>
      </c>
      <c r="W13" s="12">
        <f t="shared" si="3"/>
        <v>0.94339622641509435</v>
      </c>
      <c r="X13" s="12">
        <f t="shared" si="4"/>
        <v>0.94339622641509435</v>
      </c>
      <c r="Y13" s="12">
        <f t="shared" si="5"/>
        <v>0.94339622641509435</v>
      </c>
    </row>
    <row r="14" spans="1:25" ht="88.5" customHeight="1">
      <c r="A14" s="57"/>
      <c r="B14" s="4" t="s">
        <v>70</v>
      </c>
      <c r="C14" s="27" t="s">
        <v>71</v>
      </c>
      <c r="D14" s="24">
        <v>100</v>
      </c>
      <c r="E14" s="5" t="s">
        <v>72</v>
      </c>
      <c r="F14" s="24">
        <f t="shared" ref="F14:F21" si="10">D14</f>
        <v>100</v>
      </c>
      <c r="G14" s="25" t="s">
        <v>71</v>
      </c>
      <c r="H14" s="24">
        <f>F14</f>
        <v>100</v>
      </c>
      <c r="I14" s="25" t="s">
        <v>71</v>
      </c>
      <c r="J14" s="24">
        <f>F14</f>
        <v>100</v>
      </c>
      <c r="K14" s="35"/>
      <c r="L14" s="38"/>
      <c r="M14" s="3" t="str">
        <f t="shared" si="8"/>
        <v>自然及人文环境</v>
      </c>
      <c r="N14" s="10" t="s">
        <v>15</v>
      </c>
      <c r="O14" s="11">
        <f t="shared" si="0"/>
        <v>100</v>
      </c>
      <c r="P14" s="10" t="s">
        <v>15</v>
      </c>
      <c r="Q14" s="11">
        <f t="shared" si="1"/>
        <v>100</v>
      </c>
      <c r="R14" s="10" t="s">
        <v>15</v>
      </c>
      <c r="S14" s="11">
        <f t="shared" si="2"/>
        <v>100</v>
      </c>
      <c r="T14" s="55"/>
      <c r="U14" s="38"/>
      <c r="V14" s="3" t="str">
        <f t="shared" si="9"/>
        <v>自然及人文环境</v>
      </c>
      <c r="W14" s="12">
        <f t="shared" si="3"/>
        <v>1</v>
      </c>
      <c r="X14" s="12">
        <f t="shared" si="4"/>
        <v>1</v>
      </c>
      <c r="Y14" s="12">
        <f t="shared" si="5"/>
        <v>1</v>
      </c>
    </row>
    <row r="15" spans="1:25">
      <c r="A15" s="38"/>
      <c r="B15" s="4" t="s">
        <v>48</v>
      </c>
      <c r="C15" s="27" t="s">
        <v>73</v>
      </c>
      <c r="D15" s="24">
        <v>100</v>
      </c>
      <c r="E15" s="25" t="s">
        <v>74</v>
      </c>
      <c r="F15" s="24">
        <v>104</v>
      </c>
      <c r="G15" s="25" t="s">
        <v>75</v>
      </c>
      <c r="H15" s="24">
        <v>100</v>
      </c>
      <c r="I15" s="25" t="s">
        <v>74</v>
      </c>
      <c r="J15" s="24">
        <v>104</v>
      </c>
      <c r="K15" s="35"/>
      <c r="L15" s="38"/>
      <c r="M15" s="3" t="str">
        <f t="shared" si="8"/>
        <v>地理位置</v>
      </c>
      <c r="N15" s="10" t="s">
        <v>15</v>
      </c>
      <c r="O15" s="11">
        <f t="shared" si="0"/>
        <v>104</v>
      </c>
      <c r="P15" s="10" t="s">
        <v>15</v>
      </c>
      <c r="Q15" s="11">
        <f t="shared" si="1"/>
        <v>100</v>
      </c>
      <c r="R15" s="10" t="s">
        <v>15</v>
      </c>
      <c r="S15" s="11">
        <f t="shared" si="2"/>
        <v>104</v>
      </c>
      <c r="T15" s="55"/>
      <c r="U15" s="38"/>
      <c r="V15" s="3" t="str">
        <f t="shared" si="9"/>
        <v>地理位置</v>
      </c>
      <c r="W15" s="12">
        <f t="shared" si="3"/>
        <v>0.96153846153846156</v>
      </c>
      <c r="X15" s="12">
        <f t="shared" si="4"/>
        <v>1</v>
      </c>
      <c r="Y15" s="12">
        <f t="shared" si="5"/>
        <v>0.96153846153846156</v>
      </c>
    </row>
    <row r="16" spans="1:25">
      <c r="A16" s="38"/>
      <c r="B16" s="4" t="s">
        <v>24</v>
      </c>
      <c r="C16" s="27" t="s">
        <v>76</v>
      </c>
      <c r="D16" s="24">
        <v>100</v>
      </c>
      <c r="E16" s="5" t="s">
        <v>36</v>
      </c>
      <c r="F16" s="24">
        <v>104</v>
      </c>
      <c r="G16" s="25" t="s">
        <v>35</v>
      </c>
      <c r="H16" s="24">
        <v>100</v>
      </c>
      <c r="I16" s="5" t="s">
        <v>36</v>
      </c>
      <c r="J16" s="24">
        <v>104</v>
      </c>
      <c r="K16" s="35"/>
      <c r="L16" s="38"/>
      <c r="M16" s="3" t="str">
        <f t="shared" si="8"/>
        <v>建筑类型</v>
      </c>
      <c r="N16" s="10" t="s">
        <v>15</v>
      </c>
      <c r="O16" s="11">
        <f t="shared" si="0"/>
        <v>104</v>
      </c>
      <c r="P16" s="10" t="s">
        <v>15</v>
      </c>
      <c r="Q16" s="11">
        <f t="shared" si="1"/>
        <v>100</v>
      </c>
      <c r="R16" s="10" t="s">
        <v>15</v>
      </c>
      <c r="S16" s="11">
        <f t="shared" si="2"/>
        <v>104</v>
      </c>
      <c r="T16" s="55"/>
      <c r="U16" s="38"/>
      <c r="V16" s="3" t="str">
        <f t="shared" si="9"/>
        <v>建筑类型</v>
      </c>
      <c r="W16" s="12">
        <f t="shared" si="3"/>
        <v>0.96153846153846156</v>
      </c>
      <c r="X16" s="12">
        <f t="shared" si="4"/>
        <v>1</v>
      </c>
      <c r="Y16" s="12">
        <f t="shared" si="5"/>
        <v>0.96153846153846156</v>
      </c>
    </row>
    <row r="17" spans="1:25">
      <c r="A17" s="38"/>
      <c r="B17" s="4" t="s">
        <v>25</v>
      </c>
      <c r="C17" s="27" t="s">
        <v>94</v>
      </c>
      <c r="D17" s="24">
        <v>100</v>
      </c>
      <c r="E17" s="5" t="s">
        <v>95</v>
      </c>
      <c r="F17" s="24">
        <v>97</v>
      </c>
      <c r="G17" s="25" t="s">
        <v>96</v>
      </c>
      <c r="H17" s="24">
        <v>100</v>
      </c>
      <c r="I17" s="5" t="s">
        <v>94</v>
      </c>
      <c r="J17" s="24">
        <v>100</v>
      </c>
      <c r="K17" s="35"/>
      <c r="L17" s="38"/>
      <c r="M17" s="3" t="str">
        <f t="shared" si="8"/>
        <v>结构</v>
      </c>
      <c r="N17" s="10" t="s">
        <v>15</v>
      </c>
      <c r="O17" s="11">
        <f t="shared" si="0"/>
        <v>97</v>
      </c>
      <c r="P17" s="10" t="s">
        <v>15</v>
      </c>
      <c r="Q17" s="11">
        <f t="shared" si="1"/>
        <v>100</v>
      </c>
      <c r="R17" s="10" t="s">
        <v>15</v>
      </c>
      <c r="S17" s="11">
        <f t="shared" si="2"/>
        <v>100</v>
      </c>
      <c r="T17" s="55"/>
      <c r="U17" s="38"/>
      <c r="V17" s="3" t="str">
        <f t="shared" si="9"/>
        <v>结构</v>
      </c>
      <c r="W17" s="12">
        <f t="shared" si="3"/>
        <v>1.0309278350515463</v>
      </c>
      <c r="X17" s="12">
        <f t="shared" si="4"/>
        <v>1</v>
      </c>
      <c r="Y17" s="12">
        <f t="shared" si="5"/>
        <v>1</v>
      </c>
    </row>
    <row r="18" spans="1:25">
      <c r="A18" s="38"/>
      <c r="B18" s="4" t="s">
        <v>97</v>
      </c>
      <c r="C18" s="27" t="s">
        <v>98</v>
      </c>
      <c r="D18" s="24">
        <v>100</v>
      </c>
      <c r="E18" s="5" t="s">
        <v>99</v>
      </c>
      <c r="F18" s="24">
        <v>106</v>
      </c>
      <c r="G18" s="25" t="s">
        <v>47</v>
      </c>
      <c r="H18" s="24">
        <v>106</v>
      </c>
      <c r="I18" s="5" t="s">
        <v>99</v>
      </c>
      <c r="J18" s="24">
        <v>106</v>
      </c>
      <c r="K18" s="35"/>
      <c r="L18" s="38"/>
      <c r="M18" s="3" t="str">
        <f t="shared" si="8"/>
        <v>建筑物状态</v>
      </c>
      <c r="N18" s="10" t="s">
        <v>15</v>
      </c>
      <c r="O18" s="11">
        <f t="shared" si="0"/>
        <v>106</v>
      </c>
      <c r="P18" s="10" t="s">
        <v>15</v>
      </c>
      <c r="Q18" s="11">
        <f t="shared" si="1"/>
        <v>106</v>
      </c>
      <c r="R18" s="10" t="s">
        <v>15</v>
      </c>
      <c r="S18" s="11">
        <f t="shared" si="2"/>
        <v>106</v>
      </c>
      <c r="T18" s="55"/>
      <c r="U18" s="38"/>
      <c r="V18" s="3" t="str">
        <f t="shared" si="9"/>
        <v>建筑物状态</v>
      </c>
      <c r="W18" s="12">
        <f t="shared" si="3"/>
        <v>0.94339622641509435</v>
      </c>
      <c r="X18" s="12">
        <f t="shared" si="4"/>
        <v>0.94339622641509435</v>
      </c>
      <c r="Y18" s="12">
        <f t="shared" si="5"/>
        <v>0.94339622641509435</v>
      </c>
    </row>
    <row r="19" spans="1:25">
      <c r="A19" s="38"/>
      <c r="B19" s="4" t="s">
        <v>26</v>
      </c>
      <c r="C19" s="27" t="s">
        <v>100</v>
      </c>
      <c r="D19" s="24">
        <v>100</v>
      </c>
      <c r="E19" s="5" t="s">
        <v>100</v>
      </c>
      <c r="F19" s="24">
        <v>100</v>
      </c>
      <c r="G19" s="5" t="s">
        <v>100</v>
      </c>
      <c r="H19" s="24">
        <v>100</v>
      </c>
      <c r="I19" s="5" t="s">
        <v>100</v>
      </c>
      <c r="J19" s="24">
        <v>100</v>
      </c>
      <c r="K19" s="35"/>
      <c r="L19" s="38"/>
      <c r="M19" s="3" t="str">
        <f t="shared" si="8"/>
        <v>公共部分装修</v>
      </c>
      <c r="N19" s="10" t="s">
        <v>15</v>
      </c>
      <c r="O19" s="11">
        <f t="shared" si="0"/>
        <v>100</v>
      </c>
      <c r="P19" s="10" t="s">
        <v>15</v>
      </c>
      <c r="Q19" s="11">
        <f t="shared" si="1"/>
        <v>100</v>
      </c>
      <c r="R19" s="10" t="s">
        <v>15</v>
      </c>
      <c r="S19" s="11">
        <f t="shared" si="2"/>
        <v>100</v>
      </c>
      <c r="T19" s="55"/>
      <c r="U19" s="38"/>
      <c r="V19" s="3" t="str">
        <f t="shared" si="9"/>
        <v>公共部分装修</v>
      </c>
      <c r="W19" s="12">
        <f t="shared" si="3"/>
        <v>1</v>
      </c>
      <c r="X19" s="12">
        <f t="shared" si="4"/>
        <v>1</v>
      </c>
      <c r="Y19" s="12">
        <f t="shared" si="5"/>
        <v>1</v>
      </c>
    </row>
    <row r="20" spans="1:25">
      <c r="A20" s="38"/>
      <c r="B20" s="4" t="s">
        <v>101</v>
      </c>
      <c r="C20" s="27" t="s">
        <v>102</v>
      </c>
      <c r="D20" s="24">
        <v>100</v>
      </c>
      <c r="E20" s="5" t="s">
        <v>100</v>
      </c>
      <c r="F20" s="24">
        <v>102</v>
      </c>
      <c r="G20" s="5" t="s">
        <v>103</v>
      </c>
      <c r="H20" s="24">
        <v>104</v>
      </c>
      <c r="I20" s="5" t="s">
        <v>100</v>
      </c>
      <c r="J20" s="24">
        <v>102</v>
      </c>
      <c r="K20" s="35"/>
      <c r="L20" s="38"/>
      <c r="M20" s="3" t="str">
        <f t="shared" si="8"/>
        <v>室内装修</v>
      </c>
      <c r="N20" s="10" t="s">
        <v>15</v>
      </c>
      <c r="O20" s="11">
        <f t="shared" si="0"/>
        <v>102</v>
      </c>
      <c r="P20" s="10" t="s">
        <v>15</v>
      </c>
      <c r="Q20" s="11">
        <f t="shared" si="1"/>
        <v>104</v>
      </c>
      <c r="R20" s="10" t="s">
        <v>15</v>
      </c>
      <c r="S20" s="11">
        <f t="shared" si="2"/>
        <v>102</v>
      </c>
      <c r="T20" s="55"/>
      <c r="U20" s="38"/>
      <c r="V20" s="3" t="str">
        <f t="shared" si="9"/>
        <v>室内装修</v>
      </c>
      <c r="W20" s="12">
        <f t="shared" si="3"/>
        <v>0.98039215686274506</v>
      </c>
      <c r="X20" s="12">
        <f t="shared" si="4"/>
        <v>0.96153846153846156</v>
      </c>
      <c r="Y20" s="12">
        <f t="shared" si="5"/>
        <v>0.98039215686274506</v>
      </c>
    </row>
    <row r="21" spans="1:25">
      <c r="A21" s="38"/>
      <c r="B21" s="4" t="s">
        <v>27</v>
      </c>
      <c r="C21" s="27" t="s">
        <v>32</v>
      </c>
      <c r="D21" s="24">
        <v>100</v>
      </c>
      <c r="E21" s="5" t="s">
        <v>32</v>
      </c>
      <c r="F21" s="24">
        <f t="shared" si="10"/>
        <v>100</v>
      </c>
      <c r="G21" s="25" t="s">
        <v>104</v>
      </c>
      <c r="H21" s="24">
        <f t="shared" si="6"/>
        <v>100</v>
      </c>
      <c r="I21" s="5" t="s">
        <v>32</v>
      </c>
      <c r="J21" s="24">
        <f t="shared" si="7"/>
        <v>100</v>
      </c>
      <c r="K21" s="35"/>
      <c r="L21" s="38"/>
      <c r="M21" s="3" t="str">
        <f t="shared" si="8"/>
        <v>基础设施</v>
      </c>
      <c r="N21" s="10" t="s">
        <v>15</v>
      </c>
      <c r="O21" s="11">
        <f t="shared" si="0"/>
        <v>100</v>
      </c>
      <c r="P21" s="10" t="s">
        <v>15</v>
      </c>
      <c r="Q21" s="11">
        <f t="shared" si="1"/>
        <v>100</v>
      </c>
      <c r="R21" s="10" t="s">
        <v>15</v>
      </c>
      <c r="S21" s="11">
        <f t="shared" si="2"/>
        <v>100</v>
      </c>
      <c r="T21" s="55"/>
      <c r="U21" s="38"/>
      <c r="V21" s="3" t="str">
        <f t="shared" si="9"/>
        <v>基础设施</v>
      </c>
      <c r="W21" s="12">
        <f t="shared" si="3"/>
        <v>1</v>
      </c>
      <c r="X21" s="12">
        <f t="shared" si="4"/>
        <v>1</v>
      </c>
      <c r="Y21" s="12">
        <f t="shared" si="5"/>
        <v>1</v>
      </c>
    </row>
    <row r="22" spans="1:25">
      <c r="A22" s="38"/>
      <c r="B22" s="4" t="s">
        <v>105</v>
      </c>
      <c r="C22" s="27" t="s">
        <v>106</v>
      </c>
      <c r="D22" s="24">
        <v>100</v>
      </c>
      <c r="E22" s="5" t="s">
        <v>106</v>
      </c>
      <c r="F22" s="24">
        <v>100</v>
      </c>
      <c r="G22" s="25" t="s">
        <v>107</v>
      </c>
      <c r="H22" s="24">
        <v>100</v>
      </c>
      <c r="I22" s="5" t="s">
        <v>106</v>
      </c>
      <c r="J22" s="24">
        <f t="shared" si="7"/>
        <v>100</v>
      </c>
      <c r="K22" s="35"/>
      <c r="L22" s="38"/>
      <c r="M22" s="3" t="str">
        <f t="shared" si="8"/>
        <v>物业管理</v>
      </c>
      <c r="N22" s="10" t="s">
        <v>15</v>
      </c>
      <c r="O22" s="11">
        <f t="shared" si="0"/>
        <v>100</v>
      </c>
      <c r="P22" s="10" t="s">
        <v>15</v>
      </c>
      <c r="Q22" s="11">
        <f t="shared" si="1"/>
        <v>100</v>
      </c>
      <c r="R22" s="10" t="s">
        <v>15</v>
      </c>
      <c r="S22" s="11">
        <f t="shared" si="2"/>
        <v>100</v>
      </c>
      <c r="T22" s="55"/>
      <c r="U22" s="38"/>
      <c r="V22" s="3" t="str">
        <f t="shared" si="9"/>
        <v>物业管理</v>
      </c>
      <c r="W22" s="12">
        <f t="shared" si="3"/>
        <v>1</v>
      </c>
      <c r="X22" s="12">
        <f t="shared" si="4"/>
        <v>1</v>
      </c>
      <c r="Y22" s="12">
        <f t="shared" si="5"/>
        <v>1</v>
      </c>
    </row>
    <row r="23" spans="1:25" ht="12" customHeight="1">
      <c r="A23" s="44" t="s">
        <v>9</v>
      </c>
      <c r="B23" s="44"/>
      <c r="C23" s="38" t="s">
        <v>22</v>
      </c>
      <c r="D23" s="38"/>
      <c r="E23" s="51">
        <v>44549</v>
      </c>
      <c r="F23" s="51"/>
      <c r="G23" s="51">
        <v>51514</v>
      </c>
      <c r="H23" s="51"/>
      <c r="I23" s="51">
        <v>43264</v>
      </c>
      <c r="J23" s="51"/>
      <c r="K23" s="35"/>
      <c r="L23" s="52" t="str">
        <f>A23</f>
        <v>成交单价（元/㎡）</v>
      </c>
      <c r="M23" s="53"/>
      <c r="N23" s="38">
        <f>E23</f>
        <v>44549</v>
      </c>
      <c r="O23" s="38"/>
      <c r="P23" s="38">
        <f>G23</f>
        <v>51514</v>
      </c>
      <c r="Q23" s="38"/>
      <c r="R23" s="38">
        <f>I23</f>
        <v>43264</v>
      </c>
      <c r="S23" s="38"/>
    </row>
    <row r="24" spans="1:25" ht="12" customHeight="1">
      <c r="A24" s="45" t="s">
        <v>37</v>
      </c>
      <c r="B24" s="46"/>
      <c r="C24" s="47"/>
      <c r="D24" s="48"/>
      <c r="E24" s="49">
        <v>36050</v>
      </c>
      <c r="F24" s="50"/>
      <c r="G24" s="47"/>
      <c r="H24" s="47"/>
      <c r="I24" s="47"/>
      <c r="J24" s="48"/>
      <c r="K24" s="35"/>
      <c r="L24" s="42" t="s">
        <v>29</v>
      </c>
      <c r="M24" s="43"/>
      <c r="N24" s="39">
        <f>ROUND(PRODUCT(N23,W5:W22),0)</f>
        <v>35270</v>
      </c>
      <c r="O24" s="39"/>
      <c r="P24" s="39">
        <f>ROUND(PRODUCT(P23,X5:X22),0)</f>
        <v>39590</v>
      </c>
      <c r="Q24" s="39"/>
      <c r="R24" s="39">
        <f>ROUND(PRODUCT(R23,Y5:Y22),0)</f>
        <v>33291</v>
      </c>
      <c r="S24" s="39"/>
    </row>
    <row r="25" spans="1:25" ht="12" customHeight="1">
      <c r="B25" s="19"/>
      <c r="C25" s="20"/>
      <c r="D25" s="21"/>
      <c r="E25" s="20"/>
      <c r="F25" s="21"/>
      <c r="G25" s="20"/>
      <c r="H25" s="21"/>
      <c r="I25" s="20"/>
      <c r="J25" s="21"/>
      <c r="K25" s="35"/>
      <c r="L25" s="40" t="s">
        <v>2</v>
      </c>
      <c r="M25" s="40"/>
      <c r="N25" s="41">
        <f>ROUND(AVERAGE(N24:R24),0)</f>
        <v>36050</v>
      </c>
      <c r="O25" s="41"/>
      <c r="P25" s="41"/>
      <c r="Q25" s="41"/>
      <c r="R25" s="41"/>
      <c r="S25" s="41"/>
    </row>
    <row r="26" spans="1:25" ht="12" customHeight="1">
      <c r="B26" s="19"/>
      <c r="C26" s="20"/>
      <c r="D26" s="21"/>
      <c r="E26" s="20" t="s">
        <v>136</v>
      </c>
      <c r="F26" s="21"/>
      <c r="G26" s="20" t="s">
        <v>137</v>
      </c>
      <c r="H26" s="21"/>
      <c r="I26" s="20" t="s">
        <v>137</v>
      </c>
      <c r="J26" s="21"/>
      <c r="K26" s="35"/>
      <c r="L26" s="36" t="s">
        <v>10</v>
      </c>
      <c r="M26" s="36"/>
      <c r="N26" s="37">
        <f>(N24-N23)/N23</f>
        <v>-0.20828750364766885</v>
      </c>
      <c r="O26" s="37"/>
      <c r="P26" s="37">
        <f>(P24-P23)/P23</f>
        <v>-0.2314710564118492</v>
      </c>
      <c r="Q26" s="37"/>
      <c r="R26" s="37">
        <f>(R24-R23)/R23</f>
        <v>-0.23051497781065089</v>
      </c>
      <c r="S26" s="37"/>
    </row>
    <row r="27" spans="1:25" ht="12" customHeight="1">
      <c r="B27" s="19"/>
      <c r="C27" s="20"/>
      <c r="D27" s="21"/>
      <c r="E27" s="20"/>
      <c r="F27" s="21"/>
      <c r="G27" s="20"/>
      <c r="H27" s="21"/>
      <c r="I27" s="20"/>
      <c r="J27" s="21"/>
      <c r="K27" s="35"/>
      <c r="L27" s="36" t="s">
        <v>11</v>
      </c>
      <c r="M27" s="36"/>
      <c r="N27" s="37">
        <f>N24/P24-1</f>
        <v>-0.10911846425865113</v>
      </c>
      <c r="O27" s="37"/>
      <c r="P27" s="37">
        <f>P24/R24-1</f>
        <v>0.1892102970772882</v>
      </c>
      <c r="Q27" s="37"/>
      <c r="R27" s="37">
        <f>R24/N24-1</f>
        <v>-5.611000850581227E-2</v>
      </c>
      <c r="S27" s="37"/>
    </row>
    <row r="28" spans="1:25" ht="12" customHeight="1">
      <c r="G28" s="14"/>
      <c r="K28" s="35"/>
      <c r="L28" s="36" t="s">
        <v>12</v>
      </c>
      <c r="M28" s="36"/>
      <c r="N28" s="37">
        <f>N23/P23-1</f>
        <v>-0.13520596342741775</v>
      </c>
      <c r="O28" s="37"/>
      <c r="P28" s="37">
        <f>P23/R23-1</f>
        <v>0.19068971893491127</v>
      </c>
      <c r="Q28" s="37"/>
      <c r="R28" s="37">
        <f>R23/N23-1</f>
        <v>-2.884464297739564E-2</v>
      </c>
      <c r="S28" s="37"/>
    </row>
    <row r="29" spans="1:25" s="15" customFormat="1" ht="12" customHeight="1">
      <c r="B29" s="8"/>
      <c r="C29" s="8"/>
      <c r="D29" s="8"/>
      <c r="E29" s="23"/>
      <c r="F29" s="8"/>
      <c r="G29" s="8"/>
      <c r="H29" s="8"/>
      <c r="I29" s="8"/>
      <c r="J29" s="8"/>
      <c r="M29" s="16"/>
      <c r="N29" s="17"/>
      <c r="O29" s="16">
        <f>(N25-600)*0.75</f>
        <v>26587.5</v>
      </c>
      <c r="P29" s="17"/>
      <c r="Q29" s="16"/>
      <c r="R29" s="17"/>
      <c r="S29" s="16"/>
    </row>
    <row r="30" spans="1:25">
      <c r="B30" s="8"/>
      <c r="O30" s="22" t="s">
        <v>33</v>
      </c>
    </row>
    <row r="31" spans="1:25">
      <c r="B31" s="8"/>
      <c r="L31" s="30" t="s">
        <v>3</v>
      </c>
      <c r="M31" s="30"/>
    </row>
    <row r="32" spans="1:25">
      <c r="B32" s="8"/>
    </row>
    <row r="33" spans="2:10">
      <c r="B33" s="8"/>
    </row>
    <row r="34" spans="2:10">
      <c r="B34" s="8"/>
    </row>
    <row r="35" spans="2:10">
      <c r="B35" s="2"/>
      <c r="C35" s="1"/>
      <c r="D35" s="1"/>
      <c r="E35" s="1"/>
      <c r="F35" s="1"/>
      <c r="G35" s="1"/>
      <c r="H35" s="1"/>
      <c r="I35" s="1"/>
      <c r="J35" s="1"/>
    </row>
    <row r="36" spans="2:10">
      <c r="B36" s="1" t="s">
        <v>4</v>
      </c>
      <c r="C36" s="1"/>
      <c r="D36" s="1" t="s">
        <v>4</v>
      </c>
      <c r="E36" s="1"/>
      <c r="F36" s="1"/>
      <c r="G36" s="1"/>
      <c r="H36" s="1"/>
      <c r="I36" s="1"/>
      <c r="J36" s="1"/>
    </row>
  </sheetData>
  <mergeCells count="63">
    <mergeCell ref="L3:M4"/>
    <mergeCell ref="Y3:Y4"/>
    <mergeCell ref="N3:O4"/>
    <mergeCell ref="P3:Q4"/>
    <mergeCell ref="R3:S4"/>
    <mergeCell ref="U3:V4"/>
    <mergeCell ref="W3:W4"/>
    <mergeCell ref="X3:X4"/>
    <mergeCell ref="U11:U14"/>
    <mergeCell ref="A5:B5"/>
    <mergeCell ref="L5:M5"/>
    <mergeCell ref="U5:V5"/>
    <mergeCell ref="A6:B6"/>
    <mergeCell ref="L6:M6"/>
    <mergeCell ref="U6:V6"/>
    <mergeCell ref="L15:L22"/>
    <mergeCell ref="U15:U22"/>
    <mergeCell ref="A23:B23"/>
    <mergeCell ref="C23:D23"/>
    <mergeCell ref="E23:F23"/>
    <mergeCell ref="G23:H23"/>
    <mergeCell ref="I23:J23"/>
    <mergeCell ref="L23:M23"/>
    <mergeCell ref="T2:T22"/>
    <mergeCell ref="N23:O23"/>
    <mergeCell ref="P23:Q23"/>
    <mergeCell ref="A7:A10"/>
    <mergeCell ref="L7:L10"/>
    <mergeCell ref="U7:U10"/>
    <mergeCell ref="A11:A14"/>
    <mergeCell ref="L11:L14"/>
    <mergeCell ref="D3:D4"/>
    <mergeCell ref="F3:F4"/>
    <mergeCell ref="H3:H4"/>
    <mergeCell ref="J3:J4"/>
    <mergeCell ref="A24:D24"/>
    <mergeCell ref="E24:J24"/>
    <mergeCell ref="A3:B4"/>
    <mergeCell ref="A15:A22"/>
    <mergeCell ref="P26:Q26"/>
    <mergeCell ref="R26:S26"/>
    <mergeCell ref="P24:Q24"/>
    <mergeCell ref="R24:S24"/>
    <mergeCell ref="L25:M25"/>
    <mergeCell ref="N25:S25"/>
    <mergeCell ref="L24:M24"/>
    <mergeCell ref="N24:O24"/>
    <mergeCell ref="L31:M31"/>
    <mergeCell ref="A1:S1"/>
    <mergeCell ref="A2:J2"/>
    <mergeCell ref="L2:S2"/>
    <mergeCell ref="K2:K28"/>
    <mergeCell ref="L28:M28"/>
    <mergeCell ref="N28:O28"/>
    <mergeCell ref="P28:Q28"/>
    <mergeCell ref="R28:S28"/>
    <mergeCell ref="L27:M27"/>
    <mergeCell ref="N27:O27"/>
    <mergeCell ref="P27:Q27"/>
    <mergeCell ref="R27:S27"/>
    <mergeCell ref="R23:S23"/>
    <mergeCell ref="L26:M26"/>
    <mergeCell ref="N26:O26"/>
  </mergeCells>
  <phoneticPr fontId="16" type="noConversion"/>
  <pageMargins left="0.7" right="0.7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79"/>
  <sheetViews>
    <sheetView topLeftCell="A43" workbookViewId="0">
      <selection activeCell="A196" sqref="A196"/>
    </sheetView>
  </sheetViews>
  <sheetFormatPr defaultRowHeight="13.5"/>
  <sheetData>
    <row r="2" spans="2:2">
      <c r="B2" t="s">
        <v>39</v>
      </c>
    </row>
    <row r="34" spans="2:2">
      <c r="B34" t="s">
        <v>38</v>
      </c>
    </row>
    <row r="52" spans="1:1">
      <c r="A52" t="s">
        <v>44</v>
      </c>
    </row>
    <row r="116" spans="2:14">
      <c r="B116" t="s">
        <v>40</v>
      </c>
    </row>
    <row r="122" spans="2:14">
      <c r="N122">
        <v>49750</v>
      </c>
    </row>
    <row r="124" spans="2:14">
      <c r="N124">
        <v>46866</v>
      </c>
    </row>
    <row r="148" spans="1:16">
      <c r="P148" t="s">
        <v>46</v>
      </c>
    </row>
    <row r="153" spans="1:16">
      <c r="A153" t="s">
        <v>43</v>
      </c>
    </row>
    <row r="166" spans="3:3">
      <c r="C166" t="s">
        <v>42</v>
      </c>
    </row>
    <row r="179" spans="1:1">
      <c r="A179" t="s">
        <v>45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0" workbookViewId="0">
      <selection activeCell="N49" sqref="N49"/>
    </sheetView>
  </sheetViews>
  <sheetFormatPr defaultRowHeight="13.5"/>
  <sheetData>
    <row r="1" spans="1:1">
      <c r="A1" t="s">
        <v>41</v>
      </c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H34"/>
  <sheetViews>
    <sheetView topLeftCell="A10" workbookViewId="0">
      <selection activeCell="N46" sqref="N46"/>
    </sheetView>
  </sheetViews>
  <sheetFormatPr defaultRowHeight="13.5"/>
  <sheetData>
    <row r="34" spans="8:8">
      <c r="H34" t="s">
        <v>49</v>
      </c>
    </row>
  </sheetData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24" sqref="N24"/>
    </sheetView>
  </sheetViews>
  <sheetFormatPr defaultRowHeight="13.5"/>
  <sheetData/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22"/>
  <sheetViews>
    <sheetView topLeftCell="K1" workbookViewId="0">
      <selection activeCell="Q3" sqref="Q3:V22"/>
    </sheetView>
  </sheetViews>
  <sheetFormatPr defaultRowHeight="13.5"/>
  <sheetData>
    <row r="1" spans="1:22">
      <c r="A1" s="38" t="s">
        <v>77</v>
      </c>
      <c r="B1" s="38"/>
      <c r="C1" s="25" t="s">
        <v>78</v>
      </c>
      <c r="D1" s="25" t="s">
        <v>80</v>
      </c>
      <c r="E1" s="25" t="s">
        <v>82</v>
      </c>
      <c r="F1" s="25" t="s">
        <v>83</v>
      </c>
    </row>
    <row r="2" spans="1:22" ht="36">
      <c r="A2" s="38"/>
      <c r="B2" s="38"/>
      <c r="C2" s="25" t="s">
        <v>84</v>
      </c>
      <c r="D2" s="25" t="s">
        <v>85</v>
      </c>
      <c r="E2" s="25" t="s">
        <v>86</v>
      </c>
      <c r="F2" s="25" t="s">
        <v>87</v>
      </c>
      <c r="J2" s="38"/>
      <c r="K2" s="4" t="s">
        <v>48</v>
      </c>
      <c r="L2" s="27" t="s">
        <v>73</v>
      </c>
      <c r="M2" s="25" t="s">
        <v>74</v>
      </c>
      <c r="N2" s="25" t="s">
        <v>75</v>
      </c>
      <c r="O2" s="25" t="s">
        <v>74</v>
      </c>
      <c r="Q2" s="68" t="s">
        <v>108</v>
      </c>
      <c r="R2" s="68"/>
      <c r="S2" s="68"/>
      <c r="T2" s="68"/>
      <c r="U2" s="68"/>
      <c r="V2" s="68"/>
    </row>
    <row r="3" spans="1:22">
      <c r="A3" s="38" t="s">
        <v>88</v>
      </c>
      <c r="B3" s="38"/>
      <c r="C3" s="5" t="s">
        <v>89</v>
      </c>
      <c r="D3" s="5" t="s">
        <v>90</v>
      </c>
      <c r="E3" s="26" t="s">
        <v>91</v>
      </c>
      <c r="F3" s="5" t="s">
        <v>92</v>
      </c>
      <c r="J3" s="38"/>
      <c r="K3" s="4" t="s">
        <v>24</v>
      </c>
      <c r="L3" s="27" t="s">
        <v>76</v>
      </c>
      <c r="M3" s="5" t="s">
        <v>36</v>
      </c>
      <c r="N3" s="25" t="s">
        <v>35</v>
      </c>
      <c r="O3" s="5" t="s">
        <v>36</v>
      </c>
      <c r="Q3" s="69" t="s">
        <v>109</v>
      </c>
      <c r="R3" s="69"/>
      <c r="S3" s="66" t="s">
        <v>132</v>
      </c>
      <c r="T3" s="66" t="s">
        <v>133</v>
      </c>
      <c r="U3" s="66" t="s">
        <v>134</v>
      </c>
      <c r="V3" s="65" t="s">
        <v>135</v>
      </c>
    </row>
    <row r="4" spans="1:22">
      <c r="A4" s="38" t="s">
        <v>18</v>
      </c>
      <c r="B4" s="38"/>
      <c r="C4" s="27" t="s">
        <v>30</v>
      </c>
      <c r="D4" s="5" t="s">
        <v>93</v>
      </c>
      <c r="E4" s="25" t="s">
        <v>53</v>
      </c>
      <c r="F4" s="5" t="s">
        <v>30</v>
      </c>
      <c r="J4" s="38"/>
      <c r="K4" s="4" t="s">
        <v>25</v>
      </c>
      <c r="L4" s="27" t="s">
        <v>94</v>
      </c>
      <c r="M4" s="5" t="s">
        <v>95</v>
      </c>
      <c r="N4" s="25" t="s">
        <v>96</v>
      </c>
      <c r="O4" s="5" t="s">
        <v>94</v>
      </c>
      <c r="Q4" s="69"/>
      <c r="R4" s="69"/>
      <c r="S4" s="67"/>
      <c r="T4" s="67"/>
      <c r="U4" s="67"/>
      <c r="V4" s="69"/>
    </row>
    <row r="5" spans="1:22">
      <c r="A5" s="44" t="s">
        <v>54</v>
      </c>
      <c r="B5" s="4" t="s">
        <v>55</v>
      </c>
      <c r="C5" s="27" t="s">
        <v>13</v>
      </c>
      <c r="D5" s="5" t="s">
        <v>56</v>
      </c>
      <c r="E5" s="25" t="s">
        <v>57</v>
      </c>
      <c r="F5" s="5" t="s">
        <v>13</v>
      </c>
      <c r="J5" s="38"/>
      <c r="K5" s="4" t="s">
        <v>97</v>
      </c>
      <c r="L5" s="27" t="s">
        <v>98</v>
      </c>
      <c r="M5" s="5" t="s">
        <v>99</v>
      </c>
      <c r="N5" s="25" t="s">
        <v>47</v>
      </c>
      <c r="O5" s="5" t="s">
        <v>99</v>
      </c>
      <c r="Q5" s="70" t="s">
        <v>110</v>
      </c>
      <c r="R5" s="71"/>
      <c r="S5" s="28" t="s">
        <v>131</v>
      </c>
      <c r="T5" s="28">
        <v>99.6</v>
      </c>
      <c r="U5" s="28">
        <v>99.6</v>
      </c>
      <c r="V5" s="28">
        <v>99.4</v>
      </c>
    </row>
    <row r="6" spans="1:22" ht="24">
      <c r="A6" s="44"/>
      <c r="B6" s="4" t="s">
        <v>58</v>
      </c>
      <c r="C6" s="27" t="s">
        <v>59</v>
      </c>
      <c r="D6" s="5" t="s">
        <v>60</v>
      </c>
      <c r="E6" s="5" t="s">
        <v>60</v>
      </c>
      <c r="F6" s="5" t="s">
        <v>60</v>
      </c>
      <c r="J6" s="38"/>
      <c r="K6" s="4" t="s">
        <v>26</v>
      </c>
      <c r="L6" s="27" t="s">
        <v>100</v>
      </c>
      <c r="M6" s="5" t="s">
        <v>100</v>
      </c>
      <c r="N6" s="5" t="s">
        <v>100</v>
      </c>
      <c r="O6" s="5" t="s">
        <v>100</v>
      </c>
      <c r="Q6" s="70" t="s">
        <v>111</v>
      </c>
      <c r="R6" s="72"/>
      <c r="S6" s="28">
        <v>100</v>
      </c>
      <c r="T6" s="28">
        <v>100</v>
      </c>
      <c r="U6" s="28">
        <v>100</v>
      </c>
      <c r="V6" s="28">
        <v>100</v>
      </c>
    </row>
    <row r="7" spans="1:22">
      <c r="A7" s="44"/>
      <c r="B7" s="4" t="s">
        <v>5</v>
      </c>
      <c r="C7" s="27" t="s">
        <v>61</v>
      </c>
      <c r="D7" s="27" t="s">
        <v>61</v>
      </c>
      <c r="E7" s="27" t="s">
        <v>61</v>
      </c>
      <c r="F7" s="27" t="s">
        <v>61</v>
      </c>
      <c r="J7" s="38"/>
      <c r="K7" s="4" t="s">
        <v>101</v>
      </c>
      <c r="L7" s="27" t="s">
        <v>102</v>
      </c>
      <c r="M7" s="5" t="s">
        <v>100</v>
      </c>
      <c r="N7" s="5" t="s">
        <v>103</v>
      </c>
      <c r="O7" s="5" t="s">
        <v>100</v>
      </c>
      <c r="Q7" s="65" t="s">
        <v>112</v>
      </c>
      <c r="R7" s="29" t="s">
        <v>113</v>
      </c>
      <c r="S7" s="28" t="s">
        <v>131</v>
      </c>
      <c r="T7" s="28">
        <v>100</v>
      </c>
      <c r="U7" s="28">
        <v>100</v>
      </c>
      <c r="V7" s="28">
        <v>100</v>
      </c>
    </row>
    <row r="8" spans="1:22" ht="24">
      <c r="A8" s="44"/>
      <c r="B8" s="4" t="s">
        <v>8</v>
      </c>
      <c r="C8" s="27"/>
      <c r="D8" s="5"/>
      <c r="E8" s="25"/>
      <c r="F8" s="5"/>
      <c r="J8" s="38"/>
      <c r="K8" s="4" t="s">
        <v>27</v>
      </c>
      <c r="L8" s="27" t="s">
        <v>32</v>
      </c>
      <c r="M8" s="5" t="s">
        <v>32</v>
      </c>
      <c r="N8" s="25" t="s">
        <v>104</v>
      </c>
      <c r="O8" s="5" t="s">
        <v>32</v>
      </c>
      <c r="Q8" s="65"/>
      <c r="R8" s="29" t="s">
        <v>114</v>
      </c>
      <c r="S8" s="28" t="s">
        <v>131</v>
      </c>
      <c r="T8" s="28">
        <v>99.5</v>
      </c>
      <c r="U8" s="28">
        <v>99.5</v>
      </c>
      <c r="V8" s="28">
        <v>99.5</v>
      </c>
    </row>
    <row r="9" spans="1:22" ht="108">
      <c r="A9" s="56" t="s">
        <v>6</v>
      </c>
      <c r="B9" s="4" t="s">
        <v>62</v>
      </c>
      <c r="C9" s="27" t="s">
        <v>63</v>
      </c>
      <c r="D9" s="5" t="s">
        <v>52</v>
      </c>
      <c r="E9" s="5" t="s">
        <v>64</v>
      </c>
      <c r="F9" s="5" t="s">
        <v>65</v>
      </c>
      <c r="J9" s="38"/>
      <c r="K9" s="4" t="s">
        <v>105</v>
      </c>
      <c r="L9" s="27" t="s">
        <v>106</v>
      </c>
      <c r="M9" s="5" t="s">
        <v>106</v>
      </c>
      <c r="N9" s="25" t="s">
        <v>107</v>
      </c>
      <c r="O9" s="5" t="s">
        <v>106</v>
      </c>
      <c r="Q9" s="65"/>
      <c r="R9" s="29" t="s">
        <v>115</v>
      </c>
      <c r="S9" s="28" t="s">
        <v>131</v>
      </c>
      <c r="T9" s="28">
        <v>100</v>
      </c>
      <c r="U9" s="28">
        <v>100</v>
      </c>
      <c r="V9" s="28">
        <v>100</v>
      </c>
    </row>
    <row r="10" spans="1:22" ht="24">
      <c r="A10" s="57"/>
      <c r="B10" s="4" t="s">
        <v>68</v>
      </c>
      <c r="C10" s="27" t="s">
        <v>69</v>
      </c>
      <c r="D10" s="5" t="s">
        <v>31</v>
      </c>
      <c r="E10" s="25" t="s">
        <v>34</v>
      </c>
      <c r="F10" s="5" t="s">
        <v>31</v>
      </c>
      <c r="Q10" s="65"/>
      <c r="R10" s="29" t="s">
        <v>116</v>
      </c>
      <c r="S10" s="28" t="s">
        <v>131</v>
      </c>
      <c r="T10" s="28">
        <v>100</v>
      </c>
      <c r="U10" s="28">
        <v>100</v>
      </c>
      <c r="V10" s="28">
        <v>100</v>
      </c>
    </row>
    <row r="11" spans="1:22" ht="120">
      <c r="A11" s="57"/>
      <c r="B11" s="4" t="s">
        <v>70</v>
      </c>
      <c r="C11" s="27" t="s">
        <v>71</v>
      </c>
      <c r="D11" s="5" t="s">
        <v>72</v>
      </c>
      <c r="E11" s="25" t="s">
        <v>71</v>
      </c>
      <c r="F11" s="25" t="s">
        <v>71</v>
      </c>
      <c r="Q11" s="65" t="s">
        <v>117</v>
      </c>
      <c r="R11" s="29" t="s">
        <v>118</v>
      </c>
      <c r="S11" s="28" t="s">
        <v>131</v>
      </c>
      <c r="T11" s="28">
        <v>106</v>
      </c>
      <c r="U11" s="28">
        <v>106</v>
      </c>
      <c r="V11" s="28">
        <v>106</v>
      </c>
    </row>
    <row r="12" spans="1:22">
      <c r="Q12" s="65"/>
      <c r="R12" s="29" t="s">
        <v>119</v>
      </c>
      <c r="S12" s="28" t="s">
        <v>130</v>
      </c>
      <c r="T12" s="28">
        <v>100</v>
      </c>
      <c r="U12" s="28">
        <v>106</v>
      </c>
      <c r="V12" s="28">
        <v>100</v>
      </c>
    </row>
    <row r="13" spans="1:22" ht="24">
      <c r="Q13" s="65"/>
      <c r="R13" s="29" t="s">
        <v>120</v>
      </c>
      <c r="S13" s="28" t="s">
        <v>131</v>
      </c>
      <c r="T13" s="28">
        <v>106</v>
      </c>
      <c r="U13" s="28">
        <v>106</v>
      </c>
      <c r="V13" s="28">
        <v>106</v>
      </c>
    </row>
    <row r="14" spans="1:22" ht="24">
      <c r="Q14" s="65"/>
      <c r="R14" s="29" t="s">
        <v>121</v>
      </c>
      <c r="S14" s="28" t="s">
        <v>131</v>
      </c>
      <c r="T14" s="28">
        <v>100</v>
      </c>
      <c r="U14" s="28">
        <v>100</v>
      </c>
      <c r="V14" s="28">
        <v>100</v>
      </c>
    </row>
    <row r="15" spans="1:22">
      <c r="Q15" s="65"/>
      <c r="R15" s="29" t="s">
        <v>122</v>
      </c>
      <c r="S15" s="28" t="s">
        <v>130</v>
      </c>
      <c r="T15" s="28">
        <v>104</v>
      </c>
      <c r="U15" s="28">
        <v>100</v>
      </c>
      <c r="V15" s="28">
        <v>104</v>
      </c>
    </row>
    <row r="16" spans="1:22">
      <c r="Q16" s="65"/>
      <c r="R16" s="29" t="s">
        <v>123</v>
      </c>
      <c r="S16" s="28" t="s">
        <v>130</v>
      </c>
      <c r="T16" s="28">
        <v>104</v>
      </c>
      <c r="U16" s="28">
        <v>100</v>
      </c>
      <c r="V16" s="28">
        <v>104</v>
      </c>
    </row>
    <row r="17" spans="17:22">
      <c r="Q17" s="65"/>
      <c r="R17" s="29" t="s">
        <v>124</v>
      </c>
      <c r="S17" s="28" t="s">
        <v>131</v>
      </c>
      <c r="T17" s="28">
        <v>97</v>
      </c>
      <c r="U17" s="28">
        <v>100</v>
      </c>
      <c r="V17" s="28">
        <v>100</v>
      </c>
    </row>
    <row r="18" spans="17:22">
      <c r="Q18" s="65"/>
      <c r="R18" s="29" t="s">
        <v>125</v>
      </c>
      <c r="S18" s="28" t="s">
        <v>131</v>
      </c>
      <c r="T18" s="28">
        <v>106</v>
      </c>
      <c r="U18" s="28">
        <v>106</v>
      </c>
      <c r="V18" s="28">
        <v>106</v>
      </c>
    </row>
    <row r="19" spans="17:22" ht="24">
      <c r="Q19" s="65"/>
      <c r="R19" s="29" t="s">
        <v>126</v>
      </c>
      <c r="S19" s="28" t="s">
        <v>130</v>
      </c>
      <c r="T19" s="28">
        <v>100</v>
      </c>
      <c r="U19" s="28">
        <v>100</v>
      </c>
      <c r="V19" s="28">
        <v>100</v>
      </c>
    </row>
    <row r="20" spans="17:22">
      <c r="Q20" s="65"/>
      <c r="R20" s="29" t="s">
        <v>127</v>
      </c>
      <c r="S20" s="28" t="s">
        <v>130</v>
      </c>
      <c r="T20" s="28">
        <v>102</v>
      </c>
      <c r="U20" s="28">
        <v>104</v>
      </c>
      <c r="V20" s="28">
        <v>102</v>
      </c>
    </row>
    <row r="21" spans="17:22">
      <c r="Q21" s="65"/>
      <c r="R21" s="29" t="s">
        <v>128</v>
      </c>
      <c r="S21" s="28" t="s">
        <v>131</v>
      </c>
      <c r="T21" s="28">
        <v>100</v>
      </c>
      <c r="U21" s="28">
        <v>100</v>
      </c>
      <c r="V21" s="28">
        <v>100</v>
      </c>
    </row>
    <row r="22" spans="17:22">
      <c r="Q22" s="65"/>
      <c r="R22" s="29" t="s">
        <v>129</v>
      </c>
      <c r="S22" s="28" t="s">
        <v>131</v>
      </c>
      <c r="T22" s="28">
        <v>100</v>
      </c>
      <c r="U22" s="28">
        <v>100</v>
      </c>
      <c r="V22" s="28">
        <v>100</v>
      </c>
    </row>
  </sheetData>
  <mergeCells count="17">
    <mergeCell ref="A4:B4"/>
    <mergeCell ref="A5:A8"/>
    <mergeCell ref="A9:A11"/>
    <mergeCell ref="J2:J9"/>
    <mergeCell ref="A1:B2"/>
    <mergeCell ref="A3:B3"/>
    <mergeCell ref="Q7:Q10"/>
    <mergeCell ref="Q11:Q14"/>
    <mergeCell ref="Q15:Q22"/>
    <mergeCell ref="S3:S4"/>
    <mergeCell ref="Q2:V2"/>
    <mergeCell ref="Q3:R4"/>
    <mergeCell ref="T3:T4"/>
    <mergeCell ref="U3:U4"/>
    <mergeCell ref="V3:V4"/>
    <mergeCell ref="Q5:R5"/>
    <mergeCell ref="Q6:R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比较法</vt:lpstr>
      <vt:lpstr>估价案例</vt:lpstr>
      <vt:lpstr>成交均价</vt:lpstr>
      <vt:lpstr>Sheet3</vt:lpstr>
      <vt:lpstr>均价</vt:lpstr>
      <vt:lpstr>Sheet2</vt:lpstr>
      <vt:lpstr>比较法!Print_Area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2017-06-27T04:56:44Z</dcterms:modified>
</cp:coreProperties>
</file>