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G:\高鹏\项目\博大新元\测算\"/>
    </mc:Choice>
  </mc:AlternateContent>
  <xr:revisionPtr revIDLastSave="0" documentId="13_ncr:1_{616559A8-EF4E-47B4-89B5-E2D5110589A3}" xr6:coauthVersionLast="47" xr6:coauthVersionMax="47" xr10:uidLastSave="{00000000-0000-0000-0000-000000000000}"/>
  <bookViews>
    <workbookView xWindow="-120" yWindow="-120" windowWidth="38640" windowHeight="21240" tabRatio="747" activeTab="2" xr2:uid="{00000000-000D-0000-FFFF-FFFF00000000}"/>
  </bookViews>
  <sheets>
    <sheet name="系统读取表" sheetId="11" r:id="rId1"/>
    <sheet name="项目信息" sheetId="13" r:id="rId2"/>
    <sheet name="测算表" sheetId="6" r:id="rId3"/>
    <sheet name="成本分析" sheetId="14" state="hidden" r:id="rId4"/>
    <sheet name="案例汇总" sheetId="5" state="hidden" r:id="rId5"/>
    <sheet name="案例汇总 -月" sheetId="36" r:id="rId6"/>
    <sheet name="城研数据 整理" sheetId="35" r:id="rId7"/>
    <sheet name="贝壳案例" sheetId="31" r:id="rId8"/>
    <sheet name="中指数据" sheetId="4" r:id="rId9"/>
    <sheet name="朝阳区金泰丽富嘉园" sheetId="28" state="hidden" r:id="rId10"/>
    <sheet name="中指" sheetId="25" state="hidden" r:id="rId11"/>
    <sheet name="城研数据 " sheetId="29" r:id="rId12"/>
    <sheet name="房屋明细" sheetId="38" r:id="rId13"/>
    <sheet name="案例" sheetId="39" r:id="rId14"/>
    <sheet name="房源表明细" sheetId="34" state="hidden" r:id="rId15"/>
  </sheets>
  <externalReferences>
    <externalReference r:id="rId16"/>
  </externalReferences>
  <definedNames>
    <definedName name="_xlnm._FilterDatabase" localSheetId="12" hidden="1">房屋明细!$A$2:$F$2357</definedName>
    <definedName name="_xlnm._FilterDatabase" localSheetId="14"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5" r:id="rId17"/>
    <pivotCache cacheId="13" r:id="rId18"/>
    <pivotCache cacheId="17" r:id="rId19"/>
    <pivotCache cacheId="21" r:id="rId20"/>
    <pivotCache cacheId="25" r:id="rId21"/>
  </pivotCaches>
</workbook>
</file>

<file path=xl/calcChain.xml><?xml version="1.0" encoding="utf-8"?>
<calcChain xmlns="http://schemas.openxmlformats.org/spreadsheetml/2006/main">
  <c r="G39" i="6" l="1"/>
  <c r="H39" i="6"/>
  <c r="I39" i="6"/>
  <c r="J39" i="6"/>
  <c r="K39" i="6"/>
  <c r="L39" i="6"/>
  <c r="M39" i="6"/>
  <c r="F39" i="6"/>
  <c r="E39" i="6"/>
  <c r="F18" i="6"/>
  <c r="J18" i="6"/>
  <c r="B30" i="6"/>
  <c r="F24" i="6"/>
  <c r="J21" i="6"/>
  <c r="F20" i="6"/>
  <c r="J17" i="6"/>
  <c r="J19" i="6"/>
  <c r="F19" i="6" s="1"/>
  <c r="H19" i="6" s="1"/>
  <c r="J22" i="6"/>
  <c r="H22" i="6"/>
  <c r="F22" i="6"/>
  <c r="M48" i="6"/>
  <c r="N48" i="6" s="1"/>
  <c r="O48" i="6" s="1"/>
  <c r="P48" i="6" s="1"/>
  <c r="Q48" i="6" s="1"/>
  <c r="R48" i="6" s="1"/>
  <c r="S48" i="6" s="1"/>
  <c r="K48" i="6"/>
  <c r="I22" i="6"/>
  <c r="G22" i="6"/>
  <c r="E22" i="6"/>
  <c r="G45" i="6"/>
  <c r="H18" i="6"/>
  <c r="I45" i="6"/>
  <c r="I47" i="6" s="1"/>
  <c r="G47" i="6"/>
  <c r="E47" i="6"/>
  <c r="E45" i="6"/>
  <c r="C47" i="6"/>
  <c r="F7" i="13"/>
  <c r="D3" i="13"/>
  <c r="F13" i="6"/>
  <c r="F9" i="6"/>
  <c r="K61" i="36"/>
  <c r="F61" i="36"/>
  <c r="F60" i="36"/>
  <c r="F59" i="36"/>
  <c r="N31" i="36"/>
  <c r="N32" i="36"/>
  <c r="N33" i="36"/>
  <c r="N34" i="36"/>
  <c r="N35" i="36"/>
  <c r="N36" i="36"/>
  <c r="N37" i="36"/>
  <c r="N38" i="36"/>
  <c r="N39" i="36"/>
  <c r="N40" i="36"/>
  <c r="N30" i="36"/>
  <c r="N29" i="36"/>
  <c r="N18" i="36"/>
  <c r="N19" i="36"/>
  <c r="N20" i="36"/>
  <c r="N21" i="36"/>
  <c r="N22" i="36"/>
  <c r="N23" i="36"/>
  <c r="N24" i="36"/>
  <c r="N25" i="36"/>
  <c r="N26" i="36"/>
  <c r="N27" i="36"/>
  <c r="N17" i="36"/>
  <c r="N16" i="36"/>
  <c r="N5" i="36"/>
  <c r="N6" i="36"/>
  <c r="N7" i="36"/>
  <c r="N8" i="36"/>
  <c r="N9" i="36"/>
  <c r="N10" i="36"/>
  <c r="N11" i="36"/>
  <c r="N12" i="36"/>
  <c r="N13" i="36"/>
  <c r="N14" i="36"/>
  <c r="N4" i="36"/>
  <c r="N3" i="36"/>
  <c r="T41" i="36"/>
  <c r="T28" i="36"/>
  <c r="T15" i="36"/>
  <c r="M28" i="36"/>
  <c r="F41" i="36"/>
  <c r="F28" i="36"/>
  <c r="F15" i="36"/>
  <c r="E31" i="36"/>
  <c r="E32" i="36"/>
  <c r="E33" i="36"/>
  <c r="E34" i="36"/>
  <c r="E35" i="36"/>
  <c r="E36" i="36"/>
  <c r="E37" i="36"/>
  <c r="E38" i="36"/>
  <c r="E39" i="36"/>
  <c r="E40" i="36"/>
  <c r="E30" i="36"/>
  <c r="E29" i="36"/>
  <c r="E18" i="36"/>
  <c r="E19" i="36"/>
  <c r="E20" i="36"/>
  <c r="E21" i="36"/>
  <c r="E22" i="36"/>
  <c r="E23" i="36"/>
  <c r="E24" i="36"/>
  <c r="E25" i="36"/>
  <c r="E26" i="36"/>
  <c r="E27" i="36"/>
  <c r="E17" i="36"/>
  <c r="E16" i="36"/>
  <c r="E5" i="36"/>
  <c r="E6" i="36"/>
  <c r="E7" i="36"/>
  <c r="E8" i="36"/>
  <c r="E9" i="36"/>
  <c r="E10" i="36"/>
  <c r="E11" i="36"/>
  <c r="E12" i="36"/>
  <c r="E13" i="36"/>
  <c r="E14" i="36"/>
  <c r="E4" i="36"/>
  <c r="E3" i="36"/>
  <c r="J95" i="31"/>
  <c r="J94" i="31"/>
  <c r="J93" i="31"/>
  <c r="J92" i="31"/>
  <c r="J91" i="31"/>
  <c r="J88" i="31"/>
  <c r="J89" i="31"/>
  <c r="J87" i="31"/>
  <c r="J86" i="31"/>
  <c r="J84" i="31"/>
  <c r="J44" i="31"/>
  <c r="J43" i="31"/>
  <c r="J42" i="31"/>
  <c r="J41" i="31"/>
  <c r="J40" i="31"/>
  <c r="J39" i="31"/>
  <c r="J38" i="31"/>
  <c r="J37" i="31"/>
  <c r="J36" i="31"/>
  <c r="J35" i="31"/>
  <c r="J34" i="31"/>
  <c r="J33" i="31"/>
  <c r="J13" i="31"/>
  <c r="J12" i="31"/>
  <c r="J11" i="31"/>
  <c r="J10" i="31"/>
  <c r="J9" i="31"/>
  <c r="J8" i="31"/>
  <c r="J7" i="31"/>
  <c r="J6" i="31"/>
  <c r="F29" i="4"/>
  <c r="K39" i="35"/>
  <c r="K38" i="35"/>
  <c r="K37" i="35"/>
  <c r="K36" i="35"/>
  <c r="K35" i="35"/>
  <c r="K34" i="35"/>
  <c r="K33" i="35"/>
  <c r="K32" i="35"/>
  <c r="K31" i="35"/>
  <c r="K30" i="35"/>
  <c r="K29" i="35"/>
  <c r="K28" i="35"/>
  <c r="K26" i="35"/>
  <c r="K25" i="35"/>
  <c r="K24" i="35"/>
  <c r="K23" i="35"/>
  <c r="K22" i="35"/>
  <c r="K21" i="35"/>
  <c r="K20" i="35"/>
  <c r="K19" i="35"/>
  <c r="K18" i="35"/>
  <c r="K17" i="35"/>
  <c r="K16" i="35"/>
  <c r="K15" i="35"/>
  <c r="K13" i="35"/>
  <c r="K12" i="35"/>
  <c r="K11" i="35"/>
  <c r="K10" i="35"/>
  <c r="K9" i="35"/>
  <c r="K8" i="35"/>
  <c r="K7" i="35"/>
  <c r="K6" i="35"/>
  <c r="K5" i="35"/>
  <c r="K4" i="35"/>
  <c r="K3" i="35"/>
  <c r="K2" i="35"/>
  <c r="F107" i="31"/>
  <c r="F106" i="31"/>
  <c r="F105" i="31"/>
  <c r="F104" i="31"/>
  <c r="F103" i="31"/>
  <c r="F102" i="31"/>
  <c r="F101" i="31"/>
  <c r="F100" i="31"/>
  <c r="F99" i="31"/>
  <c r="F98" i="31"/>
  <c r="F97" i="31"/>
  <c r="F96" i="31"/>
  <c r="F94" i="31"/>
  <c r="F93" i="31"/>
  <c r="F92" i="31"/>
  <c r="F91" i="31"/>
  <c r="F90" i="31"/>
  <c r="F89" i="31"/>
  <c r="F88" i="31"/>
  <c r="F87" i="31"/>
  <c r="F77" i="31"/>
  <c r="F76" i="31"/>
  <c r="F75" i="31"/>
  <c r="F74" i="31"/>
  <c r="F70" i="31"/>
  <c r="F69" i="31"/>
  <c r="F68" i="31"/>
  <c r="F67" i="31"/>
  <c r="F66" i="31"/>
  <c r="F65" i="31"/>
  <c r="F64" i="31"/>
  <c r="F63" i="31"/>
  <c r="F62" i="31"/>
  <c r="F60" i="31"/>
  <c r="F59" i="31"/>
  <c r="F58" i="31"/>
  <c r="F57" i="31"/>
  <c r="F56" i="31"/>
  <c r="F55" i="31"/>
  <c r="F54" i="31"/>
  <c r="F53" i="31"/>
  <c r="F51" i="31"/>
  <c r="F50" i="31"/>
  <c r="F49" i="31"/>
  <c r="F48" i="31"/>
  <c r="F47" i="31"/>
  <c r="F46" i="31"/>
  <c r="F45" i="31"/>
  <c r="F40" i="31"/>
  <c r="F39" i="31"/>
  <c r="F38" i="31"/>
  <c r="F37" i="31"/>
  <c r="F36" i="31"/>
  <c r="F35" i="31"/>
  <c r="F34" i="31"/>
  <c r="F33" i="31"/>
  <c r="F80" i="31"/>
  <c r="F79" i="31"/>
  <c r="F78" i="31"/>
  <c r="F30" i="31"/>
  <c r="F29" i="31"/>
  <c r="F28" i="31"/>
  <c r="F27" i="31"/>
  <c r="F26" i="31"/>
  <c r="J2" i="31" s="1"/>
  <c r="F25" i="31"/>
  <c r="J3" i="31" s="1"/>
  <c r="F24" i="31"/>
  <c r="F23" i="31"/>
  <c r="F22" i="31"/>
  <c r="F21" i="31"/>
  <c r="F20" i="31"/>
  <c r="F19" i="31"/>
  <c r="F18" i="31"/>
  <c r="F17" i="31"/>
  <c r="F16" i="31"/>
  <c r="F15" i="31"/>
  <c r="F14" i="31"/>
  <c r="B29" i="36" l="1"/>
  <c r="I4" i="6" s="1"/>
  <c r="B16" i="36"/>
  <c r="G4" i="6" s="1"/>
  <c r="F45" i="4"/>
  <c r="D44" i="4"/>
  <c r="D28" i="4"/>
  <c r="D13" i="4"/>
  <c r="E39" i="35"/>
  <c r="E38" i="35"/>
  <c r="E37" i="35"/>
  <c r="E36" i="35"/>
  <c r="E35" i="35"/>
  <c r="E34" i="35"/>
  <c r="E33" i="35"/>
  <c r="E32" i="35"/>
  <c r="E31" i="35"/>
  <c r="E30" i="35"/>
  <c r="E29" i="35"/>
  <c r="E28" i="35"/>
  <c r="E26" i="35"/>
  <c r="E25" i="35"/>
  <c r="E24" i="35"/>
  <c r="E23" i="35"/>
  <c r="E22" i="35"/>
  <c r="E21" i="35"/>
  <c r="E20" i="35"/>
  <c r="E19" i="35"/>
  <c r="E18" i="35"/>
  <c r="E17" i="35"/>
  <c r="E16" i="35"/>
  <c r="E15" i="35"/>
  <c r="E13" i="35"/>
  <c r="E12" i="35"/>
  <c r="E11" i="35"/>
  <c r="E10" i="35"/>
  <c r="E9" i="35"/>
  <c r="E8" i="35"/>
  <c r="E7" i="35"/>
  <c r="E6" i="35"/>
  <c r="E5" i="35"/>
  <c r="X106" i="36" l="1"/>
  <c r="W106" i="36"/>
  <c r="V106" i="36"/>
  <c r="X105" i="36"/>
  <c r="W105" i="36"/>
  <c r="V105" i="36"/>
  <c r="X104" i="36"/>
  <c r="W104" i="36"/>
  <c r="V104" i="36"/>
  <c r="X103" i="36"/>
  <c r="W103" i="36"/>
  <c r="V103" i="36"/>
  <c r="X102" i="36"/>
  <c r="W102" i="36"/>
  <c r="V102" i="36"/>
  <c r="B62" i="36"/>
  <c r="H61" i="36"/>
  <c r="H60" i="36"/>
  <c r="H59" i="36"/>
  <c r="S53" i="36"/>
  <c r="E53" i="36"/>
  <c r="S52" i="36"/>
  <c r="L52" i="36"/>
  <c r="M52" i="36" s="1"/>
  <c r="X116" i="36" s="1"/>
  <c r="E52" i="36"/>
  <c r="S51" i="36"/>
  <c r="L51" i="36"/>
  <c r="E51" i="36"/>
  <c r="S50" i="36"/>
  <c r="E50" i="36"/>
  <c r="S49" i="36"/>
  <c r="E49" i="36"/>
  <c r="S48" i="36"/>
  <c r="L48" i="36"/>
  <c r="E48" i="36"/>
  <c r="S47" i="36"/>
  <c r="E47" i="36"/>
  <c r="S46" i="36"/>
  <c r="L46" i="36"/>
  <c r="E46" i="36"/>
  <c r="S45" i="36"/>
  <c r="L45" i="36"/>
  <c r="E45" i="36"/>
  <c r="S44" i="36"/>
  <c r="L44" i="36"/>
  <c r="E44" i="36"/>
  <c r="S43" i="36"/>
  <c r="L43" i="36"/>
  <c r="E43" i="36"/>
  <c r="S42" i="36"/>
  <c r="T42" i="36" s="1"/>
  <c r="L42" i="36"/>
  <c r="M42" i="36" s="1"/>
  <c r="X109" i="36" s="1"/>
  <c r="I42" i="36"/>
  <c r="P42" i="36" s="1"/>
  <c r="E42" i="36"/>
  <c r="F42" i="36" s="1"/>
  <c r="Y109" i="36" s="1"/>
  <c r="L39" i="36"/>
  <c r="L38" i="36"/>
  <c r="L30" i="36"/>
  <c r="B61" i="36"/>
  <c r="D136" i="36" s="1"/>
  <c r="L26" i="36"/>
  <c r="L25" i="36"/>
  <c r="L18" i="36"/>
  <c r="I16" i="36"/>
  <c r="L8" i="36"/>
  <c r="L4" i="36"/>
  <c r="B3" i="36"/>
  <c r="I4" i="36" s="1"/>
  <c r="F49" i="36" l="1"/>
  <c r="Y115" i="36" s="1"/>
  <c r="M46" i="36"/>
  <c r="X114" i="36" s="1"/>
  <c r="F43" i="36"/>
  <c r="Y113" i="36" s="1"/>
  <c r="I3" i="36"/>
  <c r="F46" i="36"/>
  <c r="Y114" i="36" s="1"/>
  <c r="F52" i="36"/>
  <c r="Y116" i="36" s="1"/>
  <c r="P4" i="36"/>
  <c r="T43" i="36"/>
  <c r="W113" i="36" s="1"/>
  <c r="T46" i="36"/>
  <c r="W114" i="36" s="1"/>
  <c r="T52" i="36"/>
  <c r="W116" i="36" s="1"/>
  <c r="P29" i="36"/>
  <c r="M43" i="36"/>
  <c r="X113" i="36" s="1"/>
  <c r="I29" i="36"/>
  <c r="T49" i="36"/>
  <c r="W115" i="36" s="1"/>
  <c r="B59" i="36"/>
  <c r="D94" i="36" s="1"/>
  <c r="W109" i="36"/>
  <c r="P16" i="36"/>
  <c r="B60" i="36"/>
  <c r="D115" i="36" s="1"/>
  <c r="P3" i="36"/>
  <c r="X99" i="5"/>
  <c r="W99" i="5"/>
  <c r="V99" i="5"/>
  <c r="X98" i="5"/>
  <c r="W98" i="5"/>
  <c r="V98" i="5"/>
  <c r="X97" i="5"/>
  <c r="W97" i="5"/>
  <c r="V97" i="5"/>
  <c r="X96" i="5"/>
  <c r="W96" i="5"/>
  <c r="V96" i="5"/>
  <c r="X95" i="5"/>
  <c r="W95" i="5"/>
  <c r="V95" i="5"/>
  <c r="J13" i="6"/>
  <c r="B1" i="11"/>
  <c r="B14" i="11"/>
  <c r="H3" i="13"/>
  <c r="G41" i="6"/>
  <c r="H41" i="6" s="1"/>
  <c r="E41" i="6"/>
  <c r="G18" i="6"/>
  <c r="I18" i="6"/>
  <c r="E18" i="6"/>
  <c r="F54" i="36" l="1"/>
  <c r="Y124" i="36" s="1"/>
  <c r="T54" i="36"/>
  <c r="E62" i="36" s="1"/>
  <c r="I41" i="6"/>
  <c r="W124" i="36" l="1"/>
  <c r="C62" i="36"/>
  <c r="E4" i="14"/>
  <c r="F4" i="14"/>
  <c r="E2" i="14"/>
  <c r="C2" i="14" s="1"/>
  <c r="C10" i="14" s="1"/>
  <c r="K3" i="13"/>
  <c r="L3" i="13" s="1"/>
  <c r="H24" i="6"/>
  <c r="J23" i="6"/>
  <c r="J20" i="6"/>
  <c r="F16" i="6"/>
  <c r="J16" i="6" s="1"/>
  <c r="H61" i="5"/>
  <c r="H60" i="5"/>
  <c r="H59" i="5"/>
  <c r="S24" i="5"/>
  <c r="F56" i="4"/>
  <c r="S40" i="36" s="1"/>
  <c r="F55" i="4"/>
  <c r="S39" i="36" s="1"/>
  <c r="E147" i="36" s="1"/>
  <c r="F54" i="4"/>
  <c r="S38" i="36" s="1"/>
  <c r="E146" i="36" s="1"/>
  <c r="F53" i="4"/>
  <c r="S37" i="36" s="1"/>
  <c r="F52" i="4"/>
  <c r="S36" i="36" s="1"/>
  <c r="E144" i="36" s="1"/>
  <c r="F51" i="4"/>
  <c r="S35" i="36" s="1"/>
  <c r="E143" i="36" s="1"/>
  <c r="F50" i="4"/>
  <c r="S34" i="36" s="1"/>
  <c r="F49" i="4"/>
  <c r="S33" i="36" s="1"/>
  <c r="E141" i="36" s="1"/>
  <c r="F48" i="4"/>
  <c r="S32" i="36" s="1"/>
  <c r="E140" i="36" s="1"/>
  <c r="F47" i="4"/>
  <c r="S31" i="36" s="1"/>
  <c r="F46" i="4"/>
  <c r="S30" i="36" s="1"/>
  <c r="E138" i="36" s="1"/>
  <c r="S29" i="36"/>
  <c r="F40" i="4"/>
  <c r="S27" i="36" s="1"/>
  <c r="F39" i="4"/>
  <c r="S26" i="36" s="1"/>
  <c r="E126" i="36" s="1"/>
  <c r="F38" i="4"/>
  <c r="S25" i="36" s="1"/>
  <c r="E125" i="36" s="1"/>
  <c r="F37" i="4"/>
  <c r="S24" i="36" s="1"/>
  <c r="F36" i="4"/>
  <c r="S23" i="36" s="1"/>
  <c r="E123" i="36" s="1"/>
  <c r="F35" i="4"/>
  <c r="S22" i="36" s="1"/>
  <c r="E122" i="36" s="1"/>
  <c r="F34" i="4"/>
  <c r="S21" i="36" s="1"/>
  <c r="F33" i="4"/>
  <c r="S20" i="36" s="1"/>
  <c r="E120" i="36" s="1"/>
  <c r="F32" i="4"/>
  <c r="S19" i="36" s="1"/>
  <c r="E119" i="36" s="1"/>
  <c r="F31" i="4"/>
  <c r="S18" i="36" s="1"/>
  <c r="F30" i="4"/>
  <c r="S17" i="36" s="1"/>
  <c r="E117" i="36" s="1"/>
  <c r="S16" i="36"/>
  <c r="F25" i="4"/>
  <c r="S14" i="36" s="1"/>
  <c r="F24" i="4"/>
  <c r="S13" i="36" s="1"/>
  <c r="E105" i="36" s="1"/>
  <c r="F23" i="4"/>
  <c r="S12" i="36" s="1"/>
  <c r="E104" i="36" s="1"/>
  <c r="F22" i="4"/>
  <c r="S11" i="36" s="1"/>
  <c r="F21" i="4"/>
  <c r="S10" i="36" s="1"/>
  <c r="E102" i="36" s="1"/>
  <c r="F20" i="4"/>
  <c r="S9" i="36" s="1"/>
  <c r="E101" i="36" s="1"/>
  <c r="F19" i="4"/>
  <c r="S8" i="36" s="1"/>
  <c r="F18" i="4"/>
  <c r="S7" i="36" s="1"/>
  <c r="E99" i="36" s="1"/>
  <c r="F17" i="4"/>
  <c r="S6" i="36" s="1"/>
  <c r="E98" i="36" s="1"/>
  <c r="F16" i="4"/>
  <c r="S5" i="36" s="1"/>
  <c r="F15" i="4"/>
  <c r="S4" i="36" s="1"/>
  <c r="E96" i="36" s="1"/>
  <c r="F14" i="4"/>
  <c r="S3" i="36" s="1"/>
  <c r="L38" i="5"/>
  <c r="L39" i="5"/>
  <c r="L30" i="5"/>
  <c r="L18" i="5"/>
  <c r="L25" i="5"/>
  <c r="L26" i="5"/>
  <c r="L4" i="5"/>
  <c r="L8" i="5"/>
  <c r="B62" i="5"/>
  <c r="F3" i="31"/>
  <c r="F4" i="31"/>
  <c r="F5" i="31"/>
  <c r="F6" i="31"/>
  <c r="F7" i="31"/>
  <c r="F8" i="31"/>
  <c r="F9" i="31"/>
  <c r="F10" i="31"/>
  <c r="F11" i="31"/>
  <c r="F12" i="31"/>
  <c r="F13" i="31"/>
  <c r="F41" i="31"/>
  <c r="F42" i="31"/>
  <c r="F43" i="31"/>
  <c r="F44" i="31"/>
  <c r="F52" i="31"/>
  <c r="F61" i="31"/>
  <c r="F71" i="31"/>
  <c r="L19" i="36" s="1"/>
  <c r="F119" i="36" s="1"/>
  <c r="F72" i="31"/>
  <c r="F73" i="31"/>
  <c r="F84" i="31"/>
  <c r="F85" i="31"/>
  <c r="F86" i="31"/>
  <c r="L34" i="36"/>
  <c r="F95" i="31"/>
  <c r="F2" i="31"/>
  <c r="E3" i="35"/>
  <c r="G105" i="36" s="1"/>
  <c r="E4" i="35"/>
  <c r="G104" i="36" s="1"/>
  <c r="G102" i="36"/>
  <c r="G101" i="36"/>
  <c r="G99" i="36"/>
  <c r="G98" i="36"/>
  <c r="G126" i="36"/>
  <c r="G125" i="36"/>
  <c r="G123" i="36"/>
  <c r="G122" i="36"/>
  <c r="G120" i="36"/>
  <c r="G147" i="36"/>
  <c r="G146" i="36"/>
  <c r="G144" i="36"/>
  <c r="G143" i="36"/>
  <c r="G141" i="36"/>
  <c r="G140" i="36"/>
  <c r="E2" i="35"/>
  <c r="B29" i="5"/>
  <c r="P29" i="5" s="1"/>
  <c r="B16" i="5"/>
  <c r="P16" i="5" s="1"/>
  <c r="B3" i="5"/>
  <c r="P4" i="5" s="1"/>
  <c r="L11" i="36" l="1"/>
  <c r="S11" i="5"/>
  <c r="S20" i="5"/>
  <c r="S10" i="5"/>
  <c r="S37" i="5"/>
  <c r="S7" i="5"/>
  <c r="L14" i="5"/>
  <c r="M14" i="5" s="1"/>
  <c r="F99" i="5" s="1"/>
  <c r="L36" i="36"/>
  <c r="F144" i="36" s="1"/>
  <c r="L31" i="5"/>
  <c r="L31" i="36"/>
  <c r="L35" i="5"/>
  <c r="L35" i="36"/>
  <c r="M41" i="36" s="1"/>
  <c r="L12" i="36"/>
  <c r="L11" i="5"/>
  <c r="L33" i="36"/>
  <c r="F141" i="36" s="1"/>
  <c r="L33" i="5"/>
  <c r="L37" i="36"/>
  <c r="L37" i="5"/>
  <c r="M37" i="5" s="1"/>
  <c r="F126" i="5" s="1"/>
  <c r="L40" i="36"/>
  <c r="L40" i="5"/>
  <c r="M40" i="5" s="1"/>
  <c r="F127" i="5" s="1"/>
  <c r="L29" i="36"/>
  <c r="L29" i="5"/>
  <c r="M29" i="5" s="1"/>
  <c r="F123" i="5" s="1"/>
  <c r="L32" i="36"/>
  <c r="L32" i="5"/>
  <c r="L34" i="5"/>
  <c r="F142" i="36"/>
  <c r="F143" i="36" s="1"/>
  <c r="L16" i="36"/>
  <c r="F116" i="36" s="1"/>
  <c r="L16" i="5"/>
  <c r="L17" i="36"/>
  <c r="L17" i="5"/>
  <c r="L19" i="5"/>
  <c r="L20" i="36"/>
  <c r="L21" i="36"/>
  <c r="F121" i="36" s="1"/>
  <c r="L21" i="5"/>
  <c r="L22" i="36"/>
  <c r="F122" i="36" s="1"/>
  <c r="L22" i="5"/>
  <c r="L23" i="36"/>
  <c r="L23" i="5"/>
  <c r="L24" i="36"/>
  <c r="L24" i="5"/>
  <c r="M24" i="5" s="1"/>
  <c r="F112" i="5" s="1"/>
  <c r="L27" i="36"/>
  <c r="L27" i="5"/>
  <c r="M27" i="5" s="1"/>
  <c r="F113" i="5" s="1"/>
  <c r="L3" i="36"/>
  <c r="L3" i="5"/>
  <c r="M3" i="5" s="1"/>
  <c r="F95" i="5" s="1"/>
  <c r="L5" i="36"/>
  <c r="L5" i="5"/>
  <c r="L6" i="36"/>
  <c r="F98" i="36" s="1"/>
  <c r="L6" i="5"/>
  <c r="L7" i="36"/>
  <c r="F99" i="36" s="1"/>
  <c r="F100" i="36" s="1"/>
  <c r="L9" i="36"/>
  <c r="F101" i="36" s="1"/>
  <c r="L9" i="5"/>
  <c r="L10" i="36"/>
  <c r="F102" i="36" s="1"/>
  <c r="F103" i="36" s="1"/>
  <c r="F104" i="36" s="1"/>
  <c r="L13" i="36"/>
  <c r="L14" i="36"/>
  <c r="S33" i="5"/>
  <c r="E142" i="36"/>
  <c r="S17" i="5"/>
  <c r="S38" i="5"/>
  <c r="S34" i="5"/>
  <c r="E139" i="36"/>
  <c r="S30" i="5"/>
  <c r="E148" i="36"/>
  <c r="S40" i="5"/>
  <c r="T40" i="5" s="1"/>
  <c r="E127" i="5" s="1"/>
  <c r="S36" i="5"/>
  <c r="S32" i="5"/>
  <c r="E137" i="36"/>
  <c r="E149" i="36" s="1"/>
  <c r="E61" i="36"/>
  <c r="E145" i="36"/>
  <c r="S14" i="5"/>
  <c r="T14" i="5" s="1"/>
  <c r="E99" i="5" s="1"/>
  <c r="S6" i="5"/>
  <c r="S29" i="5"/>
  <c r="S39" i="5"/>
  <c r="S35" i="5"/>
  <c r="S31" i="5"/>
  <c r="T31" i="5" s="1"/>
  <c r="E124" i="5" s="1"/>
  <c r="E127" i="36"/>
  <c r="S27" i="5"/>
  <c r="T27" i="5" s="1"/>
  <c r="E113" i="5" s="1"/>
  <c r="S19" i="5"/>
  <c r="E116" i="36"/>
  <c r="E60" i="36"/>
  <c r="E124" i="36"/>
  <c r="S26" i="5"/>
  <c r="S22" i="5"/>
  <c r="S18" i="5"/>
  <c r="T18" i="5" s="1"/>
  <c r="E110" i="5" s="1"/>
  <c r="E118" i="36"/>
  <c r="S23" i="5"/>
  <c r="E121" i="36"/>
  <c r="S16" i="5"/>
  <c r="T16" i="5" s="1"/>
  <c r="S25" i="5"/>
  <c r="S21" i="5"/>
  <c r="E100" i="36"/>
  <c r="S4" i="5"/>
  <c r="E97" i="36"/>
  <c r="E106" i="36"/>
  <c r="S13" i="5"/>
  <c r="S9" i="5"/>
  <c r="S5" i="5"/>
  <c r="E95" i="36"/>
  <c r="E59" i="36"/>
  <c r="E103" i="36"/>
  <c r="S3" i="5"/>
  <c r="S12" i="5"/>
  <c r="S8" i="5"/>
  <c r="T8" i="5" s="1"/>
  <c r="E97" i="5" s="1"/>
  <c r="T11" i="5"/>
  <c r="E98" i="5" s="1"/>
  <c r="E20" i="5"/>
  <c r="E23" i="5"/>
  <c r="E34" i="5"/>
  <c r="E24" i="5"/>
  <c r="E35" i="5"/>
  <c r="E19" i="5"/>
  <c r="E30" i="5"/>
  <c r="F29" i="5" s="1"/>
  <c r="G123" i="5" s="1"/>
  <c r="E38" i="5"/>
  <c r="E31" i="5"/>
  <c r="E39" i="5"/>
  <c r="G145" i="36"/>
  <c r="G142" i="36"/>
  <c r="G139" i="36"/>
  <c r="G124" i="36"/>
  <c r="E21" i="5"/>
  <c r="E25" i="5"/>
  <c r="E32" i="5"/>
  <c r="E36" i="5"/>
  <c r="E40" i="5"/>
  <c r="F40" i="5" s="1"/>
  <c r="G127" i="5" s="1"/>
  <c r="G117" i="36"/>
  <c r="G116" i="36" s="1"/>
  <c r="G138" i="36"/>
  <c r="G137" i="36" s="1"/>
  <c r="C61" i="36"/>
  <c r="G119" i="36"/>
  <c r="G118" i="36" s="1"/>
  <c r="G148" i="36"/>
  <c r="G121" i="36"/>
  <c r="E17" i="5"/>
  <c r="F16" i="5" s="1"/>
  <c r="G109" i="5" s="1"/>
  <c r="E22" i="5"/>
  <c r="E26" i="5"/>
  <c r="E33" i="5"/>
  <c r="E37" i="5"/>
  <c r="E10" i="5"/>
  <c r="E11" i="5"/>
  <c r="E6" i="5"/>
  <c r="E14" i="5"/>
  <c r="E7" i="5"/>
  <c r="G100" i="36"/>
  <c r="E8" i="5"/>
  <c r="E12" i="5"/>
  <c r="E27" i="5"/>
  <c r="F27" i="5" s="1"/>
  <c r="G96" i="36"/>
  <c r="G95" i="36" s="1"/>
  <c r="C59" i="36"/>
  <c r="G97" i="36"/>
  <c r="E4" i="5"/>
  <c r="F3" i="5" s="1"/>
  <c r="G106" i="36"/>
  <c r="C60" i="36"/>
  <c r="G127" i="36"/>
  <c r="G128" i="36" s="1"/>
  <c r="G103" i="36"/>
  <c r="E5" i="5"/>
  <c r="E9" i="5"/>
  <c r="E13" i="5"/>
  <c r="H9" i="6"/>
  <c r="J9" i="6"/>
  <c r="E28" i="6"/>
  <c r="F18" i="5"/>
  <c r="G110" i="5" s="1"/>
  <c r="F31" i="5"/>
  <c r="G124" i="5" s="1"/>
  <c r="J24" i="6"/>
  <c r="H20" i="6"/>
  <c r="H17" i="6"/>
  <c r="H16" i="6"/>
  <c r="H23" i="6"/>
  <c r="B61" i="5"/>
  <c r="C122" i="5" s="1"/>
  <c r="B60" i="5"/>
  <c r="C108" i="5" s="1"/>
  <c r="B59" i="5"/>
  <c r="C94" i="5" s="1"/>
  <c r="P3" i="5"/>
  <c r="I3" i="5"/>
  <c r="I29" i="5"/>
  <c r="I4" i="5"/>
  <c r="I16" i="5"/>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5" i="34"/>
  <c r="T14" i="34"/>
  <c r="T16" i="34"/>
  <c r="T12" i="34"/>
  <c r="T13" i="34"/>
  <c r="V8" i="34"/>
  <c r="T11" i="34"/>
  <c r="T17" i="34"/>
  <c r="V7" i="34"/>
  <c r="F97" i="36" l="1"/>
  <c r="M15" i="36"/>
  <c r="D59" i="36" s="1"/>
  <c r="I59" i="36" s="1"/>
  <c r="J59" i="36" s="1"/>
  <c r="K59" i="36" s="1"/>
  <c r="E5" i="6" s="1"/>
  <c r="T21" i="5"/>
  <c r="E111" i="5" s="1"/>
  <c r="T5" i="5"/>
  <c r="E96" i="5" s="1"/>
  <c r="T24" i="5"/>
  <c r="E112" i="5" s="1"/>
  <c r="L36" i="5"/>
  <c r="M34" i="5" s="1"/>
  <c r="F125" i="5" s="1"/>
  <c r="M16" i="5"/>
  <c r="F109" i="5" s="1"/>
  <c r="M21" i="5"/>
  <c r="F111" i="5" s="1"/>
  <c r="L12" i="5"/>
  <c r="M31" i="5"/>
  <c r="F124" i="5" s="1"/>
  <c r="F140" i="36"/>
  <c r="F148" i="36"/>
  <c r="F137" i="36"/>
  <c r="D61" i="36"/>
  <c r="I61" i="36" s="1"/>
  <c r="J61" i="36" s="1"/>
  <c r="I5" i="6" s="1"/>
  <c r="F145" i="36"/>
  <c r="F146" i="36" s="1"/>
  <c r="F147" i="36" s="1"/>
  <c r="F117" i="36"/>
  <c r="F118" i="36" s="1"/>
  <c r="L20" i="5"/>
  <c r="M18" i="5" s="1"/>
  <c r="F110" i="5" s="1"/>
  <c r="F120" i="36"/>
  <c r="F123" i="36"/>
  <c r="F124" i="36"/>
  <c r="F127" i="36"/>
  <c r="D60" i="36"/>
  <c r="I60" i="36" s="1"/>
  <c r="J60" i="36" s="1"/>
  <c r="K60" i="36" s="1"/>
  <c r="G5" i="6" s="1"/>
  <c r="F95" i="36"/>
  <c r="F96" i="36" s="1"/>
  <c r="L7" i="5"/>
  <c r="M5" i="5" s="1"/>
  <c r="F96" i="5" s="1"/>
  <c r="L10" i="5"/>
  <c r="M8" i="5" s="1"/>
  <c r="F97" i="5" s="1"/>
  <c r="L13" i="5"/>
  <c r="F105" i="36"/>
  <c r="F106" i="36"/>
  <c r="T29" i="5"/>
  <c r="E123" i="5" s="1"/>
  <c r="E128" i="36"/>
  <c r="T3" i="5"/>
  <c r="E95" i="5" s="1"/>
  <c r="E100" i="5" s="1"/>
  <c r="E107" i="36"/>
  <c r="E109" i="5"/>
  <c r="E114" i="5" s="1"/>
  <c r="T28" i="5"/>
  <c r="F37" i="5"/>
  <c r="G126" i="5" s="1"/>
  <c r="F24" i="5"/>
  <c r="G112" i="5" s="1"/>
  <c r="F34" i="5"/>
  <c r="G125" i="5" s="1"/>
  <c r="F21" i="5"/>
  <c r="G111" i="5" s="1"/>
  <c r="F5" i="5"/>
  <c r="G96" i="5" s="1"/>
  <c r="G149" i="36"/>
  <c r="G107" i="36"/>
  <c r="F8" i="5"/>
  <c r="G97" i="5" s="1"/>
  <c r="G113" i="5"/>
  <c r="G114" i="5" s="1"/>
  <c r="G95" i="5"/>
  <c r="U14" i="34"/>
  <c r="U16" i="34"/>
  <c r="U11" i="34"/>
  <c r="U13" i="34"/>
  <c r="U15" i="34"/>
  <c r="U12" i="34"/>
  <c r="F3" i="13"/>
  <c r="E3" i="13"/>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G3" i="13" l="1"/>
  <c r="J3" i="13" s="1"/>
  <c r="F128" i="5"/>
  <c r="M41" i="5"/>
  <c r="F114" i="5"/>
  <c r="M28" i="5"/>
  <c r="M11" i="5"/>
  <c r="F98" i="5" s="1"/>
  <c r="F100" i="5" s="1"/>
  <c r="F138" i="36"/>
  <c r="F139" i="36" s="1"/>
  <c r="F125" i="36"/>
  <c r="F126" i="36"/>
  <c r="F107" i="36"/>
  <c r="T15" i="5"/>
  <c r="F41" i="5"/>
  <c r="G128" i="5"/>
  <c r="F28" i="5"/>
  <c r="F46" i="5"/>
  <c r="S106" i="5" s="1"/>
  <c r="F43" i="5"/>
  <c r="S105" i="5" s="1"/>
  <c r="M43" i="5"/>
  <c r="R105" i="5" s="1"/>
  <c r="T49" i="5"/>
  <c r="Q107" i="5" s="1"/>
  <c r="T52" i="5"/>
  <c r="Q108" i="5" s="1"/>
  <c r="F49" i="5"/>
  <c r="S107" i="5" s="1"/>
  <c r="F52" i="5"/>
  <c r="S108" i="5" s="1"/>
  <c r="T46" i="5"/>
  <c r="Q106" i="5" s="1"/>
  <c r="T43" i="5"/>
  <c r="Q105" i="5" s="1"/>
  <c r="M46" i="5"/>
  <c r="M15" i="5" l="1"/>
  <c r="F128" i="36"/>
  <c r="F149" i="36"/>
  <c r="R106" i="5"/>
  <c r="T54" i="5"/>
  <c r="E62" i="5" s="1"/>
  <c r="F54" i="5"/>
  <c r="Q109" i="5" l="1"/>
  <c r="C62" i="5"/>
  <c r="S109" i="5"/>
  <c r="E4" i="6" l="1"/>
  <c r="T37" i="5"/>
  <c r="E126" i="5" s="1"/>
  <c r="T34" i="5"/>
  <c r="E125" i="5" l="1"/>
  <c r="E128" i="5" s="1"/>
  <c r="T41" i="5"/>
  <c r="F14" i="5"/>
  <c r="G99" i="5" s="1"/>
  <c r="F11" i="5"/>
  <c r="G98" i="5" l="1"/>
  <c r="G100" i="5" s="1"/>
  <c r="F15" i="5"/>
  <c r="C59" i="5" s="1"/>
  <c r="L50" i="36"/>
  <c r="M49" i="36" s="1"/>
  <c r="E61" i="5"/>
  <c r="C61" i="5"/>
  <c r="C60" i="5"/>
  <c r="E60" i="5"/>
  <c r="E59" i="5"/>
  <c r="X115" i="36" l="1"/>
  <c r="M54" i="36"/>
  <c r="L50" i="5"/>
  <c r="M49" i="5" s="1"/>
  <c r="D59" i="5"/>
  <c r="F59" i="5" s="1"/>
  <c r="B7" i="13"/>
  <c r="E7" i="13"/>
  <c r="C45" i="6" s="1"/>
  <c r="C18" i="6" s="1"/>
  <c r="D62" i="36" l="1"/>
  <c r="F62" i="36" s="1"/>
  <c r="I62" i="36" s="1"/>
  <c r="J62" i="36" s="1"/>
  <c r="K62" i="36" s="1"/>
  <c r="X124" i="36"/>
  <c r="I59" i="5"/>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3" i="6" l="1"/>
  <c r="H7" i="6" l="1"/>
  <c r="G28" i="6" s="1"/>
  <c r="J7" i="6"/>
  <c r="I28" i="6" s="1"/>
  <c r="G24" i="6"/>
  <c r="I24" i="6" s="1"/>
  <c r="I33" i="6" l="1"/>
  <c r="G25" i="6"/>
  <c r="G26" i="6" s="1"/>
  <c r="E25" i="6"/>
  <c r="E26" i="6" s="1"/>
  <c r="G33" i="6"/>
  <c r="E29" i="6" l="1"/>
  <c r="E31" i="6" s="1"/>
  <c r="G29" i="6"/>
  <c r="G31" i="6" s="1"/>
  <c r="I25" i="6" l="1"/>
  <c r="I26" i="6" s="1"/>
  <c r="M26" i="6" s="1"/>
  <c r="C29" i="6" l="1"/>
  <c r="I29" i="6"/>
  <c r="I31" i="6" s="1"/>
  <c r="A27" i="6"/>
  <c r="E8" i="14" l="1"/>
  <c r="C8" i="14" s="1"/>
  <c r="C7" i="14" s="1"/>
  <c r="C11" i="14" s="1"/>
  <c r="C12" i="14" s="1"/>
  <c r="C30" i="6"/>
  <c r="E14" i="11"/>
  <c r="D14" i="11" s="1"/>
  <c r="F8" i="14"/>
  <c r="F14" i="11" l="1"/>
  <c r="B5" i="11"/>
  <c r="B6" i="11"/>
  <c r="C6" i="11" s="1"/>
  <c r="B10" i="11" l="1"/>
  <c r="D5" i="11"/>
  <c r="B9" i="11"/>
  <c r="C5" i="11"/>
  <c r="B8" i="11"/>
  <c r="B11" i="11"/>
  <c r="B7" i="11"/>
</calcChain>
</file>

<file path=xl/sharedStrings.xml><?xml version="1.0" encoding="utf-8"?>
<sst xmlns="http://schemas.openxmlformats.org/spreadsheetml/2006/main" count="10673" uniqueCount="3142">
  <si>
    <t>序号</t>
  </si>
  <si>
    <t>朝阳区</t>
  </si>
  <si>
    <t>东湾家园</t>
  </si>
  <si>
    <t>首开畅颐园</t>
  </si>
  <si>
    <t>恒大江湾</t>
  </si>
  <si>
    <t>首城东郡汇</t>
  </si>
  <si>
    <t>东泽园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</si>
  <si>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</si>
  <si>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</si>
  <si>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</si>
  <si>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</si>
  <si>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</si>
  <si>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</si>
  <si>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</si>
  <si>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</si>
  <si>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</si>
  <si>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</si>
  <si>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</si>
  <si>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</si>
  <si>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</si>
  <si>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</si>
  <si>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</si>
  <si>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</si>
  <si>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</si>
  <si>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</si>
  <si>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</si>
  <si>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</si>
  <si>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</si>
  <si>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</si>
  <si>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</si>
  <si>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</si>
  <si>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</si>
  <si>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</si>
  <si>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</si>
  <si>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</si>
  <si>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</si>
  <si>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</si>
  <si>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</si>
  <si>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</si>
  <si>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二居室</t>
    <phoneticPr fontId="12" type="noConversion"/>
  </si>
  <si>
    <t>户型</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</si>
  <si>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</si>
  <si>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</si>
  <si>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</si>
  <si>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</si>
  <si>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</si>
  <si>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</si>
  <si>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</si>
  <si>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</si>
  <si>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</si>
  <si>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</si>
  <si>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</si>
  <si>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</si>
  <si>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</si>
  <si>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</si>
  <si>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</si>
  <si>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</si>
  <si>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</si>
  <si>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</si>
  <si>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</si>
  <si>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</si>
  <si>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</si>
  <si>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</si>
  <si>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</si>
  <si>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</si>
  <si>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</si>
  <si>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</si>
  <si>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</si>
  <si>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</si>
  <si>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</si>
  <si>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</si>
  <si>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</si>
  <si>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</si>
  <si>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</si>
  <si>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</si>
  <si>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</si>
  <si>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</si>
  <si>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</si>
  <si>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</si>
  <si>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</si>
  <si>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</si>
  <si>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</si>
  <si>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</si>
  <si>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</si>
  <si>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</si>
  <si>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</si>
  <si>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</si>
  <si>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电梯数量</t>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</si>
  <si>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</si>
  <si>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</si>
  <si>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</si>
  <si>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</si>
  <si>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</si>
  <si>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</si>
  <si>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</si>
  <si>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</si>
  <si>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</si>
  <si>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</si>
  <si>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</si>
  <si>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</si>
  <si>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</si>
  <si>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</si>
  <si>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</si>
  <si>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</si>
  <si>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</si>
  <si>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</si>
  <si>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</si>
  <si>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</si>
  <si>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</si>
  <si>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</si>
  <si>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</si>
  <si>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</si>
  <si>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</si>
  <si>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</si>
  <si>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</si>
  <si>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</si>
  <si>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</si>
  <si>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使用品牌家具、家电；虽然使用较长时间，但功能正常，一般</t>
    <phoneticPr fontId="6" type="noConversion"/>
  </si>
  <si>
    <t>建筑面积</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</si>
  <si>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</si>
  <si>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</si>
  <si>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</si>
  <si>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</si>
  <si>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</si>
  <si>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</si>
  <si>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</si>
  <si>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</si>
  <si>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</si>
  <si>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</si>
  <si>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</si>
  <si>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</si>
  <si>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</si>
  <si>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</si>
  <si>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</si>
  <si>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</si>
  <si>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</si>
  <si>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</si>
  <si>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</si>
  <si>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</si>
  <si>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</si>
  <si>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</si>
  <si>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</si>
  <si>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</si>
  <si>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</si>
  <si>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</si>
  <si>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</si>
  <si>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</si>
  <si>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</si>
  <si>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</si>
  <si>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</si>
  <si>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</si>
  <si>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</si>
  <si>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</si>
  <si>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</si>
  <si>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</si>
  <si>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</si>
  <si>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</si>
  <si>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</si>
  <si>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</si>
  <si>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</si>
  <si>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</si>
  <si>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</si>
  <si>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</si>
  <si>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</si>
  <si>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</si>
  <si>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</si>
  <si>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</si>
  <si>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</si>
  <si>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</si>
  <si>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</si>
  <si>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</si>
  <si>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</si>
  <si>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</si>
  <si>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</si>
  <si>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</si>
  <si>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</si>
  <si>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</si>
  <si>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</si>
  <si>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</si>
  <si>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</si>
  <si>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</si>
  <si>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</si>
  <si>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</si>
  <si>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</si>
  <si>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</si>
  <si>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</si>
  <si>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</si>
  <si>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</si>
  <si>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</si>
  <si>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</si>
  <si>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</si>
  <si>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</si>
  <si>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</si>
  <si>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</si>
  <si>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</si>
  <si>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</si>
  <si>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</si>
  <si>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</si>
  <si>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</si>
  <si>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</si>
  <si>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</si>
  <si>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</si>
  <si>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</si>
  <si>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</si>
  <si>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</si>
  <si>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</si>
  <si>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</si>
  <si>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</si>
  <si>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</si>
  <si>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</si>
  <si>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</si>
  <si>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</si>
  <si>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</si>
  <si>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</si>
  <si>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</si>
  <si>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</si>
  <si>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</si>
  <si>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</si>
  <si>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</si>
  <si>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</si>
  <si>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</si>
  <si>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</si>
  <si>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</si>
  <si>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</si>
  <si>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</si>
  <si>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</si>
  <si>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</si>
  <si>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</si>
  <si>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</si>
  <si>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</si>
  <si>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</si>
  <si>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</si>
  <si>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</si>
  <si>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</si>
  <si>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</si>
  <si>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</si>
  <si>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</si>
  <si>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</si>
  <si>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</si>
  <si>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</si>
  <si>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</si>
  <si>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</si>
  <si>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</si>
  <si>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</si>
  <si>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</si>
  <si>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</si>
  <si>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</si>
  <si>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</si>
  <si>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</si>
  <si>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</si>
  <si>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</si>
  <si>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</si>
  <si>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</si>
  <si>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</si>
  <si>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</si>
  <si>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</si>
  <si>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</si>
  <si>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</si>
  <si>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</si>
  <si>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</si>
  <si>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</si>
  <si>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</si>
  <si>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</si>
  <si>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</si>
  <si>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</si>
  <si>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</si>
  <si>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</si>
  <si>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</si>
  <si>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</si>
  <si>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</si>
  <si>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</si>
  <si>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</si>
  <si>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</si>
  <si>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</si>
  <si>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</si>
  <si>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</si>
  <si>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</si>
  <si>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</si>
  <si>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</si>
  <si>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</si>
  <si>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</si>
  <si>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</si>
  <si>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</si>
  <si>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</si>
  <si>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</si>
  <si>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</si>
  <si>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</si>
  <si>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</si>
  <si>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</si>
  <si>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</si>
  <si>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</si>
  <si>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</si>
  <si>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</si>
  <si>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</si>
  <si>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</si>
  <si>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</si>
  <si>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</si>
  <si>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</si>
  <si>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</si>
  <si>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</si>
  <si>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</si>
  <si>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</si>
  <si>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</si>
  <si>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</si>
  <si>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</si>
  <si>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</si>
  <si>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</si>
  <si>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</si>
  <si>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</si>
  <si>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</si>
  <si>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</si>
  <si>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</si>
  <si>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</si>
  <si>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</si>
  <si>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</si>
  <si>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</si>
  <si>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</si>
  <si>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</si>
  <si>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</si>
  <si>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</si>
  <si>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</si>
  <si>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</si>
  <si>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</si>
  <si>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</si>
  <si>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</si>
  <si>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</si>
  <si>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</si>
  <si>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</si>
  <si>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</si>
  <si>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</si>
  <si>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</si>
  <si>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</si>
  <si>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</si>
  <si>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</si>
  <si>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</si>
  <si>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</si>
  <si>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</si>
  <si>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</si>
  <si>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</si>
  <si>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</si>
  <si>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</si>
  <si>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</si>
  <si>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</si>
  <si>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</si>
  <si>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</si>
  <si>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</si>
  <si>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</si>
  <si>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</si>
  <si>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</si>
  <si>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</si>
  <si>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</si>
  <si>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</si>
  <si>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</si>
  <si>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</si>
  <si>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</si>
  <si>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</si>
  <si>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</si>
  <si>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</si>
  <si>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</si>
  <si>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</si>
  <si>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</si>
  <si>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</si>
  <si>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</si>
  <si>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</si>
  <si>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</si>
  <si>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</si>
  <si>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</si>
  <si>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</si>
  <si>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</si>
  <si>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</si>
  <si>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</si>
  <si>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</si>
  <si>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</si>
  <si>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</si>
  <si>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</si>
  <si>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</si>
  <si>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</si>
  <si>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</si>
  <si>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</si>
  <si>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</si>
  <si>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</si>
  <si>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</si>
  <si>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</si>
  <si>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</si>
  <si>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</si>
  <si>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</si>
  <si>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</si>
  <si>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</si>
  <si>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</si>
  <si>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</si>
  <si>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</si>
  <si>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</si>
  <si>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</si>
  <si>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</si>
  <si>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</si>
  <si>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</si>
  <si>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</si>
  <si>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</si>
  <si>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</si>
  <si>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</si>
  <si>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</si>
  <si>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</si>
  <si>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</si>
  <si>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</si>
  <si>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</si>
  <si>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</si>
  <si>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</si>
  <si>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</si>
  <si>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</si>
  <si>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</si>
  <si>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</si>
  <si>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</si>
  <si>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</si>
  <si>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</si>
  <si>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</si>
  <si>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</si>
  <si>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</si>
  <si>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</si>
  <si>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</si>
  <si>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</si>
  <si>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</si>
  <si>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</si>
  <si>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</si>
  <si>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</si>
  <si>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</si>
  <si>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</si>
  <si>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</si>
  <si>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</si>
  <si>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</si>
  <si>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</si>
  <si>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</si>
  <si>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</si>
  <si>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</si>
  <si>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</si>
  <si>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</si>
  <si>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</si>
  <si>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</si>
  <si>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</si>
  <si>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</si>
  <si>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</si>
  <si>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</si>
  <si>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</si>
  <si>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</si>
  <si>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</si>
  <si>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</si>
  <si>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</si>
  <si>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</si>
  <si>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</si>
  <si>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</si>
  <si>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</si>
  <si>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</si>
  <si>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</si>
  <si>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</si>
  <si>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</si>
  <si>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</si>
  <si>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</si>
  <si>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</si>
  <si>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</si>
  <si>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</si>
  <si>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</si>
  <si>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</si>
  <si>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</si>
  <si>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</si>
  <si>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</si>
  <si>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</si>
  <si>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</si>
  <si>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</si>
  <si>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</si>
  <si>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</si>
  <si>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</si>
  <si>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</si>
  <si>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</si>
  <si>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</si>
  <si>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</si>
  <si>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</si>
  <si>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</si>
  <si>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</si>
  <si>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</si>
  <si>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</si>
  <si>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</si>
  <si>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</si>
  <si>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</si>
  <si>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</si>
  <si>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</si>
  <si>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</si>
  <si>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</si>
  <si>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</si>
  <si>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</si>
  <si>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</si>
  <si>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</si>
  <si>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</si>
  <si>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</si>
  <si>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t>南</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</si>
  <si>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</si>
  <si>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</si>
  <si>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</si>
  <si>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</si>
  <si>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</si>
  <si>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</si>
  <si>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</si>
  <si>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</si>
  <si>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</si>
  <si>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</si>
  <si>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</si>
  <si>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</si>
  <si>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</si>
  <si>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</si>
  <si>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</si>
  <si>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</si>
  <si>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</si>
  <si>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</si>
  <si>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</si>
  <si>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</si>
  <si>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</si>
  <si>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</si>
  <si>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</si>
  <si>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</si>
  <si>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</si>
  <si>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</si>
  <si>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</si>
  <si>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</si>
  <si>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</si>
  <si>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朝向好（南北），能保证较长时间的采光，通风较好，好</t>
    <phoneticPr fontId="6" type="noConversion"/>
  </si>
  <si>
    <t>多层板楼</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</si>
  <si>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</si>
  <si>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</si>
  <si>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</si>
  <si>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</si>
  <si>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</si>
  <si>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</si>
  <si>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</si>
  <si>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</si>
  <si>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</si>
  <si>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</si>
  <si>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</si>
  <si>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</si>
  <si>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</si>
  <si>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</si>
  <si>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</si>
  <si>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</si>
  <si>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</si>
  <si>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</si>
  <si>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</si>
  <si>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</si>
  <si>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</si>
  <si>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</si>
  <si>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</si>
  <si>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</si>
  <si>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</si>
  <si>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</si>
  <si>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</si>
  <si>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</si>
  <si>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</si>
  <si>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</si>
  <si>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</si>
  <si>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</si>
  <si>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</si>
  <si>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</si>
  <si>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</si>
  <si>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</si>
  <si>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</si>
  <si>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</si>
  <si>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</si>
  <si>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</si>
  <si>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</si>
  <si>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</si>
  <si>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</si>
  <si>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</si>
  <si>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</si>
  <si>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</si>
  <si>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</si>
  <si>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</si>
  <si>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</si>
  <si>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</si>
  <si>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</si>
  <si>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</si>
  <si>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</si>
  <si>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</si>
  <si>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</si>
  <si>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</si>
  <si>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</si>
  <si>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</si>
  <si>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</si>
  <si>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</si>
  <si>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</si>
  <si>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</si>
  <si>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</si>
  <si>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</si>
  <si>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</si>
  <si>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</si>
  <si>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</si>
  <si>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</si>
  <si>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</si>
  <si>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</si>
  <si>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</si>
  <si>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</si>
  <si>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</si>
  <si>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</si>
  <si>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</si>
  <si>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</si>
  <si>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</si>
  <si>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</si>
  <si>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</si>
  <si>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起租时间 年</t>
  </si>
  <si>
    <t>起租时间 月</t>
  </si>
  <si>
    <t>测算租金</t>
  </si>
  <si>
    <t>黄村东里</t>
  </si>
  <si>
    <t>车站南里</t>
    <phoneticPr fontId="16" type="noConversion"/>
  </si>
  <si>
    <t>面积</t>
    <phoneticPr fontId="6" type="noConversion"/>
  </si>
  <si>
    <t>租金</t>
    <phoneticPr fontId="6" type="noConversion"/>
  </si>
  <si>
    <t>日期</t>
    <phoneticPr fontId="6"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</si>
  <si>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</si>
  <si>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</si>
  <si>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</si>
  <si>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</si>
  <si>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</si>
  <si>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</si>
  <si>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</si>
  <si>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</si>
  <si>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</si>
  <si>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</si>
  <si>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</si>
  <si>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</si>
  <si>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</si>
  <si>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</si>
  <si>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</si>
  <si>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</si>
  <si>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</si>
  <si>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</si>
  <si>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</si>
  <si>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</si>
  <si>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无电梯</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</si>
  <si>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</si>
  <si>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</si>
  <si>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</si>
  <si>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</si>
  <si>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</si>
  <si>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</si>
  <si>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</si>
  <si>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</si>
  <si>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</si>
  <si>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</si>
  <si>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</si>
  <si>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</si>
  <si>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</si>
  <si>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</si>
  <si>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</si>
  <si>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</si>
  <si>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</si>
  <si>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</si>
  <si>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</si>
  <si>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</si>
  <si>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</si>
  <si>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</si>
  <si>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</si>
  <si>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</si>
  <si>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</si>
  <si>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</si>
  <si>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</si>
  <si>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</si>
  <si>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</si>
  <si>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</si>
  <si>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</si>
  <si>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</si>
  <si>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</si>
  <si>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</si>
  <si>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</si>
  <si>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</si>
  <si>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</si>
  <si>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</si>
  <si>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</si>
  <si>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</si>
  <si>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</si>
  <si>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</si>
  <si>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</si>
  <si>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</si>
  <si>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</si>
  <si>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</si>
  <si>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</si>
  <si>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</si>
  <si>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</si>
  <si>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</si>
  <si>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</si>
  <si>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</si>
  <si>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</si>
  <si>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</si>
  <si>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</si>
  <si>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</si>
  <si>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</si>
  <si>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</si>
  <si>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</si>
  <si>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</si>
  <si>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</si>
  <si>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</si>
  <si>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</si>
  <si>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</si>
  <si>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</si>
  <si>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</si>
  <si>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</si>
  <si>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</si>
  <si>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</si>
  <si>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</si>
  <si>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</si>
  <si>
    <t>2024-10</t>
    <phoneticPr fontId="6" type="noConversion"/>
  </si>
  <si>
    <t>2024-3</t>
    <phoneticPr fontId="6" type="noConversion"/>
  </si>
  <si>
    <t>2024-4</t>
    <phoneticPr fontId="6" type="noConversion"/>
  </si>
  <si>
    <t>2024-5</t>
    <phoneticPr fontId="6" type="noConversion"/>
  </si>
  <si>
    <t>2024-6</t>
    <phoneticPr fontId="6" type="noConversion"/>
  </si>
  <si>
    <t>2024-7</t>
    <phoneticPr fontId="6" type="noConversion"/>
  </si>
  <si>
    <t>2024-8</t>
    <phoneticPr fontId="6" type="noConversion"/>
  </si>
  <si>
    <t>有物业公司，物业服务保障好</t>
    <phoneticPr fontId="6" type="noConversion"/>
  </si>
  <si>
    <t>有物业公司，物业服务保障较好</t>
    <phoneticPr fontId="6" type="noConversion"/>
  </si>
  <si>
    <t>有物业公司，物业服务保障好</t>
    <phoneticPr fontId="6" type="noConversion"/>
  </si>
  <si>
    <t>社区管理主要依靠物业公司，不再单独配备居住管理人员，出租房屋住户备案较少，居住安全性一般</t>
    <phoneticPr fontId="6" type="noConversion"/>
  </si>
  <si>
    <t>除物业公司外，单独配备公租房管理人员、客服人员及维修人员等居住管理人员，出租房屋住户均有备案，居住安全性好</t>
    <phoneticPr fontId="6" type="noConversion"/>
  </si>
  <si>
    <t>国融国际</t>
  </si>
  <si>
    <t>林肯公园C区</t>
  </si>
  <si>
    <t>林肯公园B区</t>
  </si>
  <si>
    <t>林肯公园</t>
  </si>
  <si>
    <t>林肯公园二期A区</t>
  </si>
  <si>
    <t>国锐金嵿</t>
  </si>
  <si>
    <t>一品亦庄</t>
  </si>
  <si>
    <t>E14一期</t>
  </si>
  <si>
    <t>房屋编号</t>
  </si>
  <si>
    <t>面积</t>
  </si>
  <si>
    <t>备注</t>
  </si>
  <si>
    <t>四人间</t>
  </si>
  <si>
    <t>E1401-8-412</t>
  </si>
  <si>
    <t>E1401-8-413</t>
  </si>
  <si>
    <t>E1401-8-414</t>
  </si>
  <si>
    <t>E1401-8-415</t>
  </si>
  <si>
    <t>E1401-8-416</t>
  </si>
  <si>
    <t>E1401-8-417</t>
  </si>
  <si>
    <t>E1401-8-418</t>
  </si>
  <si>
    <t>E1401-8-419</t>
  </si>
  <si>
    <t>E1401-8-420</t>
  </si>
  <si>
    <t>E1401-8-421</t>
  </si>
  <si>
    <t>E1401-8-422</t>
  </si>
  <si>
    <t>E1401-8-423</t>
  </si>
  <si>
    <t>E1401-8-424</t>
  </si>
  <si>
    <t>E1401-8-425</t>
  </si>
  <si>
    <t>E1401-5-234</t>
  </si>
  <si>
    <t>E1401-5-235</t>
  </si>
  <si>
    <t>E1401-5-236</t>
  </si>
  <si>
    <t>E1401-5-237</t>
  </si>
  <si>
    <t>E1401-5-238</t>
  </si>
  <si>
    <t>E1401-5-239</t>
  </si>
  <si>
    <t>E1401-6-234</t>
  </si>
  <si>
    <t>E1401-6-235</t>
  </si>
  <si>
    <t>E1401-6-236</t>
  </si>
  <si>
    <t>E1401-6-237</t>
  </si>
  <si>
    <t>E1401-6-238</t>
  </si>
  <si>
    <t>E1401-6-239</t>
  </si>
  <si>
    <t>E1401-6-241</t>
  </si>
  <si>
    <t>E1401-6-243</t>
  </si>
  <si>
    <t>E1401-5-240</t>
  </si>
  <si>
    <t>E1401-5-241</t>
  </si>
  <si>
    <t>E1401-5-249</t>
  </si>
  <si>
    <t>E1401-6-244</t>
  </si>
  <si>
    <t>E1401-6-245</t>
  </si>
  <si>
    <t>E1401-6-246</t>
  </si>
  <si>
    <t>E1401-5-601</t>
  </si>
  <si>
    <t>E1401-5-602</t>
  </si>
  <si>
    <t>E1401-6-302</t>
  </si>
  <si>
    <t>E1401-5-632</t>
  </si>
  <si>
    <t>E1401-5-634</t>
  </si>
  <si>
    <t>E1401-5-635</t>
  </si>
  <si>
    <t>E1401-5-636</t>
  </si>
  <si>
    <t>E1401-5-637</t>
  </si>
  <si>
    <t>E1401-5-638</t>
  </si>
  <si>
    <t>E1401-5-639</t>
  </si>
  <si>
    <t>E1401-8-522</t>
  </si>
  <si>
    <t>E1401-8-523</t>
  </si>
  <si>
    <t>E1401-8-524</t>
  </si>
  <si>
    <t>E1401-5-606</t>
  </si>
  <si>
    <t>E1401-5-607</t>
  </si>
  <si>
    <t>E1401-5-608</t>
  </si>
  <si>
    <t>E1401-5-609</t>
  </si>
  <si>
    <t>E1401-5-611</t>
  </si>
  <si>
    <t>E1401-5-612</t>
  </si>
  <si>
    <t>E1401-8-568</t>
  </si>
  <si>
    <t>E1401-8-569</t>
  </si>
  <si>
    <t>E1401-8-570</t>
  </si>
  <si>
    <t>E1401-8-571</t>
  </si>
  <si>
    <t>E1401-8-618</t>
  </si>
  <si>
    <t>E1401-8-619</t>
  </si>
  <si>
    <t>E1401-8-620</t>
  </si>
  <si>
    <t>E1401-8-621</t>
  </si>
  <si>
    <t>E1401-5-443</t>
  </si>
  <si>
    <t>E1401-5-445</t>
  </si>
  <si>
    <t>E1401-5-446</t>
  </si>
  <si>
    <t>E1401-5-447</t>
  </si>
  <si>
    <t>E1401-5-448</t>
  </si>
  <si>
    <t>E1401-5-449</t>
  </si>
  <si>
    <t>E1401-6-425</t>
  </si>
  <si>
    <t>E1401-5-250</t>
  </si>
  <si>
    <t>E1401-5-251</t>
  </si>
  <si>
    <t>E1401-5-252</t>
  </si>
  <si>
    <t>E1401-5-253</t>
  </si>
  <si>
    <t>E1401-5-254</t>
  </si>
  <si>
    <t>E1401-5-255</t>
  </si>
  <si>
    <t>E1401-5-256</t>
  </si>
  <si>
    <t>E1401-5-257</t>
  </si>
  <si>
    <t>E1401-5-258</t>
  </si>
  <si>
    <t>E1401-5-259</t>
  </si>
  <si>
    <t>E1401-5-260</t>
  </si>
  <si>
    <t>E1401-5-261</t>
  </si>
  <si>
    <t>E1401-5-262</t>
  </si>
  <si>
    <t>E1401-5-263</t>
  </si>
  <si>
    <t>E1401-5-265</t>
  </si>
  <si>
    <t>E1401-6-259</t>
  </si>
  <si>
    <t>E1401-6-261</t>
  </si>
  <si>
    <t>E1401-6-262</t>
  </si>
  <si>
    <t>E1401-6-263</t>
  </si>
  <si>
    <t>E1401-6-264</t>
  </si>
  <si>
    <t>E1401-6-265</t>
  </si>
  <si>
    <t>E1401-6-266</t>
  </si>
  <si>
    <t>E1401-6-267</t>
  </si>
  <si>
    <t>E1401-6-268</t>
  </si>
  <si>
    <t>E1401-6-269</t>
  </si>
  <si>
    <t>E1401-5-266</t>
  </si>
  <si>
    <t>E1401-5-267</t>
  </si>
  <si>
    <t>E1401-5-268</t>
  </si>
  <si>
    <t>E1401-5-269</t>
  </si>
  <si>
    <t>E1401-5-270</t>
  </si>
  <si>
    <t>E1401-5-271</t>
  </si>
  <si>
    <t>E1401-5-272</t>
  </si>
  <si>
    <t>E1401-5-273</t>
  </si>
  <si>
    <t>E1401-5-301</t>
  </si>
  <si>
    <t>E1401-5-302</t>
  </si>
  <si>
    <t>E1401-5-303</t>
  </si>
  <si>
    <t>E1401-5-304</t>
  </si>
  <si>
    <t>E1401-5-305</t>
  </si>
  <si>
    <t>E1401-5-306</t>
  </si>
  <si>
    <t>E1401-5-307</t>
  </si>
  <si>
    <t>E1401-5-308</t>
  </si>
  <si>
    <t>E1401-5-372</t>
  </si>
  <si>
    <t>E1401-6-654</t>
  </si>
  <si>
    <t>E1401-6-655</t>
  </si>
  <si>
    <t>E1401-6-656</t>
  </si>
  <si>
    <t>E1401-6-657</t>
  </si>
  <si>
    <t>E1401-6-658</t>
  </si>
  <si>
    <t>E1401-6-659</t>
  </si>
  <si>
    <t>E1401-5-437</t>
  </si>
  <si>
    <t>E1401-5-438</t>
  </si>
  <si>
    <t>E1401-6-653</t>
  </si>
  <si>
    <t>E1401-5-618</t>
  </si>
  <si>
    <t>E1401-5-619</t>
  </si>
  <si>
    <t>E1401-8-530</t>
  </si>
  <si>
    <t>E1401-8-532</t>
  </si>
  <si>
    <t>E1401-5-641</t>
  </si>
  <si>
    <t>E1401-5-643</t>
  </si>
  <si>
    <t>E1401-5-645</t>
  </si>
  <si>
    <t>E1401-5-646</t>
  </si>
  <si>
    <t>E1401-5-647</t>
  </si>
  <si>
    <t>E1401-8-132</t>
  </si>
  <si>
    <t>E1401-8-133</t>
  </si>
  <si>
    <t>E1401-8-134</t>
  </si>
  <si>
    <t>E1401-8-136</t>
  </si>
  <si>
    <t>E1401-8-137</t>
  </si>
  <si>
    <t>E1401-8-138</t>
  </si>
  <si>
    <t>E1401-8-139</t>
  </si>
  <si>
    <t>E1401-8-140</t>
  </si>
  <si>
    <t>E1401-8-141</t>
  </si>
  <si>
    <t>E1401-8-142</t>
  </si>
  <si>
    <t>E1401-8-144</t>
  </si>
  <si>
    <t>E1401-8-145</t>
  </si>
  <si>
    <t>E1401-8-146</t>
  </si>
  <si>
    <t>E1401-8-147</t>
  </si>
  <si>
    <t>E1401-8-148</t>
  </si>
  <si>
    <t>E1401-8-149</t>
  </si>
  <si>
    <t>E1401-8-151</t>
  </si>
  <si>
    <t>E1401-8-153</t>
  </si>
  <si>
    <t>E1401-8-155</t>
  </si>
  <si>
    <t>E1401-8-156</t>
  </si>
  <si>
    <t>E1401-8-157</t>
  </si>
  <si>
    <t>E1401-8-158</t>
  </si>
  <si>
    <t>E1401-8-159</t>
  </si>
  <si>
    <t>E1401-8-160</t>
  </si>
  <si>
    <t>E1401-8-161</t>
  </si>
  <si>
    <t>E1401-8-162</t>
  </si>
  <si>
    <t>E1401-8-163</t>
  </si>
  <si>
    <t>E1401-8-238</t>
  </si>
  <si>
    <t>E1401-8-239</t>
  </si>
  <si>
    <t>E1401-8-240</t>
  </si>
  <si>
    <t>E1401-8-243</t>
  </si>
  <si>
    <t>E1401-8-245</t>
  </si>
  <si>
    <t>E1401-8-246</t>
  </si>
  <si>
    <t>E1401-8-247</t>
  </si>
  <si>
    <t>E1401-8-248</t>
  </si>
  <si>
    <t>E1401-8-249</t>
  </si>
  <si>
    <t>E1401-8-250</t>
  </si>
  <si>
    <t>E1401-8-252</t>
  </si>
  <si>
    <t>E1401-8-254</t>
  </si>
  <si>
    <t>E1401-8-256</t>
  </si>
  <si>
    <t>E1401-8-258</t>
  </si>
  <si>
    <t>E1401-8-260</t>
  </si>
  <si>
    <t>E1401-8-262</t>
  </si>
  <si>
    <t>E1401-8-266</t>
  </si>
  <si>
    <t>E1401-8-338</t>
  </si>
  <si>
    <t>E1401-8-339</t>
  </si>
  <si>
    <t>E1401-8-340</t>
  </si>
  <si>
    <t>E1401-8-343</t>
  </si>
  <si>
    <t>E1401-8-345</t>
  </si>
  <si>
    <t>E1401-8-346</t>
  </si>
  <si>
    <t>E1401-8-347</t>
  </si>
  <si>
    <t>E1401-8-348</t>
  </si>
  <si>
    <t>E1401-8-349</t>
  </si>
  <si>
    <t>E1401-8-350</t>
  </si>
  <si>
    <t>E1401-8-351</t>
  </si>
  <si>
    <t>E1401-8-352</t>
  </si>
  <si>
    <t>E1401-8-353</t>
  </si>
  <si>
    <t>E1401-8-354</t>
  </si>
  <si>
    <t>E1401-8-355</t>
  </si>
  <si>
    <t>E1401-8-356</t>
  </si>
  <si>
    <t>E1401-8-357</t>
  </si>
  <si>
    <t>E1401-8-358</t>
  </si>
  <si>
    <t>E1401-8-359</t>
  </si>
  <si>
    <t>E1401-8-360</t>
  </si>
  <si>
    <t>E1401-8-361</t>
  </si>
  <si>
    <t>E1401-8-362</t>
  </si>
  <si>
    <t>E1401-8-363</t>
  </si>
  <si>
    <t>E1401-8-365</t>
  </si>
  <si>
    <t>E1401-8-366</t>
  </si>
  <si>
    <t>E1401-8-367</t>
  </si>
  <si>
    <t>E1401-8-368</t>
  </si>
  <si>
    <t>E1401-8-369</t>
  </si>
  <si>
    <t>E1401-8-370</t>
  </si>
  <si>
    <t>E1401-8-371</t>
  </si>
  <si>
    <t>E1401-8-372</t>
  </si>
  <si>
    <t>E1401-8-373</t>
  </si>
  <si>
    <t>E1401-8-438</t>
  </si>
  <si>
    <t>E1401-8-439</t>
  </si>
  <si>
    <t>E1401-8-440</t>
  </si>
  <si>
    <t>E1401-8-443</t>
  </si>
  <si>
    <t>E1401-8-445</t>
  </si>
  <si>
    <t>E1401-8-446</t>
  </si>
  <si>
    <t>E1401-8-447</t>
  </si>
  <si>
    <t>E1401-8-448</t>
  </si>
  <si>
    <t>E1401-8-449</t>
  </si>
  <si>
    <t>E1401-8-450</t>
  </si>
  <si>
    <t>E1401-8-451</t>
  </si>
  <si>
    <t>E1401-8-452</t>
  </si>
  <si>
    <t>E1401-8-453</t>
  </si>
  <si>
    <t>E1401-8-454</t>
  </si>
  <si>
    <t>E1401-8-455</t>
  </si>
  <si>
    <t>E1401-8-456</t>
  </si>
  <si>
    <t>E1401-8-457</t>
  </si>
  <si>
    <t>E1401-8-458</t>
  </si>
  <si>
    <t>E1401-8-459</t>
  </si>
  <si>
    <t>E1401-8-460</t>
  </si>
  <si>
    <t>E1401-8-461</t>
  </si>
  <si>
    <t>E1401-8-462</t>
  </si>
  <si>
    <t>E1401-8-463</t>
  </si>
  <si>
    <t>E1401-8-465</t>
  </si>
  <si>
    <t>E1401-8-466</t>
  </si>
  <si>
    <t>E1401-8-467</t>
  </si>
  <si>
    <t>E1401-8-468</t>
  </si>
  <si>
    <t>E1401-8-469</t>
  </si>
  <si>
    <t>E1401-8-470</t>
  </si>
  <si>
    <t>E1401-8-471</t>
  </si>
  <si>
    <t>E1401-8-472</t>
  </si>
  <si>
    <t>E1401-8-473</t>
  </si>
  <si>
    <t>E1401-8-538</t>
  </si>
  <si>
    <t>E1401-8-539</t>
  </si>
  <si>
    <t>E1401-8-540</t>
  </si>
  <si>
    <t>E1401-8-543</t>
  </si>
  <si>
    <t>E1401-8-545</t>
  </si>
  <si>
    <t>E1401-8-546</t>
  </si>
  <si>
    <t>E1401-8-547</t>
  </si>
  <si>
    <t>E1401-8-548</t>
  </si>
  <si>
    <t>E1401-8-549</t>
  </si>
  <si>
    <t>E1401-8-550</t>
  </si>
  <si>
    <t>E1401-8-551</t>
  </si>
  <si>
    <t>E1401-8-552</t>
  </si>
  <si>
    <t>E1401-8-553</t>
  </si>
  <si>
    <t>E1401-8-554</t>
  </si>
  <si>
    <t>E1401-8-555</t>
  </si>
  <si>
    <t>E1401-8-556</t>
  </si>
  <si>
    <t>E1401-8-557</t>
  </si>
  <si>
    <t>E1401-8-558</t>
  </si>
  <si>
    <t>E1401-8-559</t>
  </si>
  <si>
    <t>E1401-8-560</t>
  </si>
  <si>
    <t>E1401-8-561</t>
  </si>
  <si>
    <t>E1401-8-562</t>
  </si>
  <si>
    <t>E1401-5-309</t>
  </si>
  <si>
    <t>E1401-5-311</t>
  </si>
  <si>
    <t>E1401-5-312</t>
  </si>
  <si>
    <t>E1401-5-313</t>
  </si>
  <si>
    <t>E1401-5-314</t>
  </si>
  <si>
    <t>E1401-5-315</t>
  </si>
  <si>
    <t>E1401-5-316</t>
  </si>
  <si>
    <t>E1401-5-317</t>
  </si>
  <si>
    <t>E1401-5-318</t>
  </si>
  <si>
    <t>E1401-5-319</t>
  </si>
  <si>
    <t>E1401-5-320</t>
  </si>
  <si>
    <t>E1401-5-321</t>
  </si>
  <si>
    <t>E1401-5-322</t>
  </si>
  <si>
    <t>E1401-5-323</t>
  </si>
  <si>
    <t>E1401-5-324</t>
  </si>
  <si>
    <t>E1401-5-325</t>
  </si>
  <si>
    <t>E1401-5-326</t>
  </si>
  <si>
    <t>E1401-5-327</t>
  </si>
  <si>
    <t>E1401-5-328</t>
  </si>
  <si>
    <t>E1401-5-330</t>
  </si>
  <si>
    <t>E1401-5-332</t>
  </si>
  <si>
    <t>E1401-5-334</t>
  </si>
  <si>
    <t>E1401-5-335</t>
  </si>
  <si>
    <t>E1401-5-336</t>
  </si>
  <si>
    <t>E1401-6-304</t>
  </si>
  <si>
    <t>E1401-6-305</t>
  </si>
  <si>
    <t>E1401-6-306</t>
  </si>
  <si>
    <t>E1401-6-307</t>
  </si>
  <si>
    <t>E1401-6-308</t>
  </si>
  <si>
    <t>E1401-6-309</t>
  </si>
  <si>
    <t>E1401-6-311</t>
  </si>
  <si>
    <t>E1401-6-312</t>
  </si>
  <si>
    <t>E1401-6-313</t>
  </si>
  <si>
    <t>E1401-6-314</t>
  </si>
  <si>
    <t>E1401-6-315</t>
  </si>
  <si>
    <t>E1401-6-316</t>
  </si>
  <si>
    <t>E1401-6-317</t>
  </si>
  <si>
    <t>E1401-6-318</t>
  </si>
  <si>
    <t>E1401-6-319</t>
  </si>
  <si>
    <t>E1401-6-320</t>
  </si>
  <si>
    <t>E1401-6-321</t>
  </si>
  <si>
    <t>E1401-6-322</t>
  </si>
  <si>
    <t>E1401-6-323</t>
  </si>
  <si>
    <t>E1401-6-324</t>
  </si>
  <si>
    <t>E1401-6-325</t>
  </si>
  <si>
    <t>E1401-6-326</t>
  </si>
  <si>
    <t>E1401-6-328</t>
  </si>
  <si>
    <t>E1401-6-330</t>
  </si>
  <si>
    <t>E1401-6-332</t>
  </si>
  <si>
    <t>E1401-6-333</t>
  </si>
  <si>
    <t>E1401-6-334</t>
  </si>
  <si>
    <t>E1401-6-335</t>
  </si>
  <si>
    <t>E1401-6-336</t>
  </si>
  <si>
    <t>E1401-6-337</t>
  </si>
  <si>
    <t>E1401-6-338</t>
  </si>
  <si>
    <t>E1401-6-339</t>
  </si>
  <si>
    <t>E1401-6-341</t>
  </si>
  <si>
    <t>E1401-6-343</t>
  </si>
  <si>
    <t>E1401-6-344</t>
  </si>
  <si>
    <t>E1401-6-345</t>
  </si>
  <si>
    <t>E1401-6-346</t>
  </si>
  <si>
    <t>E1401-6-347</t>
  </si>
  <si>
    <t>E1401-6-348</t>
  </si>
  <si>
    <t>E1401-6-349</t>
  </si>
  <si>
    <t>E1401-6-350</t>
  </si>
  <si>
    <t>E1401-6-351</t>
  </si>
  <si>
    <t>E1401-6-352</t>
  </si>
  <si>
    <t>E1401-6-353</t>
  </si>
  <si>
    <t>E1401-6-354</t>
  </si>
  <si>
    <t>E1401-6-355</t>
  </si>
  <si>
    <t>E1401-6-356</t>
  </si>
  <si>
    <t>E1401-6-357</t>
  </si>
  <si>
    <t>E1401-6-358</t>
  </si>
  <si>
    <t>E1401-6-359</t>
  </si>
  <si>
    <t>E1401-5-337</t>
  </si>
  <si>
    <t>E1401-5-338</t>
  </si>
  <si>
    <t>E1401-5-339</t>
  </si>
  <si>
    <t>E1401-5-340</t>
  </si>
  <si>
    <t>E1401-6-361</t>
  </si>
  <si>
    <t>E1401-6-362</t>
  </si>
  <si>
    <t>E1401-6-363</t>
  </si>
  <si>
    <t>E1401-6-364</t>
  </si>
  <si>
    <t>E1401-6-365</t>
  </si>
  <si>
    <t>E1401-6-366</t>
  </si>
  <si>
    <t>E1401-6-367</t>
  </si>
  <si>
    <t>E1401-6-368</t>
  </si>
  <si>
    <t>E1401-6-369</t>
  </si>
  <si>
    <t>E1401-6-401</t>
  </si>
  <si>
    <t>E1401-6-402</t>
  </si>
  <si>
    <t>E1401-6-403</t>
  </si>
  <si>
    <t>E1401-6-404</t>
  </si>
  <si>
    <t>E1401-6-405</t>
  </si>
  <si>
    <t>E1401-6-406</t>
  </si>
  <si>
    <t>E1401-6-407</t>
  </si>
  <si>
    <t>E1401-6-408</t>
  </si>
  <si>
    <t>E1401-6-409</t>
  </si>
  <si>
    <t>E1401-6-411</t>
  </si>
  <si>
    <t>E1401-6-412</t>
  </si>
  <si>
    <t>E1401-6-413</t>
  </si>
  <si>
    <t>E1401-6-414</t>
  </si>
  <si>
    <t>E1401-6-415</t>
  </si>
  <si>
    <t>E1401-6-416</t>
  </si>
  <si>
    <t>E1401-6-417</t>
  </si>
  <si>
    <t>E1401-6-418</t>
  </si>
  <si>
    <t>E1401-6-419</t>
  </si>
  <si>
    <t>E1401-6-420</t>
  </si>
  <si>
    <t>E1401-6-421</t>
  </si>
  <si>
    <t>E1401-6-422</t>
  </si>
  <si>
    <t>E1401-6-423</t>
  </si>
  <si>
    <t>E1401-6-424</t>
  </si>
  <si>
    <t>E1401-5-501</t>
  </si>
  <si>
    <t>E1401-5-502</t>
  </si>
  <si>
    <t>E1401-5-503</t>
  </si>
  <si>
    <t>E1401-5-504</t>
  </si>
  <si>
    <t>E1401-5-505</t>
  </si>
  <si>
    <t>E1401-5-506</t>
  </si>
  <si>
    <t>E1401-5-507</t>
  </si>
  <si>
    <t>E1401-5-508</t>
  </si>
  <si>
    <t>E1401-5-509</t>
  </si>
  <si>
    <t>E1401-5-511</t>
  </si>
  <si>
    <t>E1401-5-215</t>
  </si>
  <si>
    <t>E1401-5-216</t>
  </si>
  <si>
    <t>E1401-5-217</t>
  </si>
  <si>
    <t>E1401-5-218</t>
  </si>
  <si>
    <t>E1401-5-219</t>
  </si>
  <si>
    <t>E1401-5-220</t>
  </si>
  <si>
    <t>E1401-5-221</t>
  </si>
  <si>
    <t>E1401-5-222</t>
  </si>
  <si>
    <t>E1401-5-223</t>
  </si>
  <si>
    <t>E1401-5-224</t>
  </si>
  <si>
    <t>E1401-5-225</t>
  </si>
  <si>
    <t>E1401-5-226</t>
  </si>
  <si>
    <t>E1401-5-227</t>
  </si>
  <si>
    <t>E1401-5-228</t>
  </si>
  <si>
    <t>E1401-6-214</t>
  </si>
  <si>
    <t>E1401-6-215</t>
  </si>
  <si>
    <t>E1401-6-216</t>
  </si>
  <si>
    <t>E1401-6-217</t>
  </si>
  <si>
    <t>E1401-6-218</t>
  </si>
  <si>
    <t>E1401-6-219</t>
  </si>
  <si>
    <t>E1401-6-220</t>
  </si>
  <si>
    <t>E1401-6-221</t>
  </si>
  <si>
    <t>E1401-6-222</t>
  </si>
  <si>
    <t>E1401-6-223</t>
  </si>
  <si>
    <t>E1401-6-224</t>
  </si>
  <si>
    <t>E1401-6-225</t>
  </si>
  <si>
    <t>E1401-6-226</t>
  </si>
  <si>
    <t>E1401-6-228</t>
  </si>
  <si>
    <t>E1401-6-230</t>
  </si>
  <si>
    <t>E1401-6-232</t>
  </si>
  <si>
    <t>E1401-5-203</t>
  </si>
  <si>
    <t>E1401-5-204</t>
  </si>
  <si>
    <t>E1401-5-205</t>
  </si>
  <si>
    <t>E1401-6-203</t>
  </si>
  <si>
    <t>E1401-6-204</t>
  </si>
  <si>
    <t>E1401-6-205</t>
  </si>
  <si>
    <t>E1401-8-616</t>
  </si>
  <si>
    <t>E1401-8-617</t>
  </si>
  <si>
    <t>E1401-5-553</t>
  </si>
  <si>
    <t>E1401-5-554</t>
  </si>
  <si>
    <t>E1401-5-558</t>
  </si>
  <si>
    <t>E1401-5-209</t>
  </si>
  <si>
    <t>E1401-5-211</t>
  </si>
  <si>
    <t>E1401-5-212</t>
  </si>
  <si>
    <t>E1401-5-213</t>
  </si>
  <si>
    <t>E1401-6-209</t>
  </si>
  <si>
    <t>E1401-6-211</t>
  </si>
  <si>
    <t>E1401-6-212</t>
  </si>
  <si>
    <t>E1401-6-213</t>
  </si>
  <si>
    <t>E1401-5-622</t>
  </si>
  <si>
    <t>E1401-8-526</t>
  </si>
  <si>
    <t>E1401-5-623</t>
  </si>
  <si>
    <t>E1401-5-624</t>
  </si>
  <si>
    <t>E1401-5-625</t>
  </si>
  <si>
    <t>E1401-5-626</t>
  </si>
  <si>
    <t>E1401-5-627</t>
  </si>
  <si>
    <t>E1401-5-628</t>
  </si>
  <si>
    <t>E1401-8-525</t>
  </si>
  <si>
    <t>E1401-8-201</t>
  </si>
  <si>
    <t>E1401-8-203</t>
  </si>
  <si>
    <t>E1401-8-205</t>
  </si>
  <si>
    <t>E1401-8-207</t>
  </si>
  <si>
    <t>E1401-8-209</t>
  </si>
  <si>
    <t>E1401-8-211</t>
  </si>
  <si>
    <t>E1401-8-213</t>
  </si>
  <si>
    <t>E1401-8-251</t>
  </si>
  <si>
    <t>E1401-8-253</t>
  </si>
  <si>
    <t>E1401-8-255</t>
  </si>
  <si>
    <t>E1401-8-257</t>
  </si>
  <si>
    <t>E1401-8-259</t>
  </si>
  <si>
    <t>E1401-8-263</t>
  </si>
  <si>
    <t>E1401-8-265</t>
  </si>
  <si>
    <t>E1401-8-267</t>
  </si>
  <si>
    <t>E1401-8-269</t>
  </si>
  <si>
    <t>E1401-8-271</t>
  </si>
  <si>
    <t>E1401-8-273</t>
  </si>
  <si>
    <t>E1401-5-243</t>
  </si>
  <si>
    <t>E1401-5-245</t>
  </si>
  <si>
    <t>E1401-5-246</t>
  </si>
  <si>
    <t>E1401-5-247</t>
  </si>
  <si>
    <t>E1401-5-248</t>
  </si>
  <si>
    <t>E1401-6-247</t>
  </si>
  <si>
    <t>E1401-6-248</t>
  </si>
  <si>
    <t>E1401-6-249</t>
  </si>
  <si>
    <t>E1401-6-250</t>
  </si>
  <si>
    <t>E1401-6-251</t>
  </si>
  <si>
    <t>E1401-6-252</t>
  </si>
  <si>
    <t>E1401-6-253</t>
  </si>
  <si>
    <t>E1401-6-254</t>
  </si>
  <si>
    <t>E1401-6-255</t>
  </si>
  <si>
    <t>E1401-6-256</t>
  </si>
  <si>
    <t>E1401-6-257</t>
  </si>
  <si>
    <t>E1401-6-258</t>
  </si>
  <si>
    <t>E1401-8-528</t>
  </si>
  <si>
    <t>E1401-5-428</t>
  </si>
  <si>
    <t>E1401-5-430</t>
  </si>
  <si>
    <t>E1401-5-432</t>
  </si>
  <si>
    <t>E1401-5-434</t>
  </si>
  <si>
    <t>E1401-5-435</t>
  </si>
  <si>
    <t>E1401-6-641</t>
  </si>
  <si>
    <t>E1401-6-643</t>
  </si>
  <si>
    <t>E1401-6-644</t>
  </si>
  <si>
    <t>E1401-6-645</t>
  </si>
  <si>
    <t>E1401-6-646</t>
  </si>
  <si>
    <t>E1401-6-647</t>
  </si>
  <si>
    <t>E1401-6-648</t>
  </si>
  <si>
    <t>E1401-6-649</t>
  </si>
  <si>
    <t>E1401-6-650</t>
  </si>
  <si>
    <t>E1401-6-651</t>
  </si>
  <si>
    <t>E1401-8-611</t>
  </si>
  <si>
    <t>E1401-5-452</t>
  </si>
  <si>
    <t>E1401-5-630</t>
  </si>
  <si>
    <t>E1401-8-514</t>
  </si>
  <si>
    <t>E1401-8-515</t>
  </si>
  <si>
    <t>E1401-8-516</t>
  </si>
  <si>
    <t>E1401-8-517</t>
  </si>
  <si>
    <t>E1401-8-518</t>
  </si>
  <si>
    <t>E1401-8-519</t>
  </si>
  <si>
    <t>E1401-8-520</t>
  </si>
  <si>
    <t>E1401-8-638</t>
  </si>
  <si>
    <t>E1401-8-639</t>
  </si>
  <si>
    <t>E1401-8-640</t>
  </si>
  <si>
    <t>E1401-8-641</t>
  </si>
  <si>
    <t>E1401-5-548</t>
  </si>
  <si>
    <t>E1401-5-555</t>
  </si>
  <si>
    <t>E1401-5-556</t>
  </si>
  <si>
    <t>E1401-5-557</t>
  </si>
  <si>
    <t>E1401-6-661</t>
  </si>
  <si>
    <t>E1401-6-662</t>
  </si>
  <si>
    <t>E1401-6-663</t>
  </si>
  <si>
    <t>E1401-6-664</t>
  </si>
  <si>
    <t>E1401-6-665</t>
  </si>
  <si>
    <t>E1401-6-666</t>
  </si>
  <si>
    <t>E1401-6-667</t>
  </si>
  <si>
    <t>E1401-6-668</t>
  </si>
  <si>
    <t>E1401-6-669</t>
  </si>
  <si>
    <t>E1401-8-614</t>
  </si>
  <si>
    <t>E1401-8-615</t>
  </si>
  <si>
    <t>E1401-5-450</t>
  </si>
  <si>
    <t>E1401-5-451</t>
  </si>
  <si>
    <t>E1401-4-601</t>
  </si>
  <si>
    <t>E1401-4-602</t>
  </si>
  <si>
    <t>E1401-4-603</t>
  </si>
  <si>
    <t>E1401-4-604</t>
  </si>
  <si>
    <t>E1401-4-605</t>
  </si>
  <si>
    <t>E1401-4-606</t>
  </si>
  <si>
    <t>E1401-4-607</t>
  </si>
  <si>
    <t>E1401-4-608</t>
  </si>
  <si>
    <t>E1401-4-609</t>
  </si>
  <si>
    <t>E1401-4-611</t>
  </si>
  <si>
    <t>E1401-4-612</t>
  </si>
  <si>
    <t>E1401-4-613</t>
  </si>
  <si>
    <t>E1401-4-614</t>
  </si>
  <si>
    <t>E1401-4-615</t>
  </si>
  <si>
    <t>E1401-4-616</t>
  </si>
  <si>
    <t>E1401-4-617</t>
  </si>
  <si>
    <t>E1401-4-618</t>
  </si>
  <si>
    <t>E1401-4-619</t>
  </si>
  <si>
    <t>E1401-4-620</t>
  </si>
  <si>
    <t>E1401-4-621</t>
  </si>
  <si>
    <t>E1401-4-622</t>
  </si>
  <si>
    <t>E1401-4-623</t>
  </si>
  <si>
    <t>E1401-4-624</t>
  </si>
  <si>
    <t>E1401-4-625</t>
  </si>
  <si>
    <t>E1401-4-626</t>
  </si>
  <si>
    <t>E1401-4-627</t>
  </si>
  <si>
    <t>E1401-4-628</t>
  </si>
  <si>
    <t>E1401-4-630</t>
  </si>
  <si>
    <t>E1401-4-632</t>
  </si>
  <si>
    <t>E1401-4-634</t>
  </si>
  <si>
    <t>E1401-4-635</t>
  </si>
  <si>
    <t>E1401-4-636</t>
  </si>
  <si>
    <t>E1401-4-637</t>
  </si>
  <si>
    <t>E1401-4-638</t>
  </si>
  <si>
    <t>E1401-4-639</t>
  </si>
  <si>
    <t>E1401-4-640</t>
  </si>
  <si>
    <t>E1401-4-641</t>
  </si>
  <si>
    <t>E1401-4-643</t>
  </si>
  <si>
    <t>E1401-4-645</t>
  </si>
  <si>
    <t>E1401-4-647</t>
  </si>
  <si>
    <t>E1401-4-648</t>
  </si>
  <si>
    <t>E1401-4-649</t>
  </si>
  <si>
    <t>E1401-4-650</t>
  </si>
  <si>
    <t>E1401-4-651</t>
  </si>
  <si>
    <t>E1401-4-652</t>
  </si>
  <si>
    <t>E1401-4-653</t>
  </si>
  <si>
    <t>E1401-4-654</t>
  </si>
  <si>
    <t>E1401-4-655</t>
  </si>
  <si>
    <t>E1401-4-656</t>
  </si>
  <si>
    <t>E1401-4-657</t>
  </si>
  <si>
    <t>E1401-4-658</t>
  </si>
  <si>
    <t>E1401-4-659</t>
  </si>
  <si>
    <t>E1401-4-660</t>
  </si>
  <si>
    <t>E1401-4-661</t>
  </si>
  <si>
    <t>E1401-4-662</t>
  </si>
  <si>
    <t>E1401-4-663</t>
  </si>
  <si>
    <t>E1401-4-664</t>
  </si>
  <si>
    <t>E1401-4-665</t>
  </si>
  <si>
    <t>E1401-4-667</t>
  </si>
  <si>
    <t>E1401-4-668</t>
  </si>
  <si>
    <t>E1401-4-669</t>
  </si>
  <si>
    <t>E1401-4-670</t>
  </si>
  <si>
    <t>E1401-4-671</t>
  </si>
  <si>
    <t>E1401-8-572</t>
  </si>
  <si>
    <t>E1401-8-573</t>
  </si>
  <si>
    <t>E1401-5-566</t>
  </si>
  <si>
    <t>E1401-5-567</t>
  </si>
  <si>
    <t>E1401-5-568</t>
  </si>
  <si>
    <t>E1401-5-569</t>
  </si>
  <si>
    <t>E1401-5-570</t>
  </si>
  <si>
    <t>E1401-5-571</t>
  </si>
  <si>
    <t>E1401-5-572</t>
  </si>
  <si>
    <t>E1401-5-573</t>
  </si>
  <si>
    <t>E1401-8-426</t>
  </si>
  <si>
    <t>E1401-8-427</t>
  </si>
  <si>
    <t>E1401-8-428</t>
  </si>
  <si>
    <t>E1401-8-430</t>
  </si>
  <si>
    <t>E1401-8-432</t>
  </si>
  <si>
    <t>E1401-8-434</t>
  </si>
  <si>
    <t>E1401-8-435</t>
  </si>
  <si>
    <t>E1401-8-436</t>
  </si>
  <si>
    <t>E1401-8-437</t>
  </si>
  <si>
    <t>E1401-8-501</t>
  </si>
  <si>
    <t>E1401-8-502</t>
  </si>
  <si>
    <t>E1401-8-503</t>
  </si>
  <si>
    <t>E1401-8-504</t>
  </si>
  <si>
    <t>E1401-8-505</t>
  </si>
  <si>
    <t>E1401-8-506</t>
  </si>
  <si>
    <t>E1401-8-507</t>
  </si>
  <si>
    <t>E1401-8-508</t>
  </si>
  <si>
    <t>E1401-8-509</t>
  </si>
  <si>
    <t>E1401-8-511</t>
  </si>
  <si>
    <t>E1401-8-512</t>
  </si>
  <si>
    <t>E1401-8-513</t>
  </si>
  <si>
    <t>E1401-8-521</t>
  </si>
  <si>
    <t>E1401-5-361</t>
  </si>
  <si>
    <t>E1401-5-362</t>
  </si>
  <si>
    <t>E1401-5-363</t>
  </si>
  <si>
    <t>E1401-5-365</t>
  </si>
  <si>
    <t>E1401-5-366</t>
  </si>
  <si>
    <t>E1401-5-367</t>
  </si>
  <si>
    <t>E1401-5-368</t>
  </si>
  <si>
    <t>E1401-5-369</t>
  </si>
  <si>
    <t>E1401-5-370</t>
  </si>
  <si>
    <t>E1401-5-371</t>
  </si>
  <si>
    <t>E1401-6-466</t>
  </si>
  <si>
    <t>E1401-6-467</t>
  </si>
  <si>
    <t>E1401-6-468</t>
  </si>
  <si>
    <t>E1401-6-469</t>
  </si>
  <si>
    <t>E1401-6-501</t>
  </si>
  <si>
    <t>E1401-6-502</t>
  </si>
  <si>
    <t>E1401-6-503</t>
  </si>
  <si>
    <t>E1401-6-504</t>
  </si>
  <si>
    <t>E1401-6-505</t>
  </si>
  <si>
    <t>E1401-6-506</t>
  </si>
  <si>
    <t>E1401-6-507</t>
  </si>
  <si>
    <t>E1401-6-508</t>
  </si>
  <si>
    <t>E1401-6-509</t>
  </si>
  <si>
    <t>E1401-6-511</t>
  </si>
  <si>
    <t>E1401-6-512</t>
  </si>
  <si>
    <t>E1401-6-513</t>
  </si>
  <si>
    <t>E1401-6-514</t>
  </si>
  <si>
    <t>E1401-6-515</t>
  </si>
  <si>
    <t>E1401-6-516</t>
  </si>
  <si>
    <t>E1401-6-517</t>
  </si>
  <si>
    <t>E1401-6-518</t>
  </si>
  <si>
    <t>E1401-6-519</t>
  </si>
  <si>
    <t>E1401-6-520</t>
  </si>
  <si>
    <t>E1401-6-521</t>
  </si>
  <si>
    <t>E1401-6-522</t>
  </si>
  <si>
    <t>E1401-6-523</t>
  </si>
  <si>
    <t>E1401-6-524</t>
  </si>
  <si>
    <t>E1401-6-525</t>
  </si>
  <si>
    <t>E1401-6-526</t>
  </si>
  <si>
    <t>E1401-6-528</t>
  </si>
  <si>
    <t>E1401-6-530</t>
  </si>
  <si>
    <t>E1401-6-532</t>
  </si>
  <si>
    <t>E1401-6-533</t>
  </si>
  <si>
    <t>E1401-6-534</t>
  </si>
  <si>
    <t>E1401-6-535</t>
  </si>
  <si>
    <t>E1401-6-536</t>
  </si>
  <si>
    <t>E1401-6-537</t>
  </si>
  <si>
    <t>E1401-6-538</t>
  </si>
  <si>
    <t>E1401-5-407</t>
  </si>
  <si>
    <t>E1401-5-408</t>
  </si>
  <si>
    <t>E1401-5-409</t>
  </si>
  <si>
    <t>E1401-5-411</t>
  </si>
  <si>
    <t>E1401-5-412</t>
  </si>
  <si>
    <t>E1401-5-413</t>
  </si>
  <si>
    <t>E1401-5-414</t>
  </si>
  <si>
    <t>E1401-5-415</t>
  </si>
  <si>
    <t>E1401-5-416</t>
  </si>
  <si>
    <t>E1401-5-417</t>
  </si>
  <si>
    <t>E1401-5-418</t>
  </si>
  <si>
    <t>E1401-5-419</t>
  </si>
  <si>
    <t>E1401-5-420</t>
  </si>
  <si>
    <t>E1401-5-421</t>
  </si>
  <si>
    <t>E1401-6-541</t>
  </si>
  <si>
    <t>E1401-6-543</t>
  </si>
  <si>
    <t>E1401-6-544</t>
  </si>
  <si>
    <t>E1401-6-545</t>
  </si>
  <si>
    <t>E1401-6-546</t>
  </si>
  <si>
    <t>E1401-6-547</t>
  </si>
  <si>
    <t>E1401-6-548</t>
  </si>
  <si>
    <t>E1401-6-549</t>
  </si>
  <si>
    <t>E1401-6-550</t>
  </si>
  <si>
    <t>E1401-6-551</t>
  </si>
  <si>
    <t>E1401-6-552</t>
  </si>
  <si>
    <t>E1401-6-553</t>
  </si>
  <si>
    <t>E1401-6-554</t>
  </si>
  <si>
    <t>E1401-6-555</t>
  </si>
  <si>
    <t>E1401-6-556</t>
  </si>
  <si>
    <t>E1401-6-557</t>
  </si>
  <si>
    <t>E1401-6-558</t>
  </si>
  <si>
    <t>E1401-6-559</t>
  </si>
  <si>
    <t>E1401-6-561</t>
  </si>
  <si>
    <t>E1401-6-562</t>
  </si>
  <si>
    <t>E1401-6-563</t>
  </si>
  <si>
    <t>E1401-6-564</t>
  </si>
  <si>
    <t>E1401-6-565</t>
  </si>
  <si>
    <t>E1401-6-566</t>
  </si>
  <si>
    <t>E1401-6-567</t>
  </si>
  <si>
    <t>E1401-6-568</t>
  </si>
  <si>
    <t>E1401-6-569</t>
  </si>
  <si>
    <t>E1401-6-601</t>
  </si>
  <si>
    <t>E1401-6-602</t>
  </si>
  <si>
    <t>E1401-6-603</t>
  </si>
  <si>
    <t>E1401-6-604</t>
  </si>
  <si>
    <t>E1401-6-605</t>
  </si>
  <si>
    <t>E1401-6-606</t>
  </si>
  <si>
    <t>E1401-6-607</t>
  </si>
  <si>
    <t>E1401-6-608</t>
  </si>
  <si>
    <t>E1401-6-609</t>
  </si>
  <si>
    <t>E1401-5-341</t>
  </si>
  <si>
    <t>E1401-5-343</t>
  </si>
  <si>
    <t>E1401-5-345</t>
  </si>
  <si>
    <t>E1401-5-346</t>
  </si>
  <si>
    <t>E1401-5-347</t>
  </si>
  <si>
    <t>E1401-5-348</t>
  </si>
  <si>
    <t>E1401-5-349</t>
  </si>
  <si>
    <t>E1401-5-350</t>
  </si>
  <si>
    <t>E1401-5-351</t>
  </si>
  <si>
    <t>E1401-5-352</t>
  </si>
  <si>
    <t>E1401-5-353</t>
  </si>
  <si>
    <t>E1401-5-354</t>
  </si>
  <si>
    <t>E1401-5-355</t>
  </si>
  <si>
    <t>E1401-5-356</t>
  </si>
  <si>
    <t>E1401-5-357</t>
  </si>
  <si>
    <t>E1401-5-358</t>
  </si>
  <si>
    <t>E1401-5-359</t>
  </si>
  <si>
    <t>E1401-5-360</t>
  </si>
  <si>
    <t>E1401-6-426</t>
  </si>
  <si>
    <t>E1401-6-428</t>
  </si>
  <si>
    <t>E1401-6-430</t>
  </si>
  <si>
    <t>E1401-6-432</t>
  </si>
  <si>
    <t>E1401-6-433</t>
  </si>
  <si>
    <t>E1401-6-434</t>
  </si>
  <si>
    <t>E1401-6-435</t>
  </si>
  <si>
    <t>E1401-6-436</t>
  </si>
  <si>
    <t>E1401-6-437</t>
  </si>
  <si>
    <t>E1401-6-438</t>
  </si>
  <si>
    <t>E1401-6-439</t>
  </si>
  <si>
    <t>E1401-6-441</t>
  </si>
  <si>
    <t>E1401-6-443</t>
  </si>
  <si>
    <t>E1401-6-444</t>
  </si>
  <si>
    <t>E1401-6-445</t>
  </si>
  <si>
    <t>E1401-6-446</t>
  </si>
  <si>
    <t>E1401-6-447</t>
  </si>
  <si>
    <t>E1401-6-448</t>
  </si>
  <si>
    <t>E1401-6-449</t>
  </si>
  <si>
    <t>E1401-6-450</t>
  </si>
  <si>
    <t>E1401-6-451</t>
  </si>
  <si>
    <t>E1401-6-452</t>
  </si>
  <si>
    <t>E1401-6-453</t>
  </si>
  <si>
    <t>E1401-6-454</t>
  </si>
  <si>
    <t>E1401-6-455</t>
  </si>
  <si>
    <t>E1401-6-456</t>
  </si>
  <si>
    <t>E1401-6-457</t>
  </si>
  <si>
    <t>E1401-6-458</t>
  </si>
  <si>
    <t>E1401-6-459</t>
  </si>
  <si>
    <t>E1401-6-461</t>
  </si>
  <si>
    <t>E1401-6-462</t>
  </si>
  <si>
    <t>E1401-6-463</t>
  </si>
  <si>
    <t>E1401-6-464</t>
  </si>
  <si>
    <t>E1401-6-465</t>
  </si>
  <si>
    <t>E1401-7-401</t>
  </si>
  <si>
    <t>E1401-6-101</t>
  </si>
  <si>
    <t>E1401-6-102</t>
  </si>
  <si>
    <t>E1401-6-103</t>
  </si>
  <si>
    <t>E1401-6-104</t>
  </si>
  <si>
    <t>E1401-6-105</t>
  </si>
  <si>
    <t>E1401-6-106</t>
  </si>
  <si>
    <t>E1401-6-107</t>
  </si>
  <si>
    <t>E1401-6-108</t>
  </si>
  <si>
    <t>E1401-6-110</t>
  </si>
  <si>
    <t>E1401-6-111</t>
  </si>
  <si>
    <t>E1401-6-112</t>
  </si>
  <si>
    <t>E1401-6-113</t>
  </si>
  <si>
    <t>E1401-6-114</t>
  </si>
  <si>
    <t>E1401-6-115</t>
  </si>
  <si>
    <t>E1401-6-116</t>
  </si>
  <si>
    <t>E1401-6-117</t>
  </si>
  <si>
    <t>E1401-6-118</t>
  </si>
  <si>
    <t>E1401-6-119</t>
  </si>
  <si>
    <t>E1401-6-121</t>
  </si>
  <si>
    <t>E1401-6-122</t>
  </si>
  <si>
    <t>E1401-6-123</t>
  </si>
  <si>
    <t>E1401-6-124</t>
  </si>
  <si>
    <t>E1401-6-126</t>
  </si>
  <si>
    <t>E1401-6-127</t>
  </si>
  <si>
    <t>E1401-6-128</t>
  </si>
  <si>
    <t>E1401-6-129</t>
  </si>
  <si>
    <t>E1401-6-130</t>
  </si>
  <si>
    <t>E1401-6-131</t>
  </si>
  <si>
    <t>E1401-6-132</t>
  </si>
  <si>
    <t>E1401-6-133</t>
  </si>
  <si>
    <t>E1401-6-135</t>
  </si>
  <si>
    <t>E1401-6-136</t>
  </si>
  <si>
    <t>E1401-6-137</t>
  </si>
  <si>
    <t>E1401-6-138</t>
  </si>
  <si>
    <t>E1401-6-139</t>
  </si>
  <si>
    <t>E1401-6-140</t>
  </si>
  <si>
    <t>E1401-6-141</t>
  </si>
  <si>
    <t>E1401-6-142</t>
  </si>
  <si>
    <t>E1401-6-143</t>
  </si>
  <si>
    <t>E1401-6-144</t>
  </si>
  <si>
    <t>E1401-6-145</t>
  </si>
  <si>
    <t>E1401-6-146</t>
  </si>
  <si>
    <t>E1401-6-147</t>
  </si>
  <si>
    <t>E1401-6-149</t>
  </si>
  <si>
    <t>E1401-6-151</t>
  </si>
  <si>
    <t>E1401-6-153</t>
  </si>
  <si>
    <t>E1401-6-154</t>
  </si>
  <si>
    <t>E1401-6-155</t>
  </si>
  <si>
    <t>E1401-6-156</t>
  </si>
  <si>
    <t>E1401-6-157</t>
  </si>
  <si>
    <t>E1401-6-158</t>
  </si>
  <si>
    <t>E1401-6-159</t>
  </si>
  <si>
    <t>E1401-6-160</t>
  </si>
  <si>
    <t>E1401-6-617</t>
  </si>
  <si>
    <t>E1401-6-618</t>
  </si>
  <si>
    <t>E1401-6-619</t>
  </si>
  <si>
    <t>E1401-6-620</t>
  </si>
  <si>
    <t>E1401-6-621</t>
  </si>
  <si>
    <t>E1401-6-622</t>
  </si>
  <si>
    <t>E1401-6-623</t>
  </si>
  <si>
    <t>E1401-6-624</t>
  </si>
  <si>
    <t>E1401-6-625</t>
  </si>
  <si>
    <t>E1401-6-626</t>
  </si>
  <si>
    <t>E1401-6-628</t>
  </si>
  <si>
    <t>E1401-6-630</t>
  </si>
  <si>
    <t>E1401-6-632</t>
  </si>
  <si>
    <t>E1401-6-633</t>
  </si>
  <si>
    <t>E1401-6-634</t>
  </si>
  <si>
    <t>E1401-6-635</t>
  </si>
  <si>
    <t>E1401-6-636</t>
  </si>
  <si>
    <t>E1401-5-105</t>
  </si>
  <si>
    <t>E1401-5-106</t>
  </si>
  <si>
    <t>E1401-5-107</t>
  </si>
  <si>
    <t>E1401-5-108</t>
  </si>
  <si>
    <t>E1401-5-110</t>
  </si>
  <si>
    <t>E1401-5-111</t>
  </si>
  <si>
    <t>E1401-5-112</t>
  </si>
  <si>
    <t>E1401-5-113</t>
  </si>
  <si>
    <t>E1401-5-114</t>
  </si>
  <si>
    <t>E1401-5-115</t>
  </si>
  <si>
    <t>E1401-5-116</t>
  </si>
  <si>
    <t>E1401-5-117</t>
  </si>
  <si>
    <t>E1401-5-118</t>
  </si>
  <si>
    <t>E1401-5-119</t>
  </si>
  <si>
    <t>E1401-5-121</t>
  </si>
  <si>
    <t>E1401-5-122</t>
  </si>
  <si>
    <t>E1401-5-123</t>
  </si>
  <si>
    <t>E1401-5-124</t>
  </si>
  <si>
    <t>E1401-5-125</t>
  </si>
  <si>
    <t>E1401-5-126</t>
  </si>
  <si>
    <t>E1401-5-128</t>
  </si>
  <si>
    <t>E1401-5-129</t>
  </si>
  <si>
    <t>E1401-5-130</t>
  </si>
  <si>
    <t>E1401-5-131</t>
  </si>
  <si>
    <t>E1401-5-132</t>
  </si>
  <si>
    <t>E1401-5-133</t>
  </si>
  <si>
    <t>E1401-5-134</t>
  </si>
  <si>
    <t>E1401-5-135</t>
  </si>
  <si>
    <t>E1401-5-137</t>
  </si>
  <si>
    <t>E1401-5-138</t>
  </si>
  <si>
    <t>E1401-5-139</t>
  </si>
  <si>
    <t>E1401-5-140</t>
  </si>
  <si>
    <t>E1401-5-141</t>
  </si>
  <si>
    <t>E1401-5-142</t>
  </si>
  <si>
    <t>E1401-5-143</t>
  </si>
  <si>
    <t>E1401-5-144</t>
  </si>
  <si>
    <t>E1401-5-145</t>
  </si>
  <si>
    <t>E1401-5-146</t>
  </si>
  <si>
    <t>E1401-5-147</t>
  </si>
  <si>
    <t>E1401-5-148</t>
  </si>
  <si>
    <t>E1401-5-149</t>
  </si>
  <si>
    <t>E1401-5-150</t>
  </si>
  <si>
    <t>E1401-5-151</t>
  </si>
  <si>
    <t>E1401-5-153</t>
  </si>
  <si>
    <t>E1401-5-155</t>
  </si>
  <si>
    <t>E1401-5-156</t>
  </si>
  <si>
    <t>E1401-5-157</t>
  </si>
  <si>
    <t>E1401-5-158</t>
  </si>
  <si>
    <t>E1401-5-159</t>
  </si>
  <si>
    <t>E1401-5-160</t>
  </si>
  <si>
    <t>E1401-5-161</t>
  </si>
  <si>
    <t>E1401-5-162</t>
  </si>
  <si>
    <t>E1401-5-163</t>
  </si>
  <si>
    <t>E1401-5-206</t>
  </si>
  <si>
    <t>E1401-5-207</t>
  </si>
  <si>
    <t>E1401-5-208</t>
  </si>
  <si>
    <t>E1401-5-230</t>
  </si>
  <si>
    <t>E1401-5-232</t>
  </si>
  <si>
    <t>E1401-5-436</t>
  </si>
  <si>
    <t>E1401-5-455</t>
  </si>
  <si>
    <t>E1401-5-456</t>
  </si>
  <si>
    <t>E1401-5-457</t>
  </si>
  <si>
    <t>E1401-5-458</t>
  </si>
  <si>
    <t>E1401-5-459</t>
  </si>
  <si>
    <t>E1401-5-460</t>
  </si>
  <si>
    <t>E1401-5-461</t>
  </si>
  <si>
    <t>E1401-5-462</t>
  </si>
  <si>
    <t>E1401-5-463</t>
  </si>
  <si>
    <t>E1401-5-465</t>
  </si>
  <si>
    <t>E1401-5-466</t>
  </si>
  <si>
    <t>E1401-5-467</t>
  </si>
  <si>
    <t>E1401-5-468</t>
  </si>
  <si>
    <t>E1401-5-469</t>
  </si>
  <si>
    <t>E1401-5-470</t>
  </si>
  <si>
    <t>E1401-5-471</t>
  </si>
  <si>
    <t>E1401-5-472</t>
  </si>
  <si>
    <t>E1401-5-473</t>
  </si>
  <si>
    <t>E1401-5-560</t>
  </si>
  <si>
    <t>E1401-5-561</t>
  </si>
  <si>
    <t>E1401-5-562</t>
  </si>
  <si>
    <t>E1401-5-563</t>
  </si>
  <si>
    <t>E1401-5-565</t>
  </si>
  <si>
    <t>E1401-7-501</t>
  </si>
  <si>
    <t>E1401-7-503</t>
  </si>
  <si>
    <t>E1401-7-504</t>
  </si>
  <si>
    <t>E1401-7-505</t>
  </si>
  <si>
    <t>E1401-7-506</t>
  </si>
  <si>
    <t>E1401-7-507</t>
  </si>
  <si>
    <t>E1401-7-508</t>
  </si>
  <si>
    <t>E1401-7-509</t>
  </si>
  <si>
    <t>E1401-7-510</t>
  </si>
  <si>
    <t>E1401-7-511</t>
  </si>
  <si>
    <t>E1401-8-101</t>
  </si>
  <si>
    <t>E1401-8-102</t>
  </si>
  <si>
    <t>E1401-8-103</t>
  </si>
  <si>
    <t>E1401-8-104</t>
  </si>
  <si>
    <t>E1401-8-105</t>
  </si>
  <si>
    <t>E1401-8-106</t>
  </si>
  <si>
    <t>E1401-8-107</t>
  </si>
  <si>
    <t>E1401-8-108</t>
  </si>
  <si>
    <t>E1401-8-110</t>
  </si>
  <si>
    <t>E1401-8-111</t>
  </si>
  <si>
    <t>E1401-8-112</t>
  </si>
  <si>
    <t>E1401-8-113</t>
  </si>
  <si>
    <t>E1401-8-114</t>
  </si>
  <si>
    <t>E1401-8-115</t>
  </si>
  <si>
    <t>E1401-8-116</t>
  </si>
  <si>
    <t>E1401-8-117</t>
  </si>
  <si>
    <t>E1401-8-118</t>
  </si>
  <si>
    <t>E1401-8-119</t>
  </si>
  <si>
    <t>E1401-8-121</t>
  </si>
  <si>
    <t>E1401-8-122</t>
  </si>
  <si>
    <t>E1401-8-123</t>
  </si>
  <si>
    <t>E1401-8-124</t>
  </si>
  <si>
    <t>E1401-8-125</t>
  </si>
  <si>
    <t>E1401-8-126</t>
  </si>
  <si>
    <t>E1401-8-128</t>
  </si>
  <si>
    <t>E1401-8-129</t>
  </si>
  <si>
    <t>E1401-8-130</t>
  </si>
  <si>
    <t>E1401-8-131</t>
  </si>
  <si>
    <t>E1401-8-202</t>
  </si>
  <si>
    <t>E1401-8-204</t>
  </si>
  <si>
    <t>E1401-8-206</t>
  </si>
  <si>
    <t>E1401-8-208</t>
  </si>
  <si>
    <t>E1401-8-212</t>
  </si>
  <si>
    <t>E1401-8-214</t>
  </si>
  <si>
    <t>E1401-8-215</t>
  </si>
  <si>
    <t>E1401-8-216</t>
  </si>
  <si>
    <t>E1401-8-217</t>
  </si>
  <si>
    <t>E1401-8-218</t>
  </si>
  <si>
    <t>E1401-8-219</t>
  </si>
  <si>
    <t>E1401-8-220</t>
  </si>
  <si>
    <t>E1401-8-221</t>
  </si>
  <si>
    <t>E1401-8-222</t>
  </si>
  <si>
    <t>E1401-8-223</t>
  </si>
  <si>
    <t>E1401-8-224</t>
  </si>
  <si>
    <t>E1401-8-225</t>
  </si>
  <si>
    <t>E1401-8-226</t>
  </si>
  <si>
    <t>E1401-8-227</t>
  </si>
  <si>
    <t>E1401-8-228</t>
  </si>
  <si>
    <t>E1401-8-230</t>
  </si>
  <si>
    <t>E1401-8-301</t>
  </si>
  <si>
    <t>E1401-8-302</t>
  </si>
  <si>
    <t>E1401-8-303</t>
  </si>
  <si>
    <t>E1401-8-304</t>
  </si>
  <si>
    <t>E1401-8-305</t>
  </si>
  <si>
    <t>E1401-8-306</t>
  </si>
  <si>
    <t>E1401-8-307</t>
  </si>
  <si>
    <t>E1401-8-308</t>
  </si>
  <si>
    <t>E1401-8-309</t>
  </si>
  <si>
    <t>E1401-8-311</t>
  </si>
  <si>
    <t>E1401-8-312</t>
  </si>
  <si>
    <t>E1401-8-313</t>
  </si>
  <si>
    <t>E1401-8-314</t>
  </si>
  <si>
    <t>E1401-8-315</t>
  </si>
  <si>
    <t>E1401-8-316</t>
  </si>
  <si>
    <t>E1401-8-317</t>
  </si>
  <si>
    <t>E1401-8-318</t>
  </si>
  <si>
    <t>E1401-8-319</t>
  </si>
  <si>
    <t>E1401-8-320</t>
  </si>
  <si>
    <t>E1401-8-321</t>
  </si>
  <si>
    <t>E1401-8-322</t>
  </si>
  <si>
    <t>E1401-8-323</t>
  </si>
  <si>
    <t>E1401-8-324</t>
  </si>
  <si>
    <t>E1401-8-325</t>
  </si>
  <si>
    <t>E1401-8-326</t>
  </si>
  <si>
    <t>E1401-8-327</t>
  </si>
  <si>
    <t>E1401-8-328</t>
  </si>
  <si>
    <t>E1401-8-330</t>
  </si>
  <si>
    <t>E1401-8-332</t>
  </si>
  <si>
    <t>E1401-8-334</t>
  </si>
  <si>
    <t>E1401-8-335</t>
  </si>
  <si>
    <t>E1401-8-336</t>
  </si>
  <si>
    <t>E1401-8-337</t>
  </si>
  <si>
    <t>E1401-8-401</t>
  </si>
  <si>
    <t>E1401-8-402</t>
  </si>
  <si>
    <t>E1401-8-403</t>
  </si>
  <si>
    <t>E1401-8-404</t>
  </si>
  <si>
    <t>E1401-8-405</t>
  </si>
  <si>
    <t>E1401-8-406</t>
  </si>
  <si>
    <t>E1401-8-407</t>
  </si>
  <si>
    <t>E1401-8-408</t>
  </si>
  <si>
    <t>E1401-8-409</t>
  </si>
  <si>
    <t>E1401-8-411</t>
  </si>
  <si>
    <t>E1401-8-563</t>
  </si>
  <si>
    <t>E1401-8-565</t>
  </si>
  <si>
    <t>E1401-8-566</t>
  </si>
  <si>
    <t>E1401-8-622</t>
  </si>
  <si>
    <t>E1401-8-623</t>
  </si>
  <si>
    <t>E1401-8-624</t>
  </si>
  <si>
    <t>E1401-8-625</t>
  </si>
  <si>
    <t>E1401-8-626</t>
  </si>
  <si>
    <t>E1401-8-627</t>
  </si>
  <si>
    <t>E1401-8-628</t>
  </si>
  <si>
    <t>E1401-8-630</t>
  </si>
  <si>
    <t>E1401-8-632</t>
  </si>
  <si>
    <t>E1401-8-634</t>
  </si>
  <si>
    <t>E1401-8-635</t>
  </si>
  <si>
    <t>E1401-8-636</t>
  </si>
  <si>
    <t>E1401-8-637</t>
  </si>
  <si>
    <t>E1401-4-301</t>
  </si>
  <si>
    <t>E1401-4-302</t>
  </si>
  <si>
    <t>E1401-4-303</t>
  </si>
  <si>
    <t>E1401-4-304</t>
  </si>
  <si>
    <t>E1401-4-305</t>
  </si>
  <si>
    <t>E1401-4-306</t>
  </si>
  <si>
    <t>E1401-4-307</t>
  </si>
  <si>
    <t>E1401-4-308</t>
  </si>
  <si>
    <t>E1401-4-309</t>
  </si>
  <si>
    <t>E1401-4-311</t>
  </si>
  <si>
    <t>E1401-4-312</t>
  </si>
  <si>
    <t>E1401-4-313</t>
  </si>
  <si>
    <t>E1401-4-314</t>
  </si>
  <si>
    <t>E1401-4-315</t>
  </si>
  <si>
    <t>E1401-4-316</t>
  </si>
  <si>
    <t>E1401-4-317</t>
  </si>
  <si>
    <t>E1401-4-318</t>
  </si>
  <si>
    <t>E1401-4-319</t>
  </si>
  <si>
    <t>E1401-4-320</t>
  </si>
  <si>
    <t>E1401-4-321</t>
  </si>
  <si>
    <t>E1401-4-322</t>
  </si>
  <si>
    <t>E1401-4-323</t>
  </si>
  <si>
    <t>E1401-4-324</t>
  </si>
  <si>
    <t>E1401-4-325</t>
  </si>
  <si>
    <t>E1401-4-326</t>
  </si>
  <si>
    <t>E1401-4-327</t>
  </si>
  <si>
    <t>E1401-4-328</t>
  </si>
  <si>
    <t>E1401-4-330</t>
  </si>
  <si>
    <t>E1401-4-332</t>
  </si>
  <si>
    <t>E1401-4-334</t>
  </si>
  <si>
    <t>E1401-4-335</t>
  </si>
  <si>
    <t>E1401-4-336</t>
  </si>
  <si>
    <t>E1401-4-337</t>
  </si>
  <si>
    <t>E1401-4-338</t>
  </si>
  <si>
    <t>E1401-4-339</t>
  </si>
  <si>
    <t>E1401-4-340</t>
  </si>
  <si>
    <t>E1401-4-341</t>
  </si>
  <si>
    <t>E1401-4-343</t>
  </si>
  <si>
    <t>E1401-4-345</t>
  </si>
  <si>
    <t>E1401-4-347</t>
  </si>
  <si>
    <t>E1401-4-348</t>
  </si>
  <si>
    <t>E1401-4-349</t>
  </si>
  <si>
    <t>E1401-4-350</t>
  </si>
  <si>
    <t>E1401-4-351</t>
  </si>
  <si>
    <t>E1401-4-352</t>
  </si>
  <si>
    <t>E1401-4-353</t>
  </si>
  <si>
    <t>E1401-4-354</t>
  </si>
  <si>
    <t>E1401-4-521</t>
  </si>
  <si>
    <t>E1401-4-522</t>
  </si>
  <si>
    <t>E1401-4-523</t>
  </si>
  <si>
    <t>E1401-4-524</t>
  </si>
  <si>
    <t>E1401-4-525</t>
  </si>
  <si>
    <t>E1401-4-526</t>
  </si>
  <si>
    <t>E1401-4-527</t>
  </si>
  <si>
    <t>E1401-4-528</t>
  </si>
  <si>
    <t>E1401-4-530</t>
  </si>
  <si>
    <t>E1401-4-532</t>
  </si>
  <si>
    <t>E1401-4-534</t>
  </si>
  <si>
    <t>E1401-4-535</t>
  </si>
  <si>
    <t>E1401-4-536</t>
  </si>
  <si>
    <t>E1401-4-537</t>
  </si>
  <si>
    <t>E1401-4-538</t>
  </si>
  <si>
    <t>E1401-4-539</t>
  </si>
  <si>
    <t>E1401-4-540</t>
  </si>
  <si>
    <t>E1401-4-541</t>
  </si>
  <si>
    <t>E1401-4-543</t>
  </si>
  <si>
    <t>E1401-4-545</t>
  </si>
  <si>
    <t>E1401-4-547</t>
  </si>
  <si>
    <t>E1401-4-548</t>
  </si>
  <si>
    <t>E1401-4-549</t>
  </si>
  <si>
    <t>E1401-4-550</t>
  </si>
  <si>
    <t>E1401-4-551</t>
  </si>
  <si>
    <t>E1401-4-552</t>
  </si>
  <si>
    <t>E1401-4-553</t>
  </si>
  <si>
    <t>E1401-4-554</t>
  </si>
  <si>
    <t>E1401-4-555</t>
  </si>
  <si>
    <t>E1401-4-556</t>
  </si>
  <si>
    <t>E1401-4-557</t>
  </si>
  <si>
    <t>E1401-4-558</t>
  </si>
  <si>
    <t>E1401-4-559</t>
  </si>
  <si>
    <t>E1401-4-560</t>
  </si>
  <si>
    <t>E1401-4-561</t>
  </si>
  <si>
    <t>E1401-4-562</t>
  </si>
  <si>
    <t>E1401-4-563</t>
  </si>
  <si>
    <t>E1401-4-564</t>
  </si>
  <si>
    <t>E1401-4-565</t>
  </si>
  <si>
    <t>E1401-4-567</t>
  </si>
  <si>
    <t>E1401-4-568</t>
  </si>
  <si>
    <t>E1401-4-569</t>
  </si>
  <si>
    <t>E1401-4-570</t>
  </si>
  <si>
    <t>E1401-4-571</t>
  </si>
  <si>
    <t>E1401-4-572</t>
  </si>
  <si>
    <t>E1401-4-573</t>
  </si>
  <si>
    <t>E1401-4-574</t>
  </si>
  <si>
    <t>E1401-4-672</t>
  </si>
  <si>
    <t>E1401-4-673</t>
  </si>
  <si>
    <t>E1401-4-674</t>
  </si>
  <si>
    <t>E1401-6-206</t>
  </si>
  <si>
    <t>E1401-6-207</t>
  </si>
  <si>
    <t>E1401-6-208</t>
  </si>
  <si>
    <t>E1401-7-411</t>
  </si>
  <si>
    <t>E1401-7-412</t>
  </si>
  <si>
    <t>E1401-7-413</t>
  </si>
  <si>
    <t>E1401-7-414</t>
  </si>
  <si>
    <t>E1401-7-415</t>
  </si>
  <si>
    <t>E1401-7-416</t>
  </si>
  <si>
    <t>E1401-7-417</t>
  </si>
  <si>
    <t>E1401-7-419</t>
  </si>
  <si>
    <t>E1401-7-420</t>
  </si>
  <si>
    <t>E1401-7-421</t>
  </si>
  <si>
    <t>E1401-7-512</t>
  </si>
  <si>
    <t>E1401-7-513</t>
  </si>
  <si>
    <t>E1401-7-514</t>
  </si>
  <si>
    <t>E1401-7-515</t>
  </si>
  <si>
    <t>E1401-7-516</t>
  </si>
  <si>
    <t>E1401-7-517</t>
  </si>
  <si>
    <t>E1401-7-519</t>
  </si>
  <si>
    <t>E1401-7-520</t>
  </si>
  <si>
    <t>E1401-7-521</t>
  </si>
  <si>
    <t>E1401-5-559</t>
  </si>
  <si>
    <t>E1401-8-609</t>
  </si>
  <si>
    <t>E1401-5-540</t>
  </si>
  <si>
    <t>E1401-5-541</t>
  </si>
  <si>
    <r>
      <rPr>
        <sz val="10"/>
        <color rgb="FF000000"/>
        <rFont val="宋体"/>
        <family val="3"/>
        <charset val="134"/>
      </rPr>
      <t>E1401-8-268</t>
    </r>
  </si>
  <si>
    <r>
      <rPr>
        <sz val="10"/>
        <color rgb="FF000000"/>
        <rFont val="宋体"/>
        <family val="3"/>
        <charset val="134"/>
      </rPr>
      <t>E1401-8-270</t>
    </r>
  </si>
  <si>
    <r>
      <rPr>
        <sz val="10"/>
        <color rgb="FF000000"/>
        <rFont val="宋体"/>
        <family val="3"/>
        <charset val="134"/>
      </rPr>
      <t>E1401-8-272</t>
    </r>
  </si>
  <si>
    <t>E1401-8-603</t>
  </si>
  <si>
    <t>E1401-4-355</t>
  </si>
  <si>
    <t>E1401-4-356</t>
  </si>
  <si>
    <t>E1401-4-357</t>
  </si>
  <si>
    <t>E1401-4-358</t>
  </si>
  <si>
    <t>E1401-4-359</t>
  </si>
  <si>
    <t>E1401-4-360</t>
  </si>
  <si>
    <t>E1401-4-361</t>
  </si>
  <si>
    <t>E1401-4-362</t>
  </si>
  <si>
    <t>E1401-4-363</t>
  </si>
  <si>
    <t>E1401-4-364</t>
  </si>
  <si>
    <t>E1401-4-365</t>
  </si>
  <si>
    <t>E1401-4-367</t>
  </si>
  <si>
    <t>E1401-4-368</t>
  </si>
  <si>
    <t>E1401-4-369</t>
  </si>
  <si>
    <t>E1401-4-370</t>
  </si>
  <si>
    <t>E1401-4-371</t>
  </si>
  <si>
    <t>E1401-4-372</t>
  </si>
  <si>
    <t>E1401-4-373</t>
  </si>
  <si>
    <t>E1401-4-374</t>
  </si>
  <si>
    <t>E1401-4-401</t>
  </si>
  <si>
    <t>E1401-4-402</t>
  </si>
  <si>
    <t>E1401-4-403</t>
  </si>
  <si>
    <t>E1401-4-404</t>
  </si>
  <si>
    <t>E1401-4-405</t>
  </si>
  <si>
    <t>E1401-4-406</t>
  </si>
  <si>
    <t>E1401-4-407</t>
  </si>
  <si>
    <t>E1401-4-501</t>
  </si>
  <si>
    <t>E1401-4-502</t>
  </si>
  <si>
    <t>E1401-4-503</t>
  </si>
  <si>
    <t>E1401-4-504</t>
  </si>
  <si>
    <t>E1401-4-505</t>
  </si>
  <si>
    <t>E1401-4-506</t>
  </si>
  <si>
    <t>E1401-4-507</t>
  </si>
  <si>
    <t>E1401-4-508</t>
  </si>
  <si>
    <t>E1401-4-509</t>
  </si>
  <si>
    <t>E1401-4-511</t>
  </si>
  <si>
    <t>E1401-4-512</t>
  </si>
  <si>
    <t>E1401-4-513</t>
  </si>
  <si>
    <t>E1401-4-514</t>
  </si>
  <si>
    <t>E1401-4-515</t>
  </si>
  <si>
    <t>E1401-4-516</t>
  </si>
  <si>
    <t>E1401-4-517</t>
  </si>
  <si>
    <t>E1401-4-518</t>
  </si>
  <si>
    <t>E1401-4-519</t>
  </si>
  <si>
    <t>E1401-4-520</t>
  </si>
  <si>
    <t>E1401-1-101</t>
  </si>
  <si>
    <t>E1401-1-102</t>
  </si>
  <si>
    <t>E1401-1-103</t>
  </si>
  <si>
    <t>E1401-1-104</t>
  </si>
  <si>
    <t>E1401-1-105</t>
  </si>
  <si>
    <t>E1401-1-106</t>
  </si>
  <si>
    <t>E1401-1-107</t>
  </si>
  <si>
    <t>E1401-1-108</t>
  </si>
  <si>
    <t>E1401-1-109</t>
  </si>
  <si>
    <t>E1401-1-110</t>
  </si>
  <si>
    <t>E1401-1-111</t>
  </si>
  <si>
    <t>E1401-1-112</t>
  </si>
  <si>
    <t>E1401-1-113</t>
  </si>
  <si>
    <t>E1401-1-114</t>
  </si>
  <si>
    <t>E1401-1-115</t>
  </si>
  <si>
    <t>E1401-1-117</t>
  </si>
  <si>
    <t>E1401-1-119</t>
  </si>
  <si>
    <t>E1401-1-121</t>
  </si>
  <si>
    <t>E1401-1-122</t>
  </si>
  <si>
    <t>E1401-1-123</t>
  </si>
  <si>
    <t>E1401-1-124</t>
  </si>
  <si>
    <t>E1401-1-126</t>
  </si>
  <si>
    <t>E1401-1-127</t>
  </si>
  <si>
    <t>E1401-1-128</t>
  </si>
  <si>
    <t>E1401-1-129</t>
  </si>
  <si>
    <t>E1401-1-130</t>
  </si>
  <si>
    <t>E1401-1-201</t>
  </si>
  <si>
    <t>E1401-1-202</t>
  </si>
  <si>
    <t>E1401-1-203</t>
  </si>
  <si>
    <t>E1401-1-204</t>
  </si>
  <si>
    <t>E1401-1-205</t>
  </si>
  <si>
    <t>E1401-1-206</t>
  </si>
  <si>
    <t>E1401-1-207</t>
  </si>
  <si>
    <t>E1401-1-209</t>
  </si>
  <si>
    <t>E1401-1-210</t>
  </si>
  <si>
    <t>E1401-1-211</t>
  </si>
  <si>
    <t>E1401-1-212</t>
  </si>
  <si>
    <t>E1401-1-213</t>
  </si>
  <si>
    <t>E1401-1-214</t>
  </si>
  <si>
    <t>E1401-1-215</t>
  </si>
  <si>
    <t>E1401-1-216</t>
  </si>
  <si>
    <t>E1401-1-217</t>
  </si>
  <si>
    <t>E1401-1-219</t>
  </si>
  <si>
    <t>E1401-1-220</t>
  </si>
  <si>
    <t>E1401-1-221</t>
  </si>
  <si>
    <t>E1401-1-222</t>
  </si>
  <si>
    <t>E1401-1-223</t>
  </si>
  <si>
    <t>E1401-1-224</t>
  </si>
  <si>
    <t>E1401-1-225</t>
  </si>
  <si>
    <t>E1401-1-226</t>
  </si>
  <si>
    <t>E1401-1-227</t>
  </si>
  <si>
    <t>E1401-1-229</t>
  </si>
  <si>
    <t>E1401-1-230</t>
  </si>
  <si>
    <t>E1401-1-231</t>
  </si>
  <si>
    <t>E1401-1-232</t>
  </si>
  <si>
    <t>E1401-1-233</t>
  </si>
  <si>
    <t>E1401-1-234</t>
  </si>
  <si>
    <t>E1401-1-301</t>
  </si>
  <si>
    <t>E1401-1-302</t>
  </si>
  <si>
    <t>E1401-1-303</t>
  </si>
  <si>
    <t>E1401-1-304</t>
  </si>
  <si>
    <t>E1401-1-305</t>
  </si>
  <si>
    <t>E1401-1-306</t>
  </si>
  <si>
    <t>E1401-1-307</t>
  </si>
  <si>
    <t>E1401-1-309</t>
  </si>
  <si>
    <t>E1401-1-310</t>
  </si>
  <si>
    <t>E1401-1-311</t>
  </si>
  <si>
    <t>E1401-1-312</t>
  </si>
  <si>
    <t>E1401-1-313</t>
  </si>
  <si>
    <t>E1401-1-314</t>
  </si>
  <si>
    <t>E1401-1-315</t>
  </si>
  <si>
    <t>E1401-1-316</t>
  </si>
  <si>
    <t>E1401-1-317</t>
  </si>
  <si>
    <t>E1401-1-319</t>
  </si>
  <si>
    <t>E1401-1-320</t>
  </si>
  <si>
    <t>E1401-1-321</t>
  </si>
  <si>
    <t>E1401-1-322</t>
  </si>
  <si>
    <t>E1401-1-323</t>
  </si>
  <si>
    <t>E1401-1-324</t>
  </si>
  <si>
    <t>E1401-1-325</t>
  </si>
  <si>
    <t>E1401-1-326</t>
  </si>
  <si>
    <t>E1401-1-327</t>
  </si>
  <si>
    <t>E1401-1-329</t>
  </si>
  <si>
    <t>E1401-1-330</t>
  </si>
  <si>
    <t>E1401-1-331</t>
  </si>
  <si>
    <t>E1401-1-332</t>
  </si>
  <si>
    <t>E1401-1-333</t>
  </si>
  <si>
    <t>E1401-1-334</t>
  </si>
  <si>
    <t>E1401-1-401</t>
  </si>
  <si>
    <t>E1401-1-402</t>
  </si>
  <si>
    <t>E1401-1-403</t>
  </si>
  <si>
    <t>E1401-1-404</t>
  </si>
  <si>
    <t>E1401-1-405</t>
  </si>
  <si>
    <t>E1401-1-406</t>
  </si>
  <si>
    <t>E1401-1-407</t>
  </si>
  <si>
    <t>E1401-1-409</t>
  </si>
  <si>
    <t>E1401-1-410</t>
  </si>
  <si>
    <t>E1401-1-411</t>
  </si>
  <si>
    <t>E1401-1-412</t>
  </si>
  <si>
    <t>E1401-1-413</t>
  </si>
  <si>
    <t>E1401-1-414</t>
  </si>
  <si>
    <t>E1401-1-415</t>
  </si>
  <si>
    <t>E1401-1-416</t>
  </si>
  <si>
    <t>E1401-1-417</t>
  </si>
  <si>
    <t>E1401-1-419</t>
  </si>
  <si>
    <t>E1401-1-420</t>
  </si>
  <si>
    <t>E1401-1-421</t>
  </si>
  <si>
    <t>E1401-1-422</t>
  </si>
  <si>
    <t>E1401-1-423</t>
  </si>
  <si>
    <t>E1401-1-424</t>
  </si>
  <si>
    <t>E1401-1-425</t>
  </si>
  <si>
    <t>E1401-1-426</t>
  </si>
  <si>
    <t>E1401-1-427</t>
  </si>
  <si>
    <t>E1401-1-429</t>
  </si>
  <si>
    <t>E1401-1-430</t>
  </si>
  <si>
    <t>E1401-1-431</t>
  </si>
  <si>
    <t>E1401-1-432</t>
  </si>
  <si>
    <t>E1401-1-433</t>
  </si>
  <si>
    <t>E1401-1-434</t>
  </si>
  <si>
    <t>E1401-1-501</t>
  </si>
  <si>
    <t>E1401-1-502</t>
  </si>
  <si>
    <t>E1401-1-503</t>
  </si>
  <si>
    <t>E1401-1-504</t>
  </si>
  <si>
    <t>E1401-1-505</t>
  </si>
  <si>
    <t>E1401-1-506</t>
  </si>
  <si>
    <t>E1401-1-507</t>
  </si>
  <si>
    <t>E1401-1-509</t>
  </si>
  <si>
    <t>E1401-1-510</t>
  </si>
  <si>
    <t>E1401-1-511</t>
  </si>
  <si>
    <t>E1401-1-512</t>
  </si>
  <si>
    <t>E1401-1-513</t>
  </si>
  <si>
    <t>E1401-1-514</t>
  </si>
  <si>
    <t>E1401-1-515</t>
  </si>
  <si>
    <t>E1401-1-516</t>
  </si>
  <si>
    <t>E1401-1-517</t>
  </si>
  <si>
    <t>E1401-1-519</t>
  </si>
  <si>
    <t>E1401-1-520</t>
  </si>
  <si>
    <t>E1401-1-521</t>
  </si>
  <si>
    <t>E1401-1-522</t>
  </si>
  <si>
    <t>E1401-1-523</t>
  </si>
  <si>
    <t>E1401-1-524</t>
  </si>
  <si>
    <t>E1401-1-525</t>
  </si>
  <si>
    <t>E1401-1-526</t>
  </si>
  <si>
    <t>E1401-1-527</t>
  </si>
  <si>
    <t>E1401-1-529</t>
  </si>
  <si>
    <t>E1401-1-530</t>
  </si>
  <si>
    <t>E1401-1-531</t>
  </si>
  <si>
    <t>E1401-1-532</t>
  </si>
  <si>
    <t>E1401-1-533</t>
  </si>
  <si>
    <t>E1401-1-534</t>
  </si>
  <si>
    <t>E1401-1-601</t>
  </si>
  <si>
    <t>E1401-1-602</t>
  </si>
  <si>
    <t>E1401-1-603</t>
  </si>
  <si>
    <t>E1401-1-604</t>
  </si>
  <si>
    <t>E1401-1-605</t>
  </si>
  <si>
    <t>E1401-1-606</t>
  </si>
  <si>
    <t>E1401-1-607</t>
  </si>
  <si>
    <t>E1401-1-609</t>
  </si>
  <si>
    <t>E1401-1-610</t>
  </si>
  <si>
    <t>E1401-1-611</t>
  </si>
  <si>
    <t>E1401-1-612</t>
  </si>
  <si>
    <t>E1401-1-613</t>
  </si>
  <si>
    <t>E1401-1-614</t>
  </si>
  <si>
    <t>E1401-1-615</t>
  </si>
  <si>
    <t>E1401-1-616</t>
  </si>
  <si>
    <t>E1401-1-617</t>
  </si>
  <si>
    <t>E1401-1-619</t>
  </si>
  <si>
    <t>E1401-1-620</t>
  </si>
  <si>
    <t>E1401-1-621</t>
  </si>
  <si>
    <t>E1401-1-622</t>
  </si>
  <si>
    <t>E1401-1-623</t>
  </si>
  <si>
    <t>E1401-1-624</t>
  </si>
  <si>
    <t>E1401-1-625</t>
  </si>
  <si>
    <t>E1401-1-626</t>
  </si>
  <si>
    <t>E1401-1-627</t>
  </si>
  <si>
    <t>E1401-1-629</t>
  </si>
  <si>
    <t>E1401-1-630</t>
  </si>
  <si>
    <t>E1401-1-631</t>
  </si>
  <si>
    <t>E1401-1-632</t>
  </si>
  <si>
    <t>E1401-1-633</t>
  </si>
  <si>
    <t>E1401-1-634</t>
  </si>
  <si>
    <t>E1401-1-值班室</t>
  </si>
  <si>
    <t>E1401-2-101</t>
  </si>
  <si>
    <t>E1401-2-102</t>
  </si>
  <si>
    <t>E1401-2-103</t>
  </si>
  <si>
    <t>E1401-2-104</t>
  </si>
  <si>
    <t>E1401-2-105</t>
  </si>
  <si>
    <t>E1401-2-106</t>
  </si>
  <si>
    <t>E1401-2-107</t>
  </si>
  <si>
    <t>E1401-2-108</t>
  </si>
  <si>
    <t>E1401-2-109</t>
  </si>
  <si>
    <t>E1401-2-110</t>
  </si>
  <si>
    <t>E1401-2-111</t>
  </si>
  <si>
    <t>E1401-2-112</t>
  </si>
  <si>
    <t>E1401-2-113</t>
  </si>
  <si>
    <t>E1401-2-114</t>
  </si>
  <si>
    <t>E1401-2-115</t>
  </si>
  <si>
    <t>E1401-2-117</t>
  </si>
  <si>
    <t>E1401-2-119</t>
  </si>
  <si>
    <t>E1401-2-121</t>
  </si>
  <si>
    <t>E1401-2-122</t>
  </si>
  <si>
    <t>E1401-2-123</t>
  </si>
  <si>
    <t>E1401-2-124</t>
  </si>
  <si>
    <t>E1401-2-126</t>
  </si>
  <si>
    <t>E1401-2-127</t>
  </si>
  <si>
    <t>E1401-2-128</t>
  </si>
  <si>
    <t>E1401-2-129</t>
  </si>
  <si>
    <t>E1401-2-130</t>
  </si>
  <si>
    <t>E1401-2-201</t>
  </si>
  <si>
    <t>E1401-2-202</t>
  </si>
  <si>
    <t>E1401-2-203</t>
  </si>
  <si>
    <t>E1401-2-204</t>
  </si>
  <si>
    <t>E1401-2-205</t>
  </si>
  <si>
    <t>E1401-2-206</t>
  </si>
  <si>
    <t>E1401-2-207</t>
  </si>
  <si>
    <t>E1401-2-209</t>
  </si>
  <si>
    <t>E1401-2-210</t>
  </si>
  <si>
    <t>E1401-2-211</t>
  </si>
  <si>
    <t>E1401-2-212</t>
  </si>
  <si>
    <t>E1401-2-213</t>
  </si>
  <si>
    <t>E1401-2-214</t>
  </si>
  <si>
    <t>E1401-2-215</t>
  </si>
  <si>
    <t>E1401-2-216</t>
  </si>
  <si>
    <t>E1401-2-217</t>
  </si>
  <si>
    <t>E1401-2-219</t>
  </si>
  <si>
    <t>E1401-2-220</t>
  </si>
  <si>
    <t>E1401-2-221</t>
  </si>
  <si>
    <t>E1401-2-222</t>
  </si>
  <si>
    <t>E1401-2-223</t>
  </si>
  <si>
    <t>E1401-2-224</t>
  </si>
  <si>
    <t>E1401-2-225</t>
  </si>
  <si>
    <t>E1401-2-226</t>
  </si>
  <si>
    <t>E1401-2-227</t>
  </si>
  <si>
    <t>E1401-2-229</t>
  </si>
  <si>
    <t>E1401-2-230</t>
  </si>
  <si>
    <t>E1401-2-231</t>
  </si>
  <si>
    <t>E1401-2-232</t>
  </si>
  <si>
    <t>E1401-2-233</t>
  </si>
  <si>
    <t>E1401-2-234</t>
  </si>
  <si>
    <t>E1401-2-301</t>
  </si>
  <si>
    <t>E1401-2-302</t>
  </si>
  <si>
    <t>E1401-2-303</t>
  </si>
  <si>
    <t>E1401-2-304</t>
  </si>
  <si>
    <t>E1401-2-305</t>
  </si>
  <si>
    <t>E1401-2-306</t>
  </si>
  <si>
    <t>E1401-2-307</t>
  </si>
  <si>
    <t>E1401-2-309</t>
  </si>
  <si>
    <t>E1401-2-310</t>
  </si>
  <si>
    <t>E1401-2-311</t>
  </si>
  <si>
    <t>E1401-2-312</t>
  </si>
  <si>
    <t>E1401-2-313</t>
  </si>
  <si>
    <t>E1401-2-314</t>
  </si>
  <si>
    <t>E1401-2-315</t>
  </si>
  <si>
    <t>E1401-2-316</t>
  </si>
  <si>
    <t>E1401-2-317</t>
  </si>
  <si>
    <t>E1401-2-319</t>
  </si>
  <si>
    <t>E1401-2-320</t>
  </si>
  <si>
    <t>E1401-2-321</t>
  </si>
  <si>
    <t>E1401-2-322</t>
  </si>
  <si>
    <t>E1401-2-323</t>
  </si>
  <si>
    <t>E1401-2-324</t>
  </si>
  <si>
    <t>E1401-2-325</t>
  </si>
  <si>
    <t>E1401-2-326</t>
  </si>
  <si>
    <t>E1401-2-327</t>
  </si>
  <si>
    <t>E1401-2-329</t>
  </si>
  <si>
    <t>E1401-2-330</t>
  </si>
  <si>
    <t>E1401-2-331</t>
  </si>
  <si>
    <t>E1401-2-332</t>
  </si>
  <si>
    <t>E1401-2-333</t>
  </si>
  <si>
    <t>E1401-2-334</t>
  </si>
  <si>
    <t>E1401-2-401</t>
  </si>
  <si>
    <t>E1401-2-402</t>
  </si>
  <si>
    <t>E1401-2-403</t>
  </si>
  <si>
    <t>E1401-2-404</t>
  </si>
  <si>
    <t>E1401-2-405</t>
  </si>
  <si>
    <t>E1401-2-406</t>
  </si>
  <si>
    <t>E1401-2-407</t>
  </si>
  <si>
    <t>E1401-2-409</t>
  </si>
  <si>
    <t>E1401-2-410</t>
  </si>
  <si>
    <t>E1401-2-411</t>
  </si>
  <si>
    <t>E1401-2-412</t>
  </si>
  <si>
    <t>E1401-2-413</t>
  </si>
  <si>
    <t>E1401-2-414</t>
  </si>
  <si>
    <t>E1401-2-415</t>
  </si>
  <si>
    <t>E1401-2-416</t>
  </si>
  <si>
    <t>E1401-2-417</t>
  </si>
  <si>
    <t>E1401-2-419</t>
  </si>
  <si>
    <t>E1401-2-420</t>
  </si>
  <si>
    <t>E1401-2-421</t>
  </si>
  <si>
    <t>E1401-2-422</t>
  </si>
  <si>
    <t>E1401-2-423</t>
  </si>
  <si>
    <t>E1401-2-424</t>
  </si>
  <si>
    <t>E1401-2-425</t>
  </si>
  <si>
    <t>E1401-2-426</t>
  </si>
  <si>
    <t>E1401-2-427</t>
  </si>
  <si>
    <t>E1401-2-429</t>
  </si>
  <si>
    <t>E1401-2-430</t>
  </si>
  <si>
    <t>E1401-2-431</t>
  </si>
  <si>
    <t>E1401-2-432</t>
  </si>
  <si>
    <t>E1401-2-433</t>
  </si>
  <si>
    <t>E1401-2-434</t>
  </si>
  <si>
    <t>E1401-2-501</t>
  </si>
  <si>
    <t>E1401-2-502</t>
  </si>
  <si>
    <t>E1401-2-503</t>
  </si>
  <si>
    <t>E1401-2-504</t>
  </si>
  <si>
    <t>E1401-2-505</t>
  </si>
  <si>
    <t>E1401-2-506</t>
  </si>
  <si>
    <t>E1401-2-507</t>
  </si>
  <si>
    <t>E1401-2-509</t>
  </si>
  <si>
    <t>E1401-2-510</t>
  </si>
  <si>
    <t>E1401-2-511</t>
  </si>
  <si>
    <t>E1401-2-512</t>
  </si>
  <si>
    <t>E1401-2-513</t>
  </si>
  <si>
    <t>E1401-2-514</t>
  </si>
  <si>
    <t>E1401-2-515</t>
  </si>
  <si>
    <t>E1401-2-516</t>
  </si>
  <si>
    <t>E1401-2-517</t>
  </si>
  <si>
    <t>E1401-2-519</t>
  </si>
  <si>
    <t>E1401-2-520</t>
  </si>
  <si>
    <t>E1401-2-521</t>
  </si>
  <si>
    <t>E1401-2-522</t>
  </si>
  <si>
    <t>E1401-2-523</t>
  </si>
  <si>
    <t>E1401-2-524</t>
  </si>
  <si>
    <t>E1401-2-525</t>
  </si>
  <si>
    <t>E1401-2-526</t>
  </si>
  <si>
    <t>E1401-2-527</t>
  </si>
  <si>
    <t>E1401-2-529</t>
  </si>
  <si>
    <t>E1401-2-530</t>
  </si>
  <si>
    <t>E1401-2-531</t>
  </si>
  <si>
    <t>E1401-2-532</t>
  </si>
  <si>
    <t>E1401-2-533</t>
  </si>
  <si>
    <t>E1401-2-534</t>
  </si>
  <si>
    <t>E1401-2-601</t>
  </si>
  <si>
    <t>E1401-2-602</t>
  </si>
  <si>
    <t>E1401-2-603</t>
  </si>
  <si>
    <t>E1401-2-604</t>
  </si>
  <si>
    <t>E1401-2-605</t>
  </si>
  <si>
    <t>E1401-2-606</t>
  </si>
  <si>
    <t>E1401-2-607</t>
  </si>
  <si>
    <t>E1401-2-609</t>
  </si>
  <si>
    <t>E1401-2-610</t>
  </si>
  <si>
    <t>E1401-2-611</t>
  </si>
  <si>
    <t>E1401-2-612</t>
  </si>
  <si>
    <t>E1401-2-613</t>
  </si>
  <si>
    <t>E1401-2-614</t>
  </si>
  <si>
    <t>E1401-2-615</t>
  </si>
  <si>
    <t>E1401-2-616</t>
  </si>
  <si>
    <t>E1401-2-617</t>
  </si>
  <si>
    <t>E1401-2-619</t>
  </si>
  <si>
    <t>E1401-2-620</t>
  </si>
  <si>
    <t>E1401-2-621</t>
  </si>
  <si>
    <t>E1401-2-622</t>
  </si>
  <si>
    <t>E1401-2-623</t>
  </si>
  <si>
    <t>E1401-2-624</t>
  </si>
  <si>
    <t>E1401-2-625</t>
  </si>
  <si>
    <t>E1401-2-626</t>
  </si>
  <si>
    <t>E1401-2-627</t>
  </si>
  <si>
    <t>E1401-2-629</t>
  </si>
  <si>
    <t>E1401-2-630</t>
  </si>
  <si>
    <t>E1401-2-631</t>
  </si>
  <si>
    <t>E1401-2-632</t>
  </si>
  <si>
    <t>E1401-2-633</t>
  </si>
  <si>
    <t>E1401-2-634</t>
  </si>
  <si>
    <t>E1401-2-值班室</t>
  </si>
  <si>
    <t>E1401-3-101</t>
  </si>
  <si>
    <t>E1401-3-102</t>
  </si>
  <si>
    <t>E1401-3-103</t>
  </si>
  <si>
    <t>E1401-3-104</t>
  </si>
  <si>
    <t>E1401-3-105</t>
  </si>
  <si>
    <t>E1401-3-106</t>
  </si>
  <si>
    <t>E1401-3-107</t>
  </si>
  <si>
    <t>E1401-3-108</t>
  </si>
  <si>
    <t>E1401-3-110</t>
  </si>
  <si>
    <t>E1401-3-111</t>
  </si>
  <si>
    <t>E1401-3-112</t>
  </si>
  <si>
    <t>E1401-3-113</t>
  </si>
  <si>
    <t>E1401-3-114</t>
  </si>
  <si>
    <t>E1401-3-115</t>
  </si>
  <si>
    <t>E1401-3-116</t>
  </si>
  <si>
    <t>E1401-3-117</t>
  </si>
  <si>
    <t>E1401-3-118</t>
  </si>
  <si>
    <t>E1401-3-119</t>
  </si>
  <si>
    <t>E1401-3-121</t>
  </si>
  <si>
    <t>E1401-3-122</t>
  </si>
  <si>
    <t>E1401-3-123</t>
  </si>
  <si>
    <t>E1401-3-124</t>
  </si>
  <si>
    <t>E1401-3-125</t>
  </si>
  <si>
    <t>E1401-3-126</t>
  </si>
  <si>
    <t>E1401-3-128</t>
  </si>
  <si>
    <t>E1401-3-129</t>
  </si>
  <si>
    <t>E1401-3-130</t>
  </si>
  <si>
    <t>E1401-3-131</t>
  </si>
  <si>
    <t>E1401-3-132</t>
  </si>
  <si>
    <t>E1401-3-133</t>
  </si>
  <si>
    <t>E1401-3-134</t>
  </si>
  <si>
    <t>E1401-3-135</t>
  </si>
  <si>
    <t>E1401-3-136</t>
  </si>
  <si>
    <t>E1401-3-138</t>
  </si>
  <si>
    <t>E1401-3-139</t>
  </si>
  <si>
    <t>E1401-3-140</t>
  </si>
  <si>
    <t>E1401-3-141</t>
  </si>
  <si>
    <t>E1401-3-142</t>
  </si>
  <si>
    <t>E1401-3-143</t>
  </si>
  <si>
    <t>E1401-3-144</t>
  </si>
  <si>
    <t>E1401-3-145</t>
  </si>
  <si>
    <t>E1401-3-146</t>
  </si>
  <si>
    <t>E1401-3-147</t>
  </si>
  <si>
    <t>E1401-3-148</t>
  </si>
  <si>
    <t>E1401-3-149</t>
  </si>
  <si>
    <t>E1401-3-150</t>
  </si>
  <si>
    <t>E1401-3-151</t>
  </si>
  <si>
    <t>E1401-3-153</t>
  </si>
  <si>
    <t>E1401-3-155</t>
  </si>
  <si>
    <t>E1401-3-157</t>
  </si>
  <si>
    <t>E1401-3-158</t>
  </si>
  <si>
    <t>E1401-3-159</t>
  </si>
  <si>
    <t>E1401-3-160</t>
  </si>
  <si>
    <t>E1401-3-161</t>
  </si>
  <si>
    <t>E1401-3-162</t>
  </si>
  <si>
    <t>E1401-3-163</t>
  </si>
  <si>
    <t>E1401-3-164</t>
  </si>
  <si>
    <t>E1401-3-165</t>
  </si>
  <si>
    <t>E1401-3-201</t>
  </si>
  <si>
    <t>E1401-3-202</t>
  </si>
  <si>
    <t>E1401-3-203</t>
  </si>
  <si>
    <t>E1401-3-204</t>
  </si>
  <si>
    <t>E1401-3-205</t>
  </si>
  <si>
    <t>E1401-3-206</t>
  </si>
  <si>
    <t>E1401-3-207</t>
  </si>
  <si>
    <t>E1401-3-208</t>
  </si>
  <si>
    <t>E1401-3-209</t>
  </si>
  <si>
    <t>E1401-3-211</t>
  </si>
  <si>
    <t>E1401-3-212</t>
  </si>
  <si>
    <t>E1401-3-213</t>
  </si>
  <si>
    <t>E1401-3-214</t>
  </si>
  <si>
    <t>E1401-3-215</t>
  </si>
  <si>
    <t>E1401-3-216</t>
  </si>
  <si>
    <t>E1401-3-217</t>
  </si>
  <si>
    <t>E1401-3-218</t>
  </si>
  <si>
    <t>E1401-3-219</t>
  </si>
  <si>
    <t>E1401-3-220</t>
  </si>
  <si>
    <t>E1401-3-221</t>
  </si>
  <si>
    <t>E1401-3-222</t>
  </si>
  <si>
    <t>E1401-3-223</t>
  </si>
  <si>
    <t>E1401-3-224</t>
  </si>
  <si>
    <t>E1401-3-225</t>
  </si>
  <si>
    <t>E1401-3-226</t>
  </si>
  <si>
    <t>E1401-3-227</t>
  </si>
  <si>
    <t>E1401-3-228</t>
  </si>
  <si>
    <t>E1401-3-230</t>
  </si>
  <si>
    <t>E1401-3-232</t>
  </si>
  <si>
    <t>E1401-3-234</t>
  </si>
  <si>
    <t>E1401-3-235</t>
  </si>
  <si>
    <t>E1401-3-236</t>
  </si>
  <si>
    <t>E1401-3-237</t>
  </si>
  <si>
    <t>E1401-3-238</t>
  </si>
  <si>
    <t>E1401-3-239</t>
  </si>
  <si>
    <t>E1401-3-240</t>
  </si>
  <si>
    <t>E1401-3-241</t>
  </si>
  <si>
    <t>E1401-3-242</t>
  </si>
  <si>
    <t>E1401-3-243</t>
  </si>
  <si>
    <t>E1401-3-245</t>
  </si>
  <si>
    <t>E1401-3-247</t>
  </si>
  <si>
    <t>E1401-3-248</t>
  </si>
  <si>
    <t>E1401-3-249</t>
  </si>
  <si>
    <t>E1401-3-250</t>
  </si>
  <si>
    <t>E1401-3-251</t>
  </si>
  <si>
    <t>E1401-3-252</t>
  </si>
  <si>
    <t>E1401-3-253</t>
  </si>
  <si>
    <t>E1401-3-254</t>
  </si>
  <si>
    <t>E1401-3-255</t>
  </si>
  <si>
    <t>E1401-3-256</t>
  </si>
  <si>
    <t>E1401-3-257</t>
  </si>
  <si>
    <t>E1401-3-258</t>
  </si>
  <si>
    <t>E1401-3-259</t>
  </si>
  <si>
    <t>E1401-3-260</t>
  </si>
  <si>
    <t>E1401-3-261</t>
  </si>
  <si>
    <t>E1401-3-262</t>
  </si>
  <si>
    <t>E1401-3-263</t>
  </si>
  <si>
    <t>E1401-3-264</t>
  </si>
  <si>
    <t>E1401-3-265</t>
  </si>
  <si>
    <t>E1401-3-267</t>
  </si>
  <si>
    <t>E1401-3-268</t>
  </si>
  <si>
    <t>E1401-3-269</t>
  </si>
  <si>
    <t>E1401-3-270</t>
  </si>
  <si>
    <t>E1401-3-271</t>
  </si>
  <si>
    <t>E1401-3-272</t>
  </si>
  <si>
    <t>E1401-3-273</t>
  </si>
  <si>
    <t>E1401-3-274</t>
  </si>
  <si>
    <t>E1401-3-301</t>
  </si>
  <si>
    <t>E1401-3-302</t>
  </si>
  <si>
    <t>E1401-3-303</t>
  </si>
  <si>
    <t>E1401-3-304</t>
  </si>
  <si>
    <t>E1401-3-305</t>
  </si>
  <si>
    <t>E1401-3-306</t>
  </si>
  <si>
    <t>E1401-3-307</t>
  </si>
  <si>
    <t>E1401-3-308</t>
  </si>
  <si>
    <t>E1401-3-309</t>
  </si>
  <si>
    <t>E1401-3-311</t>
  </si>
  <si>
    <t>E1401-3-312</t>
  </si>
  <si>
    <t>E1401-3-313</t>
  </si>
  <si>
    <t>E1401-3-314</t>
  </si>
  <si>
    <t>E1401-3-315</t>
  </si>
  <si>
    <t>E1401-3-316</t>
  </si>
  <si>
    <t>E1401-3-317</t>
  </si>
  <si>
    <t>E1401-3-318</t>
  </si>
  <si>
    <t>E1401-3-319</t>
  </si>
  <si>
    <t>E1401-3-320</t>
  </si>
  <si>
    <t>E1401-3-321</t>
  </si>
  <si>
    <t>E1401-3-322</t>
  </si>
  <si>
    <t>E1401-3-323</t>
  </si>
  <si>
    <t>E1401-3-324</t>
  </si>
  <si>
    <t>E1401-3-325</t>
  </si>
  <si>
    <t>E1401-3-326</t>
  </si>
  <si>
    <t>E1401-3-327</t>
  </si>
  <si>
    <t>E1401-3-328</t>
  </si>
  <si>
    <t>E1401-3-330</t>
  </si>
  <si>
    <t>E1401-3-332</t>
  </si>
  <si>
    <t>E1401-3-334</t>
  </si>
  <si>
    <t>E1401-3-335</t>
  </si>
  <si>
    <t>E1401-3-336</t>
  </si>
  <si>
    <t>E1401-3-337</t>
  </si>
  <si>
    <t>E1401-3-338</t>
  </si>
  <si>
    <t>E1401-3-339</t>
  </si>
  <si>
    <t>E1401-3-340</t>
  </si>
  <si>
    <t>E1401-3-341</t>
  </si>
  <si>
    <t>E1401-3-342</t>
  </si>
  <si>
    <t>E1401-3-343</t>
  </si>
  <si>
    <t>E1401-3-345</t>
  </si>
  <si>
    <t>E1401-3-347</t>
  </si>
  <si>
    <t>E1401-3-348</t>
  </si>
  <si>
    <t>E1401-3-349</t>
  </si>
  <si>
    <t>E1401-3-350</t>
  </si>
  <si>
    <t>E1401-3-351</t>
  </si>
  <si>
    <t>E1401-3-352</t>
  </si>
  <si>
    <t>E1401-3-353</t>
  </si>
  <si>
    <t>E1401-3-354</t>
  </si>
  <si>
    <t>E1401-3-355</t>
  </si>
  <si>
    <t>E1401-3-356</t>
  </si>
  <si>
    <t>E1401-3-357</t>
  </si>
  <si>
    <t>E1401-3-358</t>
  </si>
  <si>
    <t>E1401-3-359</t>
  </si>
  <si>
    <t>E1401-3-360</t>
  </si>
  <si>
    <t>E1401-3-361</t>
  </si>
  <si>
    <t>E1401-3-362</t>
  </si>
  <si>
    <t>E1401-3-363</t>
  </si>
  <si>
    <t>E1401-3-364</t>
  </si>
  <si>
    <t>E1401-3-365</t>
  </si>
  <si>
    <t>E1401-3-367</t>
  </si>
  <si>
    <t>E1401-3-368</t>
  </si>
  <si>
    <t>E1401-3-369</t>
  </si>
  <si>
    <t>E1401-3-370</t>
  </si>
  <si>
    <t>E1401-3-371</t>
  </si>
  <si>
    <t>E1401-3-372</t>
  </si>
  <si>
    <t>E1401-3-373</t>
  </si>
  <si>
    <t>E1401-3-374</t>
  </si>
  <si>
    <t>E1401-3-401</t>
  </si>
  <si>
    <t>E1401-3-402</t>
  </si>
  <si>
    <t>E1401-3-403</t>
  </si>
  <si>
    <t>E1401-3-404</t>
  </si>
  <si>
    <t>E1401-3-405</t>
  </si>
  <si>
    <t>E1401-3-406</t>
  </si>
  <si>
    <t>E1401-3-407</t>
  </si>
  <si>
    <t>E1401-3-408</t>
  </si>
  <si>
    <t>E1401-3-409</t>
  </si>
  <si>
    <t>E1401-3-411</t>
  </si>
  <si>
    <t>E1401-3-412</t>
  </si>
  <si>
    <t>E1401-3-413</t>
  </si>
  <si>
    <t>E1401-3-414</t>
  </si>
  <si>
    <t>E1401-3-415</t>
  </si>
  <si>
    <t>E1401-3-416</t>
  </si>
  <si>
    <t>E1401-3-417</t>
  </si>
  <si>
    <t>E1401-3-418</t>
  </si>
  <si>
    <t>E1401-3-419</t>
  </si>
  <si>
    <t>E1401-3-420</t>
  </si>
  <si>
    <t>E1401-3-421</t>
  </si>
  <si>
    <t>E1401-3-422</t>
  </si>
  <si>
    <t>E1401-3-423</t>
  </si>
  <si>
    <t>E1401-3-424</t>
  </si>
  <si>
    <t>E1401-3-425</t>
  </si>
  <si>
    <t>E1401-3-426</t>
  </si>
  <si>
    <t>E1401-3-427</t>
  </si>
  <si>
    <t>E1401-3-428</t>
  </si>
  <si>
    <t>E1401-3-430</t>
  </si>
  <si>
    <t>E1401-3-432</t>
  </si>
  <si>
    <t>E1401-3-434</t>
  </si>
  <si>
    <t>E1401-3-435</t>
  </si>
  <si>
    <t>E1401-3-436</t>
  </si>
  <si>
    <t>E1401-3-437</t>
  </si>
  <si>
    <t>E1401-3-438</t>
  </si>
  <si>
    <t>E1401-3-439</t>
  </si>
  <si>
    <t>E1401-3-440</t>
  </si>
  <si>
    <t>E1401-3-441</t>
  </si>
  <si>
    <t>E1401-3-442</t>
  </si>
  <si>
    <t>E1401-3-443</t>
  </si>
  <si>
    <t>E1401-3-445</t>
  </si>
  <si>
    <t>E1401-3-447</t>
  </si>
  <si>
    <t>E1401-3-448</t>
  </si>
  <si>
    <t>E1401-3-449</t>
  </si>
  <si>
    <t>E1401-3-450</t>
  </si>
  <si>
    <t>E1401-3-451</t>
  </si>
  <si>
    <t>E1401-3-452</t>
  </si>
  <si>
    <t>E1401-3-453</t>
  </si>
  <si>
    <t>E1401-3-454</t>
  </si>
  <si>
    <t>E1401-3-455</t>
  </si>
  <si>
    <t>E1401-3-456</t>
  </si>
  <si>
    <t>E1401-3-457</t>
  </si>
  <si>
    <t>E1401-3-458</t>
  </si>
  <si>
    <t>E1401-3-459</t>
  </si>
  <si>
    <t>E1401-3-460</t>
  </si>
  <si>
    <t>E1401-3-461</t>
  </si>
  <si>
    <t>E1401-3-462</t>
  </si>
  <si>
    <t>E1401-3-463</t>
  </si>
  <si>
    <t>E1401-3-464</t>
  </si>
  <si>
    <t>E1401-3-465</t>
  </si>
  <si>
    <t>E1401-3-467</t>
  </si>
  <si>
    <t>E1401-3-468</t>
  </si>
  <si>
    <t>E1401-3-469</t>
  </si>
  <si>
    <t>E1401-3-470</t>
  </si>
  <si>
    <t>E1401-3-471</t>
  </si>
  <si>
    <t>E1401-3-472</t>
  </si>
  <si>
    <t>E1401-3-473</t>
  </si>
  <si>
    <t>E1401-3-474</t>
  </si>
  <si>
    <t>E1401-3-501</t>
  </si>
  <si>
    <t>E1401-3-502</t>
  </si>
  <si>
    <t>E1401-3-503</t>
  </si>
  <si>
    <t>E1401-3-504</t>
  </si>
  <si>
    <t>E1401-3-505</t>
  </si>
  <si>
    <t>E1401-3-506</t>
  </si>
  <si>
    <t>E1401-3-507</t>
  </si>
  <si>
    <t>E1401-3-508</t>
  </si>
  <si>
    <t>E1401-3-509</t>
  </si>
  <si>
    <t>E1401-3-511</t>
  </si>
  <si>
    <t>E1401-3-512</t>
  </si>
  <si>
    <t>E1401-3-513</t>
  </si>
  <si>
    <t>E1401-3-514</t>
  </si>
  <si>
    <t>E1401-3-515</t>
  </si>
  <si>
    <t>E1401-3-516</t>
  </si>
  <si>
    <t>E1401-3-517</t>
  </si>
  <si>
    <t>E1401-3-518</t>
  </si>
  <si>
    <t>E1401-3-519</t>
  </si>
  <si>
    <t>E1401-3-520</t>
  </si>
  <si>
    <t>E1401-3-521</t>
  </si>
  <si>
    <t>E1401-3-522</t>
  </si>
  <si>
    <t>E1401-3-523</t>
  </si>
  <si>
    <t>E1401-3-524</t>
  </si>
  <si>
    <t>E1401-3-525</t>
  </si>
  <si>
    <t>E1401-3-526</t>
  </si>
  <si>
    <t>E1401-3-527</t>
  </si>
  <si>
    <t>E1401-3-528</t>
  </si>
  <si>
    <t>E1401-3-530</t>
  </si>
  <si>
    <t>E1401-3-532</t>
  </si>
  <si>
    <t>E1401-3-534</t>
  </si>
  <si>
    <t>E1401-3-535</t>
  </si>
  <si>
    <t>E1401-3-536</t>
  </si>
  <si>
    <t>E1401-3-537</t>
  </si>
  <si>
    <t>E1401-3-538</t>
  </si>
  <si>
    <t>E1401-3-539</t>
  </si>
  <si>
    <t>E1401-3-540</t>
  </si>
  <si>
    <t>E1401-3-541</t>
  </si>
  <si>
    <t>E1401-3-542</t>
  </si>
  <si>
    <t>E1401-3-543</t>
  </si>
  <si>
    <t>E1401-3-545</t>
  </si>
  <si>
    <t>E1401-3-547</t>
  </si>
  <si>
    <t>E1401-3-548</t>
  </si>
  <si>
    <t>E1401-3-549</t>
  </si>
  <si>
    <t>E1401-3-550</t>
  </si>
  <si>
    <t>E1401-3-551</t>
  </si>
  <si>
    <t>E1401-3-552</t>
  </si>
  <si>
    <t>E1401-3-553</t>
  </si>
  <si>
    <t>E1401-3-554</t>
  </si>
  <si>
    <t>E1401-3-555</t>
  </si>
  <si>
    <t>E1401-3-556</t>
  </si>
  <si>
    <t>E1401-3-557</t>
  </si>
  <si>
    <t>E1401-3-558</t>
  </si>
  <si>
    <t>E1401-3-559</t>
  </si>
  <si>
    <t>E1401-3-560</t>
  </si>
  <si>
    <t>E1401-3-561</t>
  </si>
  <si>
    <t>E1401-3-562</t>
  </si>
  <si>
    <t>E1401-3-563</t>
  </si>
  <si>
    <t>E1401-3-564</t>
  </si>
  <si>
    <t>E1401-3-565</t>
  </si>
  <si>
    <t>E1401-3-567</t>
  </si>
  <si>
    <t>E1401-3-568</t>
  </si>
  <si>
    <t>E1401-3-569</t>
  </si>
  <si>
    <t>E1401-3-570</t>
  </si>
  <si>
    <t>E1401-3-571</t>
  </si>
  <si>
    <t>E1401-3-572</t>
  </si>
  <si>
    <t>E1401-3-573</t>
  </si>
  <si>
    <t>E1401-3-574</t>
  </si>
  <si>
    <t>E1401-3-601</t>
  </si>
  <si>
    <t>E1401-3-602</t>
  </si>
  <si>
    <t>E1401-3-603</t>
  </si>
  <si>
    <t>E1401-3-604</t>
  </si>
  <si>
    <t>E1401-3-605</t>
  </si>
  <si>
    <t>E1401-3-606</t>
  </si>
  <si>
    <t>E1401-3-607</t>
  </si>
  <si>
    <t>E1401-3-608</t>
  </si>
  <si>
    <t>E1401-3-609</t>
  </si>
  <si>
    <t>E1401-3-611</t>
  </si>
  <si>
    <t>E1401-3-612</t>
  </si>
  <si>
    <t>E1401-3-613</t>
  </si>
  <si>
    <t>E1401-3-614</t>
  </si>
  <si>
    <t>E1401-3-615</t>
  </si>
  <si>
    <t>E1401-3-616</t>
  </si>
  <si>
    <t>E1401-3-617</t>
  </si>
  <si>
    <t>E1401-3-618</t>
  </si>
  <si>
    <t>E1401-3-619</t>
  </si>
  <si>
    <t>E1401-3-620</t>
  </si>
  <si>
    <t>E1401-3-621</t>
  </si>
  <si>
    <t>E1401-3-622</t>
  </si>
  <si>
    <t>E1401-3-623</t>
  </si>
  <si>
    <t>E1401-3-624</t>
  </si>
  <si>
    <t>E1401-3-625</t>
  </si>
  <si>
    <t>E1401-3-626</t>
  </si>
  <si>
    <t>E1401-3-627</t>
  </si>
  <si>
    <t>E1401-3-628</t>
  </si>
  <si>
    <t>E1401-3-630</t>
  </si>
  <si>
    <t>E1401-3-632</t>
  </si>
  <si>
    <t>E1401-3-634</t>
  </si>
  <si>
    <t>E1401-3-635</t>
  </si>
  <si>
    <t>E1401-3-636</t>
  </si>
  <si>
    <t>E1401-3-637</t>
  </si>
  <si>
    <t>E1401-3-638</t>
  </si>
  <si>
    <t>E1401-3-639</t>
  </si>
  <si>
    <t>E1401-3-640</t>
  </si>
  <si>
    <t>E1401-3-641</t>
  </si>
  <si>
    <t>E1401-3-642</t>
  </si>
  <si>
    <t>E1401-3-643</t>
  </si>
  <si>
    <t>E1401-3-645</t>
  </si>
  <si>
    <t>E1401-3-647</t>
  </si>
  <si>
    <t>E1401-3-648</t>
  </si>
  <si>
    <t>E1401-3-649</t>
  </si>
  <si>
    <t>E1401-3-650</t>
  </si>
  <si>
    <t>E1401-3-651</t>
  </si>
  <si>
    <t>E1401-3-652</t>
  </si>
  <si>
    <t>E1401-3-653</t>
  </si>
  <si>
    <t>E1401-3-654</t>
  </si>
  <si>
    <t>E1401-3-655</t>
  </si>
  <si>
    <t>E1401-3-656</t>
  </si>
  <si>
    <t>E1401-3-657</t>
  </si>
  <si>
    <t>E1401-3-658</t>
  </si>
  <si>
    <t>E1401-3-659</t>
  </si>
  <si>
    <t>E1401-3-660</t>
  </si>
  <si>
    <t>E1401-3-661</t>
  </si>
  <si>
    <t>E1401-3-662</t>
  </si>
  <si>
    <t>E1401-3-663</t>
  </si>
  <si>
    <t>E1401-3-664</t>
  </si>
  <si>
    <t>E1401-3-665</t>
  </si>
  <si>
    <t>E1401-3-667</t>
  </si>
  <si>
    <t>E1401-3-668</t>
  </si>
  <si>
    <t>E1401-3-669</t>
  </si>
  <si>
    <t>E1401-3-670</t>
  </si>
  <si>
    <t>E1401-3-671</t>
  </si>
  <si>
    <t>E1401-3-672</t>
  </si>
  <si>
    <t>E1401-3-673</t>
  </si>
  <si>
    <t>E1401-3-674</t>
  </si>
  <si>
    <t>E1401-3-北值班室</t>
  </si>
  <si>
    <t>E1401-3-南值班室</t>
  </si>
  <si>
    <t>E1401-4-101</t>
  </si>
  <si>
    <t>E1401-4-102</t>
  </si>
  <si>
    <t>E1401-4-103</t>
  </si>
  <si>
    <t>E1401-4-104</t>
  </si>
  <si>
    <t>E1401-4-105</t>
  </si>
  <si>
    <t>E1401-4-106</t>
  </si>
  <si>
    <t>E1401-4-107</t>
  </si>
  <si>
    <t>E1401-4-108</t>
  </si>
  <si>
    <t>E1401-4-110</t>
  </si>
  <si>
    <t>E1401-4-111</t>
  </si>
  <si>
    <t>E1401-4-112</t>
  </si>
  <si>
    <t>E1401-4-113</t>
  </si>
  <si>
    <t>E1401-4-114</t>
  </si>
  <si>
    <t>E1401-4-115</t>
  </si>
  <si>
    <t>E1401-4-116</t>
  </si>
  <si>
    <t>E1401-4-117</t>
  </si>
  <si>
    <t>E1401-4-118</t>
  </si>
  <si>
    <t>E1401-4-119</t>
  </si>
  <si>
    <t>E1401-4-121</t>
  </si>
  <si>
    <t>E1401-4-122</t>
  </si>
  <si>
    <t>E1401-4-123</t>
  </si>
  <si>
    <t>E1401-4-124</t>
  </si>
  <si>
    <t>E1401-4-125</t>
  </si>
  <si>
    <t>E1401-4-126</t>
  </si>
  <si>
    <t>E1401-4-127</t>
  </si>
  <si>
    <t>E1401-4-128</t>
  </si>
  <si>
    <t>E1401-4-129</t>
  </si>
  <si>
    <t>E1401-4-130</t>
  </si>
  <si>
    <t>E1401-4-131</t>
  </si>
  <si>
    <t>E1401-4-132</t>
  </si>
  <si>
    <t>E1401-4-133</t>
  </si>
  <si>
    <t>E1401-4-134</t>
  </si>
  <si>
    <t>E1401-4-135</t>
  </si>
  <si>
    <t>E1401-4-136</t>
  </si>
  <si>
    <t>E1401-4-137</t>
  </si>
  <si>
    <t>E1401-4-138</t>
  </si>
  <si>
    <t>E1401-4-139</t>
  </si>
  <si>
    <t>E1401-4-140</t>
  </si>
  <si>
    <t>E1401-4-141</t>
  </si>
  <si>
    <t>E1401-4-142</t>
  </si>
  <si>
    <t>E1401-4-143</t>
  </si>
  <si>
    <t>E1401-4-144</t>
  </si>
  <si>
    <t>E1401-4-145</t>
  </si>
  <si>
    <t>E1401-4-146</t>
  </si>
  <si>
    <t>E1401-4-147</t>
  </si>
  <si>
    <t>E1401-4-148</t>
  </si>
  <si>
    <t>E1401-4-149</t>
  </si>
  <si>
    <t>E1401-4-150</t>
  </si>
  <si>
    <t>E1401-4-151</t>
  </si>
  <si>
    <t>E1401-4-153</t>
  </si>
  <si>
    <t>E1401-4-155</t>
  </si>
  <si>
    <t>E1401-4-157</t>
  </si>
  <si>
    <t>E1401-4-158</t>
  </si>
  <si>
    <t>E1401-4-159</t>
  </si>
  <si>
    <t>E1401-4-160</t>
  </si>
  <si>
    <t>E1401-4-161</t>
  </si>
  <si>
    <t>E1401-4-162</t>
  </si>
  <si>
    <t>E1401-4-163</t>
  </si>
  <si>
    <t>E1401-4-164</t>
  </si>
  <si>
    <t>E1401-4-201</t>
  </si>
  <si>
    <t>E1401-4-202</t>
  </si>
  <si>
    <t>E1401-4-203</t>
  </si>
  <si>
    <t>E1401-4-204</t>
  </si>
  <si>
    <t>E1401-4-205</t>
  </si>
  <si>
    <t>E1401-4-206</t>
  </si>
  <si>
    <t>E1401-4-207</t>
  </si>
  <si>
    <t>E1401-4-208</t>
  </si>
  <si>
    <t>E1401-4-209</t>
  </si>
  <si>
    <t>E1401-4-211</t>
  </si>
  <si>
    <t>E1401-4-212</t>
  </si>
  <si>
    <t>E1401-4-213</t>
  </si>
  <si>
    <t>E1401-4-214</t>
  </si>
  <si>
    <t>E1401-4-215</t>
  </si>
  <si>
    <t>E1401-4-216</t>
  </si>
  <si>
    <t>E1401-4-217</t>
  </si>
  <si>
    <t>E1401-4-218</t>
  </si>
  <si>
    <t>E1401-4-219</t>
  </si>
  <si>
    <t>E1401-4-220</t>
  </si>
  <si>
    <t>E1401-4-221</t>
  </si>
  <si>
    <t>E1401-4-222</t>
  </si>
  <si>
    <t>E1401-4-223</t>
  </si>
  <si>
    <t>E1401-4-224</t>
  </si>
  <si>
    <t>E1401-4-225</t>
  </si>
  <si>
    <t>E1401-4-226</t>
  </si>
  <si>
    <t>E1401-4-227</t>
  </si>
  <si>
    <t>E1401-4-228</t>
  </si>
  <si>
    <t>E1401-4-230</t>
  </si>
  <si>
    <t>E1401-4-232</t>
  </si>
  <si>
    <t>E1401-4-233</t>
  </si>
  <si>
    <t>E1401-4-234</t>
  </si>
  <si>
    <t>E1401-4-235</t>
  </si>
  <si>
    <t>E1401-4-236</t>
  </si>
  <si>
    <t>E1401-4-237</t>
  </si>
  <si>
    <t>E1401-4-238</t>
  </si>
  <si>
    <t>E1401-4-239</t>
  </si>
  <si>
    <t>E1401-4-240</t>
  </si>
  <si>
    <t>E1401-4-241</t>
  </si>
  <si>
    <t>E1401-4-243</t>
  </si>
  <si>
    <t>E1401-4-245</t>
  </si>
  <si>
    <t>E1401-4-247</t>
  </si>
  <si>
    <t>E1401-4-248</t>
  </si>
  <si>
    <t>E1401-4-249</t>
  </si>
  <si>
    <t>E1401-4-250</t>
  </si>
  <si>
    <t>E1401-4-251</t>
  </si>
  <si>
    <t>E1401-4-252</t>
  </si>
  <si>
    <t>E1401-4-253</t>
  </si>
  <si>
    <t>E1401-4-254</t>
  </si>
  <si>
    <t>E1401-4-255</t>
  </si>
  <si>
    <t>E1401-4-256</t>
  </si>
  <si>
    <t>E1401-4-257</t>
  </si>
  <si>
    <t>E1401-4-258</t>
  </si>
  <si>
    <t>E1401-4-259</t>
  </si>
  <si>
    <t>E1401-4-260</t>
  </si>
  <si>
    <t>E1401-4-261</t>
  </si>
  <si>
    <t>E1401-4-262</t>
  </si>
  <si>
    <t>E1401-4-263</t>
  </si>
  <si>
    <t>E1401-4-264</t>
  </si>
  <si>
    <t>E1401-4-265</t>
  </si>
  <si>
    <t>E1401-4-267</t>
  </si>
  <si>
    <t>E1401-4-268</t>
  </si>
  <si>
    <t>E1401-4-269</t>
  </si>
  <si>
    <t>E1401-4-270</t>
  </si>
  <si>
    <t>E1401-4-271</t>
  </si>
  <si>
    <t>E1401-4-272</t>
  </si>
  <si>
    <t>E1401-4-273</t>
  </si>
  <si>
    <t>E1401-4-274</t>
  </si>
  <si>
    <t>E1401-4-333</t>
  </si>
  <si>
    <t>E1401-4-408</t>
  </si>
  <si>
    <t>E1401-4-409</t>
  </si>
  <si>
    <t>E1401-4-411</t>
  </si>
  <si>
    <t>E1401-4-412</t>
  </si>
  <si>
    <t>E1401-4-413</t>
  </si>
  <si>
    <t>E1401-4-414</t>
  </si>
  <si>
    <t>E1401-4-415</t>
  </si>
  <si>
    <t>E1401-4-416</t>
  </si>
  <si>
    <t>E1401-4-417</t>
  </si>
  <si>
    <t>E1401-4-418</t>
  </si>
  <si>
    <t>E1401-4-419</t>
  </si>
  <si>
    <t>E1401-4-420</t>
  </si>
  <si>
    <t>E1401-4-421</t>
  </si>
  <si>
    <t>E1401-4-422</t>
  </si>
  <si>
    <t>E1401-4-423</t>
  </si>
  <si>
    <t>E1401-4-424</t>
  </si>
  <si>
    <t>E1401-4-425</t>
  </si>
  <si>
    <t>E1401-4-426</t>
  </si>
  <si>
    <t>E1401-4-427</t>
  </si>
  <si>
    <t>E1401-4-428</t>
  </si>
  <si>
    <t>E1401-4-430</t>
  </si>
  <si>
    <t>E1401-4-432</t>
  </si>
  <si>
    <t>E1401-4-433</t>
  </si>
  <si>
    <t>E1401-4-434</t>
  </si>
  <si>
    <t>E1401-4-435</t>
  </si>
  <si>
    <t>E1401-4-436</t>
  </si>
  <si>
    <t>E1401-4-437</t>
  </si>
  <si>
    <t>E1401-4-438</t>
  </si>
  <si>
    <t>E1401-4-439</t>
  </si>
  <si>
    <t>E1401-4-440</t>
  </si>
  <si>
    <t>E1401-4-441</t>
  </si>
  <si>
    <t>E1401-4-443</t>
  </si>
  <si>
    <t>E1401-4-445</t>
  </si>
  <si>
    <t>E1401-4-447</t>
  </si>
  <si>
    <t>E1401-4-448</t>
  </si>
  <si>
    <t>E1401-4-449</t>
  </si>
  <si>
    <t>E1401-4-450</t>
  </si>
  <si>
    <t>E1401-4-451</t>
  </si>
  <si>
    <t>E1401-4-452</t>
  </si>
  <si>
    <t>E1401-4-453</t>
  </si>
  <si>
    <t>E1401-4-454</t>
  </si>
  <si>
    <t>E1401-4-455</t>
  </si>
  <si>
    <t>E1401-4-456</t>
  </si>
  <si>
    <t>E1401-4-457</t>
  </si>
  <si>
    <t>E1401-4-458</t>
  </si>
  <si>
    <t>E1401-4-459</t>
  </si>
  <si>
    <t>E1401-4-460</t>
  </si>
  <si>
    <t>E1401-4-461</t>
  </si>
  <si>
    <t>E1401-4-462</t>
  </si>
  <si>
    <t>E1401-4-463</t>
  </si>
  <si>
    <t>E1401-4-464</t>
  </si>
  <si>
    <t>E1401-4-465</t>
  </si>
  <si>
    <t>E1401-4-467</t>
  </si>
  <si>
    <t>E1401-4-468</t>
  </si>
  <si>
    <t>E1401-4-469</t>
  </si>
  <si>
    <t>E1401-4-470</t>
  </si>
  <si>
    <t>E1401-4-471</t>
  </si>
  <si>
    <t>E1401-4-472</t>
  </si>
  <si>
    <t>E1401-4-473</t>
  </si>
  <si>
    <t>E1401-4-474</t>
  </si>
  <si>
    <t>E1401-4-533</t>
  </si>
  <si>
    <t>E1401-4-633</t>
  </si>
  <si>
    <t>E1401-4-北值班室</t>
  </si>
  <si>
    <t>E1401-4-南值班室</t>
  </si>
  <si>
    <t>E1401-5-101</t>
  </si>
  <si>
    <t>E1401-5-102</t>
  </si>
  <si>
    <t>E1401-5-103</t>
  </si>
  <si>
    <t>E1401-5-104</t>
  </si>
  <si>
    <t>E1401-5-127</t>
  </si>
  <si>
    <t>E1401-5-136</t>
  </si>
  <si>
    <t>E1401-5-214</t>
  </si>
  <si>
    <t>E1401-5-233</t>
  </si>
  <si>
    <t>E1401-5-242</t>
  </si>
  <si>
    <t>E1401-5-333</t>
  </si>
  <si>
    <t>E1401-5-342</t>
  </si>
  <si>
    <t>E1401-5-422</t>
  </si>
  <si>
    <t>E1401-5-423</t>
  </si>
  <si>
    <t>E1401-5-424</t>
  </si>
  <si>
    <t>E1401-5-433</t>
  </si>
  <si>
    <t>E1401-5-442</t>
  </si>
  <si>
    <t>E1401-5-454</t>
  </si>
  <si>
    <t>E1401-5-512</t>
  </si>
  <si>
    <t>E1401-5-513</t>
  </si>
  <si>
    <t>E1401-5-514</t>
  </si>
  <si>
    <t>E1401-5-515</t>
  </si>
  <si>
    <t>E1401-5-516</t>
  </si>
  <si>
    <t>E1401-5-517</t>
  </si>
  <si>
    <t>E1401-5-518</t>
  </si>
  <si>
    <t>E1401-5-519</t>
  </si>
  <si>
    <t>E1401-5-520</t>
  </si>
  <si>
    <t>E1401-5-521</t>
  </si>
  <si>
    <t>E1401-5-522</t>
  </si>
  <si>
    <t>E1401-5-523</t>
  </si>
  <si>
    <t>E1401-5-524</t>
  </si>
  <si>
    <t>E1401-5-525</t>
  </si>
  <si>
    <t>E1401-5-526</t>
  </si>
  <si>
    <t>E1401-5-527</t>
  </si>
  <si>
    <t>E1401-5-528</t>
  </si>
  <si>
    <t>E1401-5-530</t>
  </si>
  <si>
    <t>E1401-5-532</t>
  </si>
  <si>
    <t>E1401-5-533</t>
  </si>
  <si>
    <t>E1401-5-534</t>
  </si>
  <si>
    <t>E1401-5-535</t>
  </si>
  <si>
    <t>E1401-5-536</t>
  </si>
  <si>
    <t>E1401-5-537</t>
  </si>
  <si>
    <t>E1401-5-538</t>
  </si>
  <si>
    <t>E1401-5-539</t>
  </si>
  <si>
    <t>E1401-5-542</t>
  </si>
  <si>
    <t>E1401-5-543</t>
  </si>
  <si>
    <t>E1401-5-603</t>
  </si>
  <si>
    <t>E1401-5-614</t>
  </si>
  <si>
    <t>E1401-5-615</t>
  </si>
  <si>
    <t>E1401-5-616</t>
  </si>
  <si>
    <t>E1401-5-617</t>
  </si>
  <si>
    <t>E1401-5-620</t>
  </si>
  <si>
    <t>E1401-5-621</t>
  </si>
  <si>
    <t>E1401-5-633</t>
  </si>
  <si>
    <t>E1401-5-642</t>
  </si>
  <si>
    <t>E1401-5-672</t>
  </si>
  <si>
    <t>E1401-5-北值班室</t>
  </si>
  <si>
    <t>E1401-5-南值班室</t>
  </si>
  <si>
    <t>E1401-6-125</t>
  </si>
  <si>
    <t>E1401-6-134</t>
  </si>
  <si>
    <t>E1401-6-231</t>
  </si>
  <si>
    <t>E1401-6-240</t>
  </si>
  <si>
    <t>E1401-6-331</t>
  </si>
  <si>
    <t>E1401-6-340</t>
  </si>
  <si>
    <t>E1401-6-431</t>
  </si>
  <si>
    <t>E1401-6-440</t>
  </si>
  <si>
    <t>E1401-6-531</t>
  </si>
  <si>
    <t>E1401-6-540</t>
  </si>
  <si>
    <t>E1401-6-611</t>
  </si>
  <si>
    <t>E1401-6-612</t>
  </si>
  <si>
    <t>E1401-6-631</t>
  </si>
  <si>
    <t>E1401-6-640</t>
  </si>
  <si>
    <t>E1401-6-南值班室</t>
  </si>
  <si>
    <t>E1401-7-301</t>
  </si>
  <si>
    <t>E1401-7-318</t>
  </si>
  <si>
    <t>E1401-7-409</t>
  </si>
  <si>
    <t>E1401-7-418</t>
  </si>
  <si>
    <t>E1401-7-518</t>
  </si>
  <si>
    <t>E1401-8-127</t>
  </si>
  <si>
    <t>E1401-8-135</t>
  </si>
  <si>
    <t>E1401-8-143</t>
  </si>
  <si>
    <t>E1401-8-232</t>
  </si>
  <si>
    <t>E1401-8-233</t>
  </si>
  <si>
    <t>E1401-8-234</t>
  </si>
  <si>
    <t>E1401-8-235</t>
  </si>
  <si>
    <t>E1401-8-236</t>
  </si>
  <si>
    <t>E1401-8-237</t>
  </si>
  <si>
    <t>E1401-8-241</t>
  </si>
  <si>
    <t>E1401-8-261</t>
  </si>
  <si>
    <t>E1401-8-333</t>
  </si>
  <si>
    <t>E1401-8-341</t>
  </si>
  <si>
    <t>E1401-8-433</t>
  </si>
  <si>
    <t>E1401-8-441</t>
  </si>
  <si>
    <t>E1401-8-527</t>
  </si>
  <si>
    <t>E1401-8-533</t>
  </si>
  <si>
    <t>E1401-8-534</t>
  </si>
  <si>
    <t>E1401-8-541</t>
  </si>
  <si>
    <t>E1401-8-567</t>
  </si>
  <si>
    <t>E1401-8-601</t>
  </si>
  <si>
    <t>E1401-8-605</t>
  </si>
  <si>
    <t>E1401-8-608</t>
  </si>
  <si>
    <t>E1401-8-612</t>
  </si>
  <si>
    <t>E1401-8-613</t>
  </si>
  <si>
    <t>E1401-8-633</t>
  </si>
  <si>
    <t>E1401-7-410</t>
  </si>
  <si>
    <t>E1401-5-673</t>
  </si>
  <si>
    <t>E1401-7-408</t>
  </si>
  <si>
    <t>E1401-7-407</t>
  </si>
  <si>
    <t>E1401-7-406</t>
  </si>
  <si>
    <t>E1401-7-405</t>
  </si>
  <si>
    <t>E1401-7-404</t>
  </si>
  <si>
    <t>E1401-7-403</t>
  </si>
  <si>
    <t>E1401-7-321</t>
  </si>
  <si>
    <t>E1401-7-319</t>
  </si>
  <si>
    <t>E1401-7-317</t>
  </si>
  <si>
    <t>E1401-7-316</t>
  </si>
  <si>
    <t>E1401-7-315</t>
  </si>
  <si>
    <t>E1401-7-314</t>
  </si>
  <si>
    <t>E1401-7-313</t>
  </si>
  <si>
    <t>E1401-7-312</t>
  </si>
  <si>
    <t>E1401-7-311</t>
  </si>
  <si>
    <t>E1401-7-310</t>
  </si>
  <si>
    <t>E1401-7-309</t>
  </si>
  <si>
    <t>E1401-7-308</t>
  </si>
  <si>
    <t>E1401-7-307</t>
  </si>
  <si>
    <t>E1401-7-306</t>
  </si>
  <si>
    <t>E1401-7-305</t>
  </si>
  <si>
    <t>E1401-7-304</t>
  </si>
  <si>
    <t>E1401-7-303</t>
  </si>
  <si>
    <t>E1401-5-671</t>
  </si>
  <si>
    <t>E1401-5-670</t>
  </si>
  <si>
    <t>E1401-5-669</t>
  </si>
  <si>
    <t>E1401-5-668</t>
  </si>
  <si>
    <t>E1401-5-667</t>
  </si>
  <si>
    <t>E1401-5-666</t>
  </si>
  <si>
    <t>E1401-5-665</t>
  </si>
  <si>
    <t>E1401-5-663</t>
  </si>
  <si>
    <t>E1401-5-662</t>
  </si>
  <si>
    <t>E1401-5-661</t>
  </si>
  <si>
    <t>E1401-5-660</t>
  </si>
  <si>
    <t>E1401-5-659</t>
  </si>
  <si>
    <t>E1401-5-658</t>
  </si>
  <si>
    <t>E1401-5-657</t>
  </si>
  <si>
    <t>E1401-5-656</t>
  </si>
  <si>
    <t>E1401-5-655</t>
  </si>
  <si>
    <t>E1401-5-654</t>
  </si>
  <si>
    <t>E1401-5-653</t>
  </si>
  <si>
    <t>E1401-5-652</t>
  </si>
  <si>
    <t>E1401-5-651</t>
  </si>
  <si>
    <t>E1401-5-650</t>
  </si>
  <si>
    <t>E1401-5-649</t>
  </si>
  <si>
    <t>E1401-5-648</t>
  </si>
  <si>
    <t>E1401-5-549</t>
  </si>
  <si>
    <t>E1401-5-550</t>
  </si>
  <si>
    <t>E1401-5-551</t>
  </si>
  <si>
    <t>E1401-5-552</t>
  </si>
  <si>
    <t>E1401-6-301</t>
  </si>
  <si>
    <t>E1401-5-373</t>
  </si>
  <si>
    <t>E1401-5-401</t>
  </si>
  <si>
    <t>E1401-5-402</t>
  </si>
  <si>
    <t>E1401-5-403</t>
  </si>
  <si>
    <t>E1401-5-404</t>
  </si>
  <si>
    <t>E1401-5-405</t>
  </si>
  <si>
    <t>E1401-5-406</t>
  </si>
  <si>
    <t>E1401-6-539</t>
  </si>
  <si>
    <t>E1401-5-439</t>
  </si>
  <si>
    <t>E1401-5-440</t>
  </si>
  <si>
    <t>E1401-5-441</t>
  </si>
  <si>
    <t>E1401-6-303</t>
  </si>
  <si>
    <t>E1401-8-602</t>
  </si>
  <si>
    <t>E1401-8-604</t>
  </si>
  <si>
    <t>E1401-8-606</t>
  </si>
  <si>
    <t>E1401-8-607</t>
  </si>
  <si>
    <t>E1401-5-453</t>
  </si>
  <si>
    <t>E1401-6-652</t>
  </si>
  <si>
    <t>E1401-6-613</t>
  </si>
  <si>
    <t>E1401-6-614</t>
  </si>
  <si>
    <t>E1401-6-615</t>
  </si>
  <si>
    <t>E1401-6-616</t>
  </si>
  <si>
    <t>E1401-6-637</t>
  </si>
  <si>
    <t>E1401-6-638</t>
  </si>
  <si>
    <t>E1401-6-639</t>
  </si>
  <si>
    <t>E1401-5-425</t>
  </si>
  <si>
    <t>E1401-5-426</t>
  </si>
  <si>
    <t>E1401-5-427</t>
  </si>
  <si>
    <t>E1401-5-201</t>
  </si>
  <si>
    <t>E1401-5-202</t>
  </si>
  <si>
    <t>E1401-6-201</t>
  </si>
  <si>
    <t>E1401-6-202</t>
  </si>
  <si>
    <t>E1401-5-604</t>
  </si>
  <si>
    <t>E1401-5-605</t>
  </si>
  <si>
    <t>E1401-5-613</t>
  </si>
  <si>
    <t>E1401-8-535</t>
  </si>
  <si>
    <t>E1401-8-536</t>
  </si>
  <si>
    <t>E1401-8-537</t>
  </si>
  <si>
    <t>E1401-5-545</t>
  </si>
  <si>
    <t>E1401-5-546</t>
  </si>
  <si>
    <t>E1401-5-547</t>
  </si>
  <si>
    <t>林肯公园</t>
    <phoneticPr fontId="16" type="noConversion"/>
  </si>
  <si>
    <t>2024-11</t>
    <phoneticPr fontId="6" type="noConversion"/>
  </si>
  <si>
    <t>2024-12</t>
    <phoneticPr fontId="6" type="noConversion"/>
  </si>
  <si>
    <t>2025-2</t>
    <phoneticPr fontId="6" type="noConversion"/>
  </si>
  <si>
    <t>2025-3</t>
    <phoneticPr fontId="6" type="noConversion"/>
  </si>
  <si>
    <t>2025-4</t>
  </si>
  <si>
    <t>2025-5</t>
  </si>
  <si>
    <t>2025-6</t>
  </si>
  <si>
    <t>2025-7</t>
  </si>
  <si>
    <t>2025-8</t>
  </si>
  <si>
    <t>2025-9</t>
  </si>
  <si>
    <t>2025-1</t>
    <phoneticPr fontId="6" type="noConversion"/>
  </si>
  <si>
    <t>亦城科创公寓</t>
    <phoneticPr fontId="6" type="noConversion"/>
  </si>
  <si>
    <t>国融国际</t>
    <phoneticPr fontId="6" type="noConversion"/>
  </si>
  <si>
    <t>林肯公园</t>
    <phoneticPr fontId="6" type="noConversion"/>
  </si>
  <si>
    <t>国锐金嵿</t>
    <phoneticPr fontId="6" type="noConversion"/>
  </si>
  <si>
    <t>亦城科创公寓</t>
    <phoneticPr fontId="16" type="noConversion"/>
  </si>
  <si>
    <r>
      <t>周边有国融国际、林肯公园、国锐金嵿、东晶国际公寓等公寓类居住项目，居住小区规模较大，入住率较高，综合评价居住社区成熟度较好</t>
    </r>
    <r>
      <rPr>
        <sz val="9"/>
        <rFont val="宋体"/>
        <family val="3"/>
        <charset val="134"/>
      </rPr>
      <t>。</t>
    </r>
    <phoneticPr fontId="6" type="noConversion"/>
  </si>
  <si>
    <t>厨房卫生间配备家具家电，程度较新；功能正常，质量有保证，一般</t>
    <phoneticPr fontId="12" type="noConversion"/>
  </si>
  <si>
    <t>所在区域周边2公里范围内有中国农业银行、中国建设银行、中国光大银行等金融机构；百发隆购物中心、中福购物中心、百尚家居建材市场等商服设施；周边有北京市建华实验亦庄学校、亦庄小学、定海园幼儿园等教育机构；有次渠社区卫生服务站等医疗机构设施。公共配套设施较齐全。</t>
    <phoneticPr fontId="6" type="noConversion"/>
  </si>
  <si>
    <r>
      <t>周边有林肯公园、国锐金嵿、东晶国际公寓等公寓类居住项目，居住小区规模较大，入住率较高，综合评价居住社区成熟度较好</t>
    </r>
    <r>
      <rPr>
        <sz val="9"/>
        <rFont val="宋体"/>
        <family val="3"/>
        <charset val="134"/>
      </rPr>
      <t>。</t>
    </r>
    <phoneticPr fontId="6" type="noConversion"/>
  </si>
  <si>
    <r>
      <t>周边有国融国际、国锐金嵿、东晶国际公寓等公寓类居住项目，居住小区规模较大，入住率较高，综合评价居住社区成熟度较好</t>
    </r>
    <r>
      <rPr>
        <sz val="9"/>
        <rFont val="宋体"/>
        <family val="3"/>
        <charset val="134"/>
      </rPr>
      <t>。</t>
    </r>
    <phoneticPr fontId="6" type="noConversion"/>
  </si>
  <si>
    <r>
      <t>周边有国融国际、林肯公园、东晶国际公寓等公寓类居住项目，居住小区规模较大，入住率较高，综合评价居住社区成熟度较好</t>
    </r>
    <r>
      <rPr>
        <sz val="9"/>
        <rFont val="宋体"/>
        <family val="3"/>
        <charset val="134"/>
      </rPr>
      <t>。</t>
    </r>
    <phoneticPr fontId="6" type="noConversion"/>
  </si>
  <si>
    <t>紧临城市次干道——科创十街、城市支路——经海七路等，附近有公交车站亦城科创家园、经海七路南口等，停靠线路有523路、913路、T68路、专159路、专184路、专188路等多条线路及亦庄线——次渠南站，周边段道路情况良好，道路通达度较好，综合评价交通便捷度较好。</t>
    <phoneticPr fontId="12" type="noConversion"/>
  </si>
  <si>
    <t>位于北京经济技术开发区，周边百发隆购物中心、中福购物中心、百尚家居建材市场等商业设施，综合评价商业设施较好。</t>
    <phoneticPr fontId="6" type="noConversion"/>
  </si>
  <si>
    <t>位于北京经济技术开发区，周边大族广场、北京华联BHG Mall亦庄店、上海沙龙新天地天宝商业中心等商业设施，综合评价商业设施较好。</t>
    <phoneticPr fontId="6" type="noConversion"/>
  </si>
  <si>
    <t>所在区域周边2公里范围内有中国工商银行、招商银行、渤海银行等金融机构；大族广场、北京华联BHG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</si>
  <si>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文化园西路、城市次干道——北环西路等，附近有公交车站亦庄北环西路、天华西路北口等，停靠线路有492路、821路、、599路、927路、997路等多条线路及亦庄线——亦庄文化园站，周边段道路情况良好，道路通达度较好，综合评价交通便捷度较好。</t>
    <phoneticPr fontId="12" type="noConversion"/>
  </si>
  <si>
    <t>位于北京经济技术开发区，周边亦庄创意生活广场、北京华联BHG Mall亦庄店、上海沙龙新天地天宝商业中心等商业设施，综合评价商业设施较好。</t>
    <phoneticPr fontId="6" type="noConversion"/>
  </si>
  <si>
    <t>所在区域周边2公里范围内有中国建设银行、招商银行、北京银行等金融机构；亦庄创意生活广场、北京华联BHG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</si>
  <si>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荣华中路、城市次干道——天华北街等，附近有公交车站天华北街东口、天华东路等，停靠线路有492路、821路、927路、975路、976路等多条线路及亦庄线——万源街站，周边段道路情况良好，道路通达度较好，综合评价交通便捷度较好。</t>
    <phoneticPr fontId="12" type="noConversion"/>
  </si>
  <si>
    <t>紧临城市主干道——荣华南路、荣京西街等，附近有公交车站荣京东街、宏达中路等，停靠线路有324路、492路、523路、665路、685路、846路等多条线路及亦庄线——荣京东街站，周边段道路情况良好，道路通达度较好，综合评价交通便捷度较好。</t>
    <phoneticPr fontId="12" type="noConversion"/>
  </si>
  <si>
    <t>所在区域周边2公里范围内有中国银行、招商银行、广发银行等金融机构；大族广场、北京华联BHG Mall亦庄店、上海沙龙新天地天宝商业中心等商服设施；周边有人大附中北京经济技术开发区学校、北京经济技术开发区第一小学、未来荣华金嵿国际幼儿园等教育机构；有北京同仁医院南区、北京荣华中西医结合医院等医疗机构设施。公共配套设施较齐全。</t>
    <phoneticPr fontId="6" type="noConversion"/>
  </si>
  <si>
    <t>朝向、采光、通风</t>
    <phoneticPr fontId="12" type="noConversion"/>
  </si>
  <si>
    <t>朝向</t>
  </si>
  <si>
    <t>E1401-5-640</t>
    <phoneticPr fontId="16" type="noConversion"/>
  </si>
  <si>
    <t>东</t>
  </si>
  <si>
    <t>北</t>
  </si>
  <si>
    <t>南</t>
  </si>
  <si>
    <t>E1401-6-233</t>
    <phoneticPr fontId="16" type="noConversion"/>
  </si>
  <si>
    <t>数量</t>
    <phoneticPr fontId="6" type="noConversion"/>
  </si>
  <si>
    <t>标准房</t>
    <phoneticPr fontId="6" type="noConversion"/>
  </si>
  <si>
    <t>30-35</t>
    <phoneticPr fontId="6" type="noConversion"/>
  </si>
  <si>
    <t>有电梯</t>
    <phoneticPr fontId="6" type="noConversion"/>
  </si>
  <si>
    <t>高层塔楼</t>
    <phoneticPr fontId="6" type="noConversion"/>
  </si>
  <si>
    <r>
      <t>6</t>
    </r>
    <r>
      <rPr>
        <sz val="11"/>
        <color rgb="FF000000"/>
        <rFont val="等线"/>
        <family val="3"/>
        <charset val="134"/>
      </rPr>
      <t>0-65</t>
    </r>
    <phoneticPr fontId="6" type="noConversion"/>
  </si>
  <si>
    <r>
      <t>3</t>
    </r>
    <r>
      <rPr>
        <sz val="11"/>
        <color rgb="FF000000"/>
        <rFont val="等线"/>
        <family val="3"/>
        <charset val="134"/>
      </rPr>
      <t>5-40</t>
    </r>
    <phoneticPr fontId="6" type="noConversion"/>
  </si>
  <si>
    <r>
      <t>3</t>
    </r>
    <r>
      <rPr>
        <sz val="11"/>
        <color rgb="FF000000"/>
        <rFont val="等线"/>
        <family val="3"/>
        <charset val="134"/>
      </rPr>
      <t>0-35</t>
    </r>
    <phoneticPr fontId="6" type="noConversion"/>
  </si>
  <si>
    <t>朝向较好（南），能保证较长时间的采光，通风较好，较好</t>
    <phoneticPr fontId="6" type="noConversion"/>
  </si>
  <si>
    <t>≤30</t>
    <phoneticPr fontId="6" type="noConversion"/>
  </si>
  <si>
    <t>35-40</t>
    <phoneticPr fontId="6" type="noConversion"/>
  </si>
  <si>
    <t>40-45</t>
    <phoneticPr fontId="6" type="noConversion"/>
  </si>
  <si>
    <t>45-50</t>
    <phoneticPr fontId="6" type="noConversion"/>
  </si>
  <si>
    <t>50-55</t>
    <phoneticPr fontId="6" type="noConversion"/>
  </si>
  <si>
    <t>55-60</t>
    <phoneticPr fontId="6" type="noConversion"/>
  </si>
  <si>
    <t>60-65</t>
    <phoneticPr fontId="6" type="noConversion"/>
  </si>
  <si>
    <t>＞65</t>
    <phoneticPr fontId="6" type="noConversion"/>
  </si>
  <si>
    <t>开间</t>
    <phoneticPr fontId="12" type="noConversion"/>
  </si>
  <si>
    <t>高层板楼</t>
    <phoneticPr fontId="6" type="noConversion"/>
  </si>
  <si>
    <t>周边有通惠河灌渠水系、南侧临近通明湖公园，周边无高等教育学校或博物馆等人文景观，综合评价环境状况较好。</t>
    <phoneticPr fontId="12" type="noConversion"/>
  </si>
  <si>
    <t>周边有亦庄文化园、博大公园，周边无高等教育学校或博物馆等人文景观，综合评价环境状况较好。</t>
    <phoneticPr fontId="12" type="noConversion"/>
  </si>
  <si>
    <t>周边有凉水河水系、博大公园，周边无高等教育学校或博物馆等人文景观，综合评价环境状况较好。</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</si>
</sst>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quot;年&quot;m&quot;月&quot;d&quot;日&quot;;@"/>
    <numFmt numFmtId="177" formatCode="0.00_ "/>
    <numFmt numFmtId="178" formatCode="0.0%"/>
    <numFmt numFmtId="179" formatCode="#,##0.00_ "/>
    <numFmt numFmtId="180" formatCode="0.0000"/>
  </numFmts>
  <fonts count="44"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
      <sz val="10"/>
      <name val="等线 Light"/>
      <family val="3"/>
      <charset val="134"/>
      <scheme val="maj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77">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31" fillId="0" borderId="12"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2" xfId="0" applyFont="1" applyBorder="1" applyAlignment="1">
      <alignment horizontal="center" vertical="center" wrapText="1"/>
    </xf>
    <xf numFmtId="49" fontId="5" fillId="0" borderId="0" xfId="0" applyNumberFormat="1" applyFont="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26" fillId="0" borderId="2" xfId="1" applyFont="1" applyBorder="1" applyAlignment="1">
      <alignment horizontal="center" vertical="center"/>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177" fontId="9" fillId="0" borderId="2" xfId="2" applyNumberFormat="1" applyFont="1" applyBorder="1" applyAlignment="1">
      <alignment horizontal="center" vertical="center" wrapText="1"/>
    </xf>
    <xf numFmtId="0" fontId="9" fillId="0" borderId="2" xfId="2" applyFont="1" applyBorder="1" applyAlignment="1">
      <alignment vertical="center" wrapText="1"/>
    </xf>
    <xf numFmtId="0" fontId="9" fillId="0" borderId="2" xfId="2" applyFont="1" applyBorder="1" applyAlignment="1">
      <alignment horizontal="center" vertical="center" wrapText="1"/>
    </xf>
    <xf numFmtId="4" fontId="9" fillId="0" borderId="2" xfId="2" applyNumberFormat="1" applyFont="1" applyBorder="1" applyAlignment="1">
      <alignment horizontal="center" vertical="center" wrapText="1"/>
    </xf>
    <xf numFmtId="0" fontId="15"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14" fillId="0" borderId="0" xfId="1" applyFont="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0" fillId="0" borderId="5" xfId="0" applyBorder="1" applyAlignment="1">
      <alignment horizontal="center" vertical="center"/>
    </xf>
    <xf numFmtId="0" fontId="0" fillId="0" borderId="2" xfId="0" applyBorder="1" applyAlignment="1">
      <alignment horizontal="center" vertical="center"/>
    </xf>
    <xf numFmtId="0" fontId="5" fillId="0" borderId="5" xfId="0" applyFont="1" applyBorder="1" applyAlignment="1">
      <alignment horizontal="center" vertical="center" wrapText="1"/>
    </xf>
    <xf numFmtId="0" fontId="0" fillId="0" borderId="0" xfId="0"/>
    <xf numFmtId="14" fontId="0" fillId="0" borderId="0" xfId="0" applyNumberFormat="1"/>
    <xf numFmtId="0" fontId="33" fillId="0" borderId="1" xfId="6" applyFont="1" applyBorder="1" applyAlignment="1">
      <alignment horizontal="center" vertical="center"/>
    </xf>
    <xf numFmtId="0" fontId="7" fillId="2" borderId="2" xfId="1" applyFill="1" applyBorder="1" applyAlignment="1">
      <alignment horizontal="center" vertical="center"/>
    </xf>
    <xf numFmtId="0" fontId="42" fillId="2" borderId="2" xfId="1" applyFont="1" applyFill="1" applyBorder="1" applyAlignment="1">
      <alignment horizontal="center" vertical="center"/>
    </xf>
    <xf numFmtId="0" fontId="7" fillId="2" borderId="2" xfId="1" applyFill="1" applyBorder="1" applyAlignment="1">
      <alignment horizontal="center" vertical="center"/>
    </xf>
    <xf numFmtId="0" fontId="15"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wrapText="1"/>
    </xf>
    <xf numFmtId="0" fontId="43" fillId="2" borderId="2" xfId="1" applyFont="1" applyFill="1" applyBorder="1" applyAlignment="1">
      <alignment horizontal="center" vertical="center"/>
    </xf>
    <xf numFmtId="177" fontId="43" fillId="2" borderId="2" xfId="1" applyNumberFormat="1" applyFont="1" applyFill="1" applyBorder="1" applyAlignment="1">
      <alignment horizontal="center" vertical="center" wrapText="1"/>
    </xf>
    <xf numFmtId="0" fontId="37" fillId="2" borderId="2" xfId="1" applyFont="1" applyFill="1" applyBorder="1" applyAlignment="1">
      <alignment horizontal="center" vertical="center" wrapText="1"/>
    </xf>
    <xf numFmtId="177" fontId="37" fillId="2" borderId="2" xfId="1" applyNumberFormat="1" applyFont="1" applyFill="1" applyBorder="1" applyAlignment="1">
      <alignment horizontal="center" vertical="center" wrapText="1"/>
    </xf>
    <xf numFmtId="177" fontId="43" fillId="2" borderId="2" xfId="1" applyNumberFormat="1" applyFont="1" applyFill="1" applyBorder="1" applyAlignment="1">
      <alignment horizontal="center" vertical="center"/>
    </xf>
    <xf numFmtId="0" fontId="37" fillId="2" borderId="2" xfId="1" applyFont="1" applyFill="1" applyBorder="1" applyAlignment="1">
      <alignment horizontal="center" vertical="center"/>
    </xf>
    <xf numFmtId="177" fontId="37" fillId="2" borderId="2" xfId="1" applyNumberFormat="1" applyFont="1" applyFill="1" applyBorder="1" applyAlignment="1">
      <alignment horizontal="center" vertical="center"/>
    </xf>
    <xf numFmtId="177" fontId="15" fillId="2" borderId="2" xfId="1" applyNumberFormat="1" applyFont="1" applyFill="1" applyBorder="1" applyAlignment="1">
      <alignment horizontal="center" vertical="center"/>
    </xf>
    <xf numFmtId="0" fontId="36"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shrinkToFit="1"/>
    </xf>
    <xf numFmtId="0" fontId="22" fillId="2" borderId="2" xfId="1" applyFont="1" applyFill="1" applyBorder="1" applyAlignment="1">
      <alignment horizontal="center" vertical="center" wrapText="1"/>
    </xf>
    <xf numFmtId="0" fontId="7" fillId="2" borderId="2" xfId="1" applyFill="1" applyBorder="1">
      <alignment vertical="center"/>
    </xf>
    <xf numFmtId="0" fontId="7" fillId="2" borderId="0" xfId="1" applyFill="1" applyAlignment="1">
      <alignment horizontal="center" vertical="center"/>
    </xf>
    <xf numFmtId="0" fontId="0" fillId="0" borderId="0" xfId="0" applyNumberFormat="1"/>
  </cellXfs>
  <cellStyles count="9">
    <cellStyle name="百分比" xfId="5" builtinId="5"/>
    <cellStyle name="百分比 2" xfId="8" xr:uid="{00000000-0005-0000-0000-000001000000}"/>
    <cellStyle name="常规" xfId="0" builtinId="0"/>
    <cellStyle name="常规 2" xfId="1" xr:uid="{00000000-0005-0000-0000-000003000000}"/>
    <cellStyle name="常规 2 2" xfId="7" xr:uid="{00000000-0005-0000-0000-000004000000}"/>
    <cellStyle name="常规 3" xfId="2" xr:uid="{00000000-0005-0000-0000-000005000000}"/>
    <cellStyle name="常规 4" xfId="6" xr:uid="{00000000-0005-0000-0000-000006000000}"/>
    <cellStyle name="常规 63" xfId="4" xr:uid="{00000000-0005-0000-0000-000007000000}"/>
    <cellStyle name="常规 9" xfId="3" xr:uid="{00000000-0005-0000-0000-000008000000}"/>
  </cellStyles>
  <dxfs count="5">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101.44</c:v>
                </c:pt>
                <c:pt idx="1">
                  <c:v>97.87</c:v>
                </c:pt>
                <c:pt idx="2">
                  <c:v>99.92</c:v>
                </c:pt>
                <c:pt idx="3">
                  <c:v>98.81</c:v>
                </c:pt>
                <c:pt idx="4">
                  <c:v>98.64</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94.41</c:v>
                </c:pt>
                <c:pt idx="1">
                  <c:v>94.81</c:v>
                </c:pt>
                <c:pt idx="2">
                  <c:v>104.66</c:v>
                </c:pt>
                <c:pt idx="3">
                  <c:v>100.95</c:v>
                </c:pt>
                <c:pt idx="4">
                  <c:v>108.18</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205463936"/>
        <c:axId val="205465472"/>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20546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5472"/>
        <c:crosses val="autoZero"/>
        <c:auto val="1"/>
        <c:lblAlgn val="ctr"/>
        <c:lblOffset val="100"/>
        <c:noMultiLvlLbl val="0"/>
      </c:catAx>
      <c:valAx>
        <c:axId val="205465472"/>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89.12</c:v>
                </c:pt>
                <c:pt idx="1">
                  <c:v>85.87</c:v>
                </c:pt>
                <c:pt idx="2">
                  <c:v>87.31</c:v>
                </c:pt>
                <c:pt idx="3">
                  <c:v>84.44</c:v>
                </c:pt>
                <c:pt idx="4">
                  <c:v>87.11</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92.51</c:v>
                </c:pt>
                <c:pt idx="1">
                  <c:v>87.04</c:v>
                </c:pt>
                <c:pt idx="2">
                  <c:v>99.31</c:v>
                </c:pt>
                <c:pt idx="3">
                  <c:v>96.02</c:v>
                </c:pt>
                <c:pt idx="4">
                  <c:v>92.46</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205517568"/>
        <c:axId val="20551910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20551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9104"/>
        <c:crosses val="autoZero"/>
        <c:auto val="1"/>
        <c:lblAlgn val="ctr"/>
        <c:lblOffset val="100"/>
        <c:noMultiLvlLbl val="0"/>
      </c:catAx>
      <c:valAx>
        <c:axId val="205519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205374592"/>
        <c:axId val="205376128"/>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2053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6128"/>
        <c:crosses val="autoZero"/>
        <c:auto val="1"/>
        <c:lblAlgn val="ctr"/>
        <c:lblOffset val="100"/>
        <c:noMultiLvlLbl val="0"/>
      </c:catAx>
      <c:valAx>
        <c:axId val="20537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113.38</c:v>
                </c:pt>
                <c:pt idx="1">
                  <c:v>113.38</c:v>
                </c:pt>
                <c:pt idx="2">
                  <c:v>113.38</c:v>
                </c:pt>
                <c:pt idx="3">
                  <c:v>113.38</c:v>
                </c:pt>
                <c:pt idx="4">
                  <c:v>113.38</c:v>
                </c:pt>
                <c:pt idx="5">
                  <c:v>113.38</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87.52</c:v>
                </c:pt>
                <c:pt idx="1">
                  <c:v>97.16</c:v>
                </c:pt>
                <c:pt idx="2">
                  <c:v>89.28</c:v>
                </c:pt>
                <c:pt idx="3">
                  <c:v>91.75</c:v>
                </c:pt>
                <c:pt idx="4">
                  <c:v>108.12</c:v>
                </c:pt>
                <c:pt idx="5">
                  <c:v>94.77</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92.16</c:v>
                </c:pt>
                <c:pt idx="1">
                  <c:v>94.06</c:v>
                </c:pt>
                <c:pt idx="2">
                  <c:v>95.78</c:v>
                </c:pt>
                <c:pt idx="3">
                  <c:v>94.68</c:v>
                </c:pt>
                <c:pt idx="4">
                  <c:v>86.13</c:v>
                </c:pt>
                <c:pt idx="5">
                  <c:v>92.56</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205445760"/>
        <c:axId val="205451648"/>
        <c:extLst/>
      </c:lineChart>
      <c:catAx>
        <c:axId val="20544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51648"/>
        <c:crosses val="autoZero"/>
        <c:auto val="1"/>
        <c:lblAlgn val="ctr"/>
        <c:lblOffset val="100"/>
        <c:noMultiLvlLbl val="0"/>
      </c:catAx>
      <c:valAx>
        <c:axId val="205451648"/>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4576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-月'!$W$108</c:f>
              <c:strCache>
                <c:ptCount val="1"/>
                <c:pt idx="0">
                  <c:v>估价机构监测数据</c:v>
                </c:pt>
              </c:strCache>
            </c:strRef>
          </c:tx>
          <c:spPr>
            <a:ln w="28575" cap="rnd">
              <a:solidFill>
                <a:schemeClr val="accent2"/>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-月'!$W$109:$W$116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-月'!$X$108</c:f>
              <c:strCache>
                <c:ptCount val="1"/>
                <c:pt idx="0">
                  <c:v>估价机构市场调查</c:v>
                </c:pt>
              </c:strCache>
            </c:strRef>
          </c:tx>
          <c:spPr>
            <a:ln w="28575" cap="rnd">
              <a:solidFill>
                <a:schemeClr val="accent3"/>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-月'!$X$109:$X$116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-月'!$Y$108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-月'!$Y$109:$Y$116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204670848"/>
        <c:axId val="204672384"/>
        <c:extLst>
          <c:ext xmlns:c15="http://schemas.microsoft.com/office/drawing/2012/chart" uri="{02D57815-91ED-43cb-92C2-25804820EDAC}">
            <c15:filteredLineSeries>
              <c15:ser>
                <c:idx val="0"/>
                <c:order val="0"/>
                <c:tx>
                  <c:strRef>
                    <c:extLst>
                      <c:ext uri="{02D57815-91ED-43cb-92C2-25804820EDAC}">
                        <c15:formulaRef>
                          <c15:sqref>'案例汇总 -月'!$V$108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-月'!$U$109:$U$116</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-月'!$V$109:$V$116</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2046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2384"/>
        <c:crosses val="autoZero"/>
        <c:auto val="1"/>
        <c:lblAlgn val="ctr"/>
        <c:lblOffset val="100"/>
        <c:noMultiLvlLbl val="0"/>
      </c:catAx>
      <c:valAx>
        <c:axId val="20467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-月'!$E$94</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-月'!$E$95:$E$106</c:f>
              <c:numCache>
                <c:formatCode>General</c:formatCode>
                <c:ptCount val="12"/>
                <c:pt idx="0">
                  <c:v>113.38</c:v>
                </c:pt>
                <c:pt idx="1">
                  <c:v>113.38</c:v>
                </c:pt>
                <c:pt idx="2">
                  <c:v>113.38</c:v>
                </c:pt>
                <c:pt idx="3">
                  <c:v>113.38</c:v>
                </c:pt>
                <c:pt idx="4">
                  <c:v>113.38</c:v>
                </c:pt>
                <c:pt idx="5">
                  <c:v>113.38</c:v>
                </c:pt>
                <c:pt idx="6">
                  <c:v>113.38</c:v>
                </c:pt>
                <c:pt idx="7">
                  <c:v>113.38</c:v>
                </c:pt>
                <c:pt idx="8">
                  <c:v>113.38</c:v>
                </c:pt>
                <c:pt idx="9">
                  <c:v>113.38</c:v>
                </c:pt>
                <c:pt idx="10">
                  <c:v>113.38</c:v>
                </c:pt>
                <c:pt idx="11">
                  <c:v>113.38</c:v>
                </c:pt>
              </c:numCache>
            </c:numRef>
          </c:val>
          <c:smooth val="0"/>
          <c:extLst>
            <c:ext xmlns:c16="http://schemas.microsoft.com/office/drawing/2014/chart" uri="{C3380CC4-5D6E-409C-BE32-E72D297353CC}">
              <c16:uniqueId val="{00000000-FDE6-4ED5-85BE-13BE9BD6E26E}"/>
            </c:ext>
          </c:extLst>
        </c:ser>
        <c:ser>
          <c:idx val="1"/>
          <c:order val="1"/>
          <c:tx>
            <c:strRef>
              <c:f>'案例汇总 -月'!$F$94</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-月'!$F$95:$F$106</c:f>
              <c:numCache>
                <c:formatCode>General</c:formatCode>
                <c:ptCount val="12"/>
                <c:pt idx="0">
                  <c:v>92.06</c:v>
                </c:pt>
                <c:pt idx="1">
                  <c:v>92.06</c:v>
                </c:pt>
                <c:pt idx="2">
                  <c:v>0</c:v>
                </c:pt>
                <c:pt idx="3">
                  <c:v>0</c:v>
                </c:pt>
                <c:pt idx="4">
                  <c:v>97.16</c:v>
                </c:pt>
                <c:pt idx="5">
                  <c:v>97.16</c:v>
                </c:pt>
                <c:pt idx="6">
                  <c:v>98.5</c:v>
                </c:pt>
                <c:pt idx="7">
                  <c:v>90.91</c:v>
                </c:pt>
                <c:pt idx="8">
                  <c:v>90.91</c:v>
                </c:pt>
                <c:pt idx="9">
                  <c:v>90.91</c:v>
                </c:pt>
                <c:pt idx="10">
                  <c:v>90.54</c:v>
                </c:pt>
                <c:pt idx="11">
                  <c:v>108.12</c:v>
                </c:pt>
              </c:numCache>
            </c:numRef>
          </c:val>
          <c:smooth val="0"/>
          <c:extLst>
            <c:ext xmlns:c16="http://schemas.microsoft.com/office/drawing/2014/chart" uri="{C3380CC4-5D6E-409C-BE32-E72D297353CC}">
              <c16:uniqueId val="{00000001-FDE6-4ED5-85BE-13BE9BD6E26E}"/>
            </c:ext>
          </c:extLst>
        </c:ser>
        <c:ser>
          <c:idx val="2"/>
          <c:order val="2"/>
          <c:tx>
            <c:strRef>
              <c:f>'案例汇总 -月'!$G$94</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-月'!$G$95:$G$106</c:f>
              <c:numCache>
                <c:formatCode>General</c:formatCode>
                <c:ptCount val="12"/>
                <c:pt idx="0">
                  <c:v>96.54</c:v>
                </c:pt>
                <c:pt idx="1">
                  <c:v>96.54</c:v>
                </c:pt>
                <c:pt idx="2">
                  <c:v>86.13</c:v>
                </c:pt>
                <c:pt idx="3">
                  <c:v>84.43</c:v>
                </c:pt>
                <c:pt idx="4">
                  <c:v>92.16</c:v>
                </c:pt>
                <c:pt idx="5">
                  <c:v>92.41</c:v>
                </c:pt>
                <c:pt idx="6">
                  <c:v>98.32</c:v>
                </c:pt>
                <c:pt idx="7">
                  <c:v>91.44</c:v>
                </c:pt>
                <c:pt idx="8">
                  <c:v>94.23</c:v>
                </c:pt>
                <c:pt idx="9">
                  <c:v>98.22</c:v>
                </c:pt>
                <c:pt idx="10">
                  <c:v>94.89</c:v>
                </c:pt>
                <c:pt idx="11">
                  <c:v>96.74</c:v>
                </c:pt>
              </c:numCache>
            </c:numRef>
          </c:val>
          <c:smooth val="0"/>
          <c:extLst>
            <c:ext xmlns:c16="http://schemas.microsoft.com/office/drawing/2014/chart" uri="{C3380CC4-5D6E-409C-BE32-E72D297353CC}">
              <c16:uniqueId val="{00000002-FDE6-4ED5-85BE-13BE9BD6E26E}"/>
            </c:ext>
          </c:extLst>
        </c:ser>
        <c:dLbls>
          <c:showLegendKey val="0"/>
          <c:showVal val="0"/>
          <c:showCatName val="0"/>
          <c:showSerName val="0"/>
          <c:showPercent val="0"/>
          <c:showBubbleSize val="0"/>
        </c:dLbls>
        <c:smooth val="0"/>
        <c:axId val="204704000"/>
        <c:axId val="204713984"/>
      </c:lineChart>
      <c:catAx>
        <c:axId val="2047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13984"/>
        <c:crosses val="autoZero"/>
        <c:auto val="1"/>
        <c:lblAlgn val="ctr"/>
        <c:lblOffset val="100"/>
        <c:noMultiLvlLbl val="0"/>
      </c:catAx>
      <c:valAx>
        <c:axId val="204713984"/>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0400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-月'!$E$115</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-月'!$E$116:$E$127</c:f>
              <c:numCache>
                <c:formatCode>General</c:formatCode>
                <c:ptCount val="12"/>
                <c:pt idx="0">
                  <c:v>101.64</c:v>
                </c:pt>
                <c:pt idx="1">
                  <c:v>101.24</c:v>
                </c:pt>
                <c:pt idx="2">
                  <c:v>99.39</c:v>
                </c:pt>
                <c:pt idx="3">
                  <c:v>96.09</c:v>
                </c:pt>
                <c:pt idx="4">
                  <c:v>98.13</c:v>
                </c:pt>
                <c:pt idx="5">
                  <c:v>100.43</c:v>
                </c:pt>
                <c:pt idx="6">
                  <c:v>100.86</c:v>
                </c:pt>
                <c:pt idx="7">
                  <c:v>98.48</c:v>
                </c:pt>
                <c:pt idx="8">
                  <c:v>99.14</c:v>
                </c:pt>
                <c:pt idx="9">
                  <c:v>100.32</c:v>
                </c:pt>
                <c:pt idx="10">
                  <c:v>96.96</c:v>
                </c:pt>
                <c:pt idx="11">
                  <c:v>98.64</c:v>
                </c:pt>
              </c:numCache>
            </c:numRef>
          </c:val>
          <c:smooth val="0"/>
          <c:extLst>
            <c:ext xmlns:c16="http://schemas.microsoft.com/office/drawing/2014/chart" uri="{C3380CC4-5D6E-409C-BE32-E72D297353CC}">
              <c16:uniqueId val="{00000000-EACC-45FA-9E65-12AD15786D4A}"/>
            </c:ext>
          </c:extLst>
        </c:ser>
        <c:ser>
          <c:idx val="1"/>
          <c:order val="1"/>
          <c:tx>
            <c:strRef>
              <c:f>'案例汇总 -月'!$F$115</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-月'!$F$116:$F$127</c:f>
              <c:numCache>
                <c:formatCode>General</c:formatCode>
                <c:ptCount val="12"/>
                <c:pt idx="0">
                  <c:v>96</c:v>
                </c:pt>
                <c:pt idx="1">
                  <c:v>92.81</c:v>
                </c:pt>
                <c:pt idx="2">
                  <c:v>92.81</c:v>
                </c:pt>
                <c:pt idx="3">
                  <c:v>98.51</c:v>
                </c:pt>
                <c:pt idx="4">
                  <c:v>93.67</c:v>
                </c:pt>
                <c:pt idx="5">
                  <c:v>106.56</c:v>
                </c:pt>
                <c:pt idx="6">
                  <c:v>104.74</c:v>
                </c:pt>
                <c:pt idx="7">
                  <c:v>102.67</c:v>
                </c:pt>
                <c:pt idx="8">
                  <c:v>103.31</c:v>
                </c:pt>
                <c:pt idx="9">
                  <c:v>103.31</c:v>
                </c:pt>
                <c:pt idx="10">
                  <c:v>103.31</c:v>
                </c:pt>
                <c:pt idx="11">
                  <c:v>108.18</c:v>
                </c:pt>
              </c:numCache>
            </c:numRef>
          </c:val>
          <c:smooth val="0"/>
          <c:extLst>
            <c:ext xmlns:c16="http://schemas.microsoft.com/office/drawing/2014/chart" uri="{C3380CC4-5D6E-409C-BE32-E72D297353CC}">
              <c16:uniqueId val="{00000001-EACC-45FA-9E65-12AD15786D4A}"/>
            </c:ext>
          </c:extLst>
        </c:ser>
        <c:ser>
          <c:idx val="2"/>
          <c:order val="2"/>
          <c:tx>
            <c:strRef>
              <c:f>'案例汇总 -月'!$G$115</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-月'!$G$116:$G$127</c:f>
              <c:numCache>
                <c:formatCode>General</c:formatCode>
                <c:ptCount val="12"/>
                <c:pt idx="0">
                  <c:v>86.99</c:v>
                </c:pt>
                <c:pt idx="1">
                  <c:v>86.99</c:v>
                </c:pt>
                <c:pt idx="2">
                  <c:v>84.96</c:v>
                </c:pt>
                <c:pt idx="3">
                  <c:v>84.96</c:v>
                </c:pt>
                <c:pt idx="4">
                  <c:v>85.32</c:v>
                </c:pt>
                <c:pt idx="5">
                  <c:v>84.47</c:v>
                </c:pt>
                <c:pt idx="6">
                  <c:v>92</c:v>
                </c:pt>
                <c:pt idx="7">
                  <c:v>88.73</c:v>
                </c:pt>
                <c:pt idx="8">
                  <c:v>88.78</c:v>
                </c:pt>
                <c:pt idx="9">
                  <c:v>90.9</c:v>
                </c:pt>
                <c:pt idx="10">
                  <c:v>85.16</c:v>
                </c:pt>
                <c:pt idx="11">
                  <c:v>91.86</c:v>
                </c:pt>
              </c:numCache>
            </c:numRef>
          </c:val>
          <c:smooth val="0"/>
          <c:extLst>
            <c:ext xmlns:c16="http://schemas.microsoft.com/office/drawing/2014/chart" uri="{C3380CC4-5D6E-409C-BE32-E72D297353CC}">
              <c16:uniqueId val="{00000002-EACC-45FA-9E65-12AD15786D4A}"/>
            </c:ext>
          </c:extLst>
        </c:ser>
        <c:dLbls>
          <c:showLegendKey val="0"/>
          <c:showVal val="0"/>
          <c:showCatName val="0"/>
          <c:showSerName val="0"/>
          <c:showPercent val="0"/>
          <c:showBubbleSize val="0"/>
        </c:dLbls>
        <c:smooth val="0"/>
        <c:axId val="204815360"/>
        <c:axId val="204817152"/>
      </c:lineChart>
      <c:catAx>
        <c:axId val="2048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7152"/>
        <c:crosses val="autoZero"/>
        <c:auto val="1"/>
        <c:lblAlgn val="ctr"/>
        <c:lblOffset val="100"/>
        <c:noMultiLvlLbl val="0"/>
      </c:catAx>
      <c:valAx>
        <c:axId val="20481715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536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-月'!$E$136</c:f>
              <c:strCache>
                <c:ptCount val="1"/>
                <c:pt idx="0">
                  <c:v>估价机构监测数据</c:v>
                </c:pt>
              </c:strCache>
            </c:strRef>
          </c:tx>
          <c:spPr>
            <a:ln w="28575" cap="rnd">
              <a:solidFill>
                <a:schemeClr val="accent1"/>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-月'!$E$137:$E$148</c:f>
              <c:numCache>
                <c:formatCode>General</c:formatCode>
                <c:ptCount val="12"/>
                <c:pt idx="0">
                  <c:v>89.84</c:v>
                </c:pt>
                <c:pt idx="1">
                  <c:v>88.39</c:v>
                </c:pt>
                <c:pt idx="2">
                  <c:v>86.95</c:v>
                </c:pt>
                <c:pt idx="3">
                  <c:v>85.16</c:v>
                </c:pt>
                <c:pt idx="4">
                  <c:v>85.51</c:v>
                </c:pt>
                <c:pt idx="5">
                  <c:v>88.54</c:v>
                </c:pt>
                <c:pt idx="6">
                  <c:v>87.8</c:v>
                </c:pt>
                <c:pt idx="7">
                  <c:v>85.58</c:v>
                </c:pt>
                <c:pt idx="8">
                  <c:v>83.69</c:v>
                </c:pt>
                <c:pt idx="9">
                  <c:v>84.13</c:v>
                </c:pt>
                <c:pt idx="10">
                  <c:v>85.51</c:v>
                </c:pt>
                <c:pt idx="11">
                  <c:v>87.11</c:v>
                </c:pt>
              </c:numCache>
            </c:numRef>
          </c:val>
          <c:smooth val="0"/>
          <c:extLst>
            <c:ext xmlns:c16="http://schemas.microsoft.com/office/drawing/2014/chart" uri="{C3380CC4-5D6E-409C-BE32-E72D297353CC}">
              <c16:uniqueId val="{00000000-4372-4E03-94D4-AC1F36AC3D6C}"/>
            </c:ext>
          </c:extLst>
        </c:ser>
        <c:ser>
          <c:idx val="1"/>
          <c:order val="1"/>
          <c:tx>
            <c:strRef>
              <c:f>'案例汇总 -月'!$F$136</c:f>
              <c:strCache>
                <c:ptCount val="1"/>
                <c:pt idx="0">
                  <c:v>估价机构市场调查</c:v>
                </c:pt>
              </c:strCache>
            </c:strRef>
          </c:tx>
          <c:spPr>
            <a:ln w="28575" cap="rnd">
              <a:solidFill>
                <a:schemeClr val="accent2"/>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-月'!$F$137:$F$148</c:f>
              <c:numCache>
                <c:formatCode>General</c:formatCode>
                <c:ptCount val="12"/>
                <c:pt idx="0">
                  <c:v>92.51</c:v>
                </c:pt>
                <c:pt idx="1">
                  <c:v>92.51</c:v>
                </c:pt>
                <c:pt idx="2">
                  <c:v>92.51</c:v>
                </c:pt>
                <c:pt idx="3">
                  <c:v>79.05</c:v>
                </c:pt>
                <c:pt idx="4">
                  <c:v>91.44</c:v>
                </c:pt>
                <c:pt idx="5">
                  <c:v>101.62</c:v>
                </c:pt>
                <c:pt idx="6">
                  <c:v>101.62</c:v>
                </c:pt>
                <c:pt idx="7">
                  <c:v>97</c:v>
                </c:pt>
                <c:pt idx="8">
                  <c:v>81.44</c:v>
                </c:pt>
                <c:pt idx="9">
                  <c:v>81.44</c:v>
                </c:pt>
                <c:pt idx="10">
                  <c:v>81.44</c:v>
                </c:pt>
                <c:pt idx="11">
                  <c:v>92.46</c:v>
                </c:pt>
              </c:numCache>
            </c:numRef>
          </c:val>
          <c:smooth val="0"/>
          <c:extLst>
            <c:ext xmlns:c16="http://schemas.microsoft.com/office/drawing/2014/chart" uri="{C3380CC4-5D6E-409C-BE32-E72D297353CC}">
              <c16:uniqueId val="{00000001-4372-4E03-94D4-AC1F36AC3D6C}"/>
            </c:ext>
          </c:extLst>
        </c:ser>
        <c:ser>
          <c:idx val="2"/>
          <c:order val="2"/>
          <c:tx>
            <c:strRef>
              <c:f>'案例汇总 -月'!$G$136</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-月'!$G$137:$G$148</c:f>
              <c:numCache>
                <c:formatCode>General</c:formatCode>
                <c:ptCount val="12"/>
                <c:pt idx="0">
                  <c:v>90.45</c:v>
                </c:pt>
                <c:pt idx="1">
                  <c:v>90.45</c:v>
                </c:pt>
                <c:pt idx="2">
                  <c:v>84.71</c:v>
                </c:pt>
                <c:pt idx="3">
                  <c:v>88.41</c:v>
                </c:pt>
                <c:pt idx="4">
                  <c:v>63.7</c:v>
                </c:pt>
                <c:pt idx="5">
                  <c:v>83.66</c:v>
                </c:pt>
                <c:pt idx="6">
                  <c:v>83.02</c:v>
                </c:pt>
                <c:pt idx="7">
                  <c:v>80.87</c:v>
                </c:pt>
                <c:pt idx="8">
                  <c:v>79.040000000000006</c:v>
                </c:pt>
                <c:pt idx="9">
                  <c:v>76.25</c:v>
                </c:pt>
                <c:pt idx="10">
                  <c:v>83.2</c:v>
                </c:pt>
                <c:pt idx="11">
                  <c:v>84.25</c:v>
                </c:pt>
              </c:numCache>
            </c:numRef>
          </c:val>
          <c:smooth val="0"/>
          <c:extLst>
            <c:ext xmlns:c16="http://schemas.microsoft.com/office/drawing/2014/chart" uri="{C3380CC4-5D6E-409C-BE32-E72D297353CC}">
              <c16:uniqueId val="{00000002-4372-4E03-94D4-AC1F36AC3D6C}"/>
            </c:ext>
          </c:extLst>
        </c:ser>
        <c:dLbls>
          <c:showLegendKey val="0"/>
          <c:showVal val="0"/>
          <c:showCatName val="0"/>
          <c:showSerName val="0"/>
          <c:showPercent val="0"/>
          <c:showBubbleSize val="0"/>
        </c:dLbls>
        <c:smooth val="0"/>
        <c:axId val="204861440"/>
        <c:axId val="204862976"/>
      </c:lineChart>
      <c:catAx>
        <c:axId val="2048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2976"/>
        <c:crosses val="autoZero"/>
        <c:auto val="1"/>
        <c:lblAlgn val="ctr"/>
        <c:lblOffset val="100"/>
        <c:noMultiLvlLbl val="0"/>
      </c:catAx>
      <c:valAx>
        <c:axId val="204862976"/>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144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128</xdr:row>
      <xdr:rowOff>104774</xdr:rowOff>
    </xdr:from>
    <xdr:to>
      <xdr:col>25</xdr:col>
      <xdr:colOff>323849</xdr:colOff>
      <xdr:row>143</xdr:row>
      <xdr:rowOff>304800</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93</xdr:row>
      <xdr:rowOff>0</xdr:rowOff>
    </xdr:from>
    <xdr:to>
      <xdr:col>13</xdr:col>
      <xdr:colOff>619125</xdr:colOff>
      <xdr:row>107</xdr:row>
      <xdr:rowOff>66676</xdr:rowOff>
    </xdr:to>
    <xdr:graphicFrame macro="">
      <xdr:nvGraphicFramePr>
        <xdr:cNvPr id="9" name="图表 8">
          <a:extLst>
            <a:ext uri="{FF2B5EF4-FFF2-40B4-BE49-F238E27FC236}">
              <a16:creationId xmlns:a16="http://schemas.microsoft.com/office/drawing/2014/main" id="{469A47DA-569D-39D4-336A-7C669D4F5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114</xdr:row>
      <xdr:rowOff>0</xdr:rowOff>
    </xdr:from>
    <xdr:to>
      <xdr:col>14</xdr:col>
      <xdr:colOff>219074</xdr:colOff>
      <xdr:row>127</xdr:row>
      <xdr:rowOff>180976</xdr:rowOff>
    </xdr:to>
    <xdr:graphicFrame macro="">
      <xdr:nvGraphicFramePr>
        <xdr:cNvPr id="10" name="图表 9">
          <a:extLst>
            <a:ext uri="{FF2B5EF4-FFF2-40B4-BE49-F238E27FC236}">
              <a16:creationId xmlns:a16="http://schemas.microsoft.com/office/drawing/2014/main" id="{31C3E403-8945-4729-9D00-D6DFA063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135</xdr:row>
      <xdr:rowOff>0</xdr:rowOff>
    </xdr:from>
    <xdr:to>
      <xdr:col>14</xdr:col>
      <xdr:colOff>219074</xdr:colOff>
      <xdr:row>148</xdr:row>
      <xdr:rowOff>180976</xdr:rowOff>
    </xdr:to>
    <xdr:graphicFrame macro="">
      <xdr:nvGraphicFramePr>
        <xdr:cNvPr id="11" name="图表 10">
          <a:extLst>
            <a:ext uri="{FF2B5EF4-FFF2-40B4-BE49-F238E27FC236}">
              <a16:creationId xmlns:a16="http://schemas.microsoft.com/office/drawing/2014/main" id="{A38BC975-3422-4B49-8A88-E975C67AD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62</xdr:row>
      <xdr:rowOff>135919</xdr:rowOff>
    </xdr:from>
    <xdr:to>
      <xdr:col>8</xdr:col>
      <xdr:colOff>890136</xdr:colOff>
      <xdr:row>91</xdr:row>
      <xdr:rowOff>56184</xdr:rowOff>
    </xdr:to>
    <xdr:pic>
      <xdr:nvPicPr>
        <xdr:cNvPr id="2" name="图片 1">
          <a:extLst>
            <a:ext uri="{FF2B5EF4-FFF2-40B4-BE49-F238E27FC236}">
              <a16:creationId xmlns:a16="http://schemas.microsoft.com/office/drawing/2014/main" id="{2D5544B5-4FFC-65D9-8F22-4F6B85C6A912}"/>
            </a:ext>
          </a:extLst>
        </xdr:cNvPr>
        <xdr:cNvPicPr>
          <a:picLocks noChangeAspect="1"/>
        </xdr:cNvPicPr>
      </xdr:nvPicPr>
      <xdr:blipFill>
        <a:blip xmlns:r="http://schemas.openxmlformats.org/officeDocument/2006/relationships" r:embed="rId5"/>
        <a:stretch>
          <a:fillRect/>
        </a:stretch>
      </xdr:blipFill>
      <xdr:spPr>
        <a:xfrm>
          <a:off x="95250" y="11356369"/>
          <a:ext cx="7513821" cy="5168540"/>
        </a:xfrm>
        <a:prstGeom prst="rect">
          <a:avLst/>
        </a:prstGeom>
      </xdr:spPr>
    </xdr:pic>
    <xdr:clientData/>
  </xdr:twoCellAnchor>
  <xdr:twoCellAnchor editAs="oneCell">
    <xdr:from>
      <xdr:col>8</xdr:col>
      <xdr:colOff>942975</xdr:colOff>
      <xdr:row>61</xdr:row>
      <xdr:rowOff>178162</xdr:rowOff>
    </xdr:from>
    <xdr:to>
      <xdr:col>18</xdr:col>
      <xdr:colOff>238611</xdr:colOff>
      <xdr:row>91</xdr:row>
      <xdr:rowOff>113338</xdr:rowOff>
    </xdr:to>
    <xdr:pic>
      <xdr:nvPicPr>
        <xdr:cNvPr id="3" name="图片 2">
          <a:extLst>
            <a:ext uri="{FF2B5EF4-FFF2-40B4-BE49-F238E27FC236}">
              <a16:creationId xmlns:a16="http://schemas.microsoft.com/office/drawing/2014/main" id="{7D2D1CA1-6DA6-E4DC-A339-57B4C1110CE5}"/>
            </a:ext>
          </a:extLst>
        </xdr:cNvPr>
        <xdr:cNvPicPr>
          <a:picLocks noChangeAspect="1"/>
        </xdr:cNvPicPr>
      </xdr:nvPicPr>
      <xdr:blipFill>
        <a:blip xmlns:r="http://schemas.openxmlformats.org/officeDocument/2006/relationships" r:embed="rId6"/>
        <a:stretch>
          <a:fillRect/>
        </a:stretch>
      </xdr:blipFill>
      <xdr:spPr>
        <a:xfrm>
          <a:off x="7696200" y="11217637"/>
          <a:ext cx="7913856" cy="5364426"/>
        </a:xfrm>
        <a:prstGeom prst="rect">
          <a:avLst/>
        </a:prstGeom>
      </xdr:spPr>
    </xdr:pic>
    <xdr:clientData/>
  </xdr:twoCellAnchor>
  <xdr:twoCellAnchor editAs="oneCell">
    <xdr:from>
      <xdr:col>18</xdr:col>
      <xdr:colOff>552450</xdr:colOff>
      <xdr:row>61</xdr:row>
      <xdr:rowOff>160049</xdr:rowOff>
    </xdr:from>
    <xdr:to>
      <xdr:col>28</xdr:col>
      <xdr:colOff>669313</xdr:colOff>
      <xdr:row>92</xdr:row>
      <xdr:rowOff>95250</xdr:rowOff>
    </xdr:to>
    <xdr:pic>
      <xdr:nvPicPr>
        <xdr:cNvPr id="8" name="图片 7">
          <a:extLst>
            <a:ext uri="{FF2B5EF4-FFF2-40B4-BE49-F238E27FC236}">
              <a16:creationId xmlns:a16="http://schemas.microsoft.com/office/drawing/2014/main" id="{89F3A0CF-3464-6819-D7DF-31D9AB62874D}"/>
            </a:ext>
          </a:extLst>
        </xdr:cNvPr>
        <xdr:cNvPicPr>
          <a:picLocks noChangeAspect="1"/>
        </xdr:cNvPicPr>
      </xdr:nvPicPr>
      <xdr:blipFill>
        <a:blip xmlns:r="http://schemas.openxmlformats.org/officeDocument/2006/relationships" r:embed="rId7"/>
        <a:stretch>
          <a:fillRect/>
        </a:stretch>
      </xdr:blipFill>
      <xdr:spPr>
        <a:xfrm>
          <a:off x="15801975" y="11199524"/>
          <a:ext cx="8127388" cy="5545426"/>
        </a:xfrm>
        <a:prstGeom prst="rect">
          <a:avLst/>
        </a:prstGeom>
      </xdr:spPr>
    </xdr:pic>
    <xdr:clientData/>
  </xdr:twoCellAnchor>
  <xdr:twoCellAnchor editAs="oneCell">
    <xdr:from>
      <xdr:col>11</xdr:col>
      <xdr:colOff>732895</xdr:colOff>
      <xdr:row>54</xdr:row>
      <xdr:rowOff>76200</xdr:rowOff>
    </xdr:from>
    <xdr:to>
      <xdr:col>18</xdr:col>
      <xdr:colOff>1475225</xdr:colOff>
      <xdr:row>81</xdr:row>
      <xdr:rowOff>113399</xdr:rowOff>
    </xdr:to>
    <xdr:pic>
      <xdr:nvPicPr>
        <xdr:cNvPr id="5" name="图片 4">
          <a:extLst>
            <a:ext uri="{FF2B5EF4-FFF2-40B4-BE49-F238E27FC236}">
              <a16:creationId xmlns:a16="http://schemas.microsoft.com/office/drawing/2014/main" id="{514BA2E1-7A70-1B6A-BB45-3299ECB826A7}"/>
            </a:ext>
          </a:extLst>
        </xdr:cNvPr>
        <xdr:cNvPicPr>
          <a:picLocks noChangeAspect="1"/>
        </xdr:cNvPicPr>
      </xdr:nvPicPr>
      <xdr:blipFill>
        <a:blip xmlns:r="http://schemas.openxmlformats.org/officeDocument/2006/relationships" r:embed="rId8"/>
        <a:stretch>
          <a:fillRect/>
        </a:stretch>
      </xdr:blipFill>
      <xdr:spPr>
        <a:xfrm>
          <a:off x="10448395" y="9848850"/>
          <a:ext cx="6276355" cy="492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76201</xdr:colOff>
      <xdr:row>1</xdr:row>
      <xdr:rowOff>66675</xdr:rowOff>
    </xdr:from>
    <xdr:to>
      <xdr:col>19</xdr:col>
      <xdr:colOff>385745</xdr:colOff>
      <xdr:row>54</xdr:row>
      <xdr:rowOff>93852</xdr:rowOff>
    </xdr:to>
    <xdr:pic>
      <xdr:nvPicPr>
        <xdr:cNvPr id="5" name="图片 4">
          <a:extLst>
            <a:ext uri="{FF2B5EF4-FFF2-40B4-BE49-F238E27FC236}">
              <a16:creationId xmlns:a16="http://schemas.microsoft.com/office/drawing/2014/main" id="{2771A8A7-6973-D853-6BF1-3D75D05A945F}"/>
            </a:ext>
          </a:extLst>
        </xdr:cNvPr>
        <xdr:cNvPicPr>
          <a:picLocks noChangeAspect="1"/>
        </xdr:cNvPicPr>
      </xdr:nvPicPr>
      <xdr:blipFill>
        <a:blip xmlns:r="http://schemas.openxmlformats.org/officeDocument/2006/relationships" r:embed="rId1"/>
        <a:stretch>
          <a:fillRect/>
        </a:stretch>
      </xdr:blipFill>
      <xdr:spPr>
        <a:xfrm>
          <a:off x="16992601" y="247650"/>
          <a:ext cx="4424344" cy="9618852"/>
        </a:xfrm>
        <a:prstGeom prst="rect">
          <a:avLst/>
        </a:prstGeom>
      </xdr:spPr>
    </xdr:pic>
    <xdr:clientData/>
  </xdr:twoCellAnchor>
  <xdr:twoCellAnchor editAs="oneCell">
    <xdr:from>
      <xdr:col>19</xdr:col>
      <xdr:colOff>371474</xdr:colOff>
      <xdr:row>0</xdr:row>
      <xdr:rowOff>179979</xdr:rowOff>
    </xdr:from>
    <xdr:to>
      <xdr:col>25</xdr:col>
      <xdr:colOff>504175</xdr:colOff>
      <xdr:row>51</xdr:row>
      <xdr:rowOff>84330</xdr:rowOff>
    </xdr:to>
    <xdr:pic>
      <xdr:nvPicPr>
        <xdr:cNvPr id="6" name="图片 5">
          <a:extLst>
            <a:ext uri="{FF2B5EF4-FFF2-40B4-BE49-F238E27FC236}">
              <a16:creationId xmlns:a16="http://schemas.microsoft.com/office/drawing/2014/main" id="{BB410E11-9013-109F-D052-638155CC5068}"/>
            </a:ext>
          </a:extLst>
        </xdr:cNvPr>
        <xdr:cNvPicPr>
          <a:picLocks noChangeAspect="1"/>
        </xdr:cNvPicPr>
      </xdr:nvPicPr>
      <xdr:blipFill>
        <a:blip xmlns:r="http://schemas.openxmlformats.org/officeDocument/2006/relationships" r:embed="rId2"/>
        <a:stretch>
          <a:fillRect/>
        </a:stretch>
      </xdr:blipFill>
      <xdr:spPr>
        <a:xfrm>
          <a:off x="21402674" y="179979"/>
          <a:ext cx="4247501" cy="9134076"/>
        </a:xfrm>
        <a:prstGeom prst="rect">
          <a:avLst/>
        </a:prstGeom>
      </xdr:spPr>
    </xdr:pic>
    <xdr:clientData/>
  </xdr:twoCellAnchor>
  <xdr:twoCellAnchor editAs="oneCell">
    <xdr:from>
      <xdr:col>25</xdr:col>
      <xdr:colOff>571499</xdr:colOff>
      <xdr:row>1</xdr:row>
      <xdr:rowOff>34855</xdr:rowOff>
    </xdr:from>
    <xdr:to>
      <xdr:col>32</xdr:col>
      <xdr:colOff>48370</xdr:colOff>
      <xdr:row>51</xdr:row>
      <xdr:rowOff>142875</xdr:rowOff>
    </xdr:to>
    <xdr:pic>
      <xdr:nvPicPr>
        <xdr:cNvPr id="7" name="图片 6">
          <a:extLst>
            <a:ext uri="{FF2B5EF4-FFF2-40B4-BE49-F238E27FC236}">
              <a16:creationId xmlns:a16="http://schemas.microsoft.com/office/drawing/2014/main" id="{8C3FF0E2-5FB2-A9E0-F4A2-7990730C6870}"/>
            </a:ext>
          </a:extLst>
        </xdr:cNvPr>
        <xdr:cNvPicPr>
          <a:picLocks noChangeAspect="1"/>
        </xdr:cNvPicPr>
      </xdr:nvPicPr>
      <xdr:blipFill>
        <a:blip xmlns:r="http://schemas.openxmlformats.org/officeDocument/2006/relationships" r:embed="rId3"/>
        <a:stretch>
          <a:fillRect/>
        </a:stretch>
      </xdr:blipFill>
      <xdr:spPr>
        <a:xfrm>
          <a:off x="25717499" y="215830"/>
          <a:ext cx="4277471" cy="9156770"/>
        </a:xfrm>
        <a:prstGeom prst="rect">
          <a:avLst/>
        </a:prstGeom>
      </xdr:spPr>
    </xdr:pic>
    <xdr:clientData/>
  </xdr:twoCellAnchor>
  <xdr:twoCellAnchor editAs="oneCell">
    <xdr:from>
      <xdr:col>32</xdr:col>
      <xdr:colOff>76200</xdr:colOff>
      <xdr:row>1</xdr:row>
      <xdr:rowOff>76201</xdr:rowOff>
    </xdr:from>
    <xdr:to>
      <xdr:col>38</xdr:col>
      <xdr:colOff>161344</xdr:colOff>
      <xdr:row>51</xdr:row>
      <xdr:rowOff>176099</xdr:rowOff>
    </xdr:to>
    <xdr:pic>
      <xdr:nvPicPr>
        <xdr:cNvPr id="2" name="图片 1">
          <a:extLst>
            <a:ext uri="{FF2B5EF4-FFF2-40B4-BE49-F238E27FC236}">
              <a16:creationId xmlns:a16="http://schemas.microsoft.com/office/drawing/2014/main" id="{8EEF993B-F3A8-61F1-DB46-ADB2D3B44178}"/>
            </a:ext>
          </a:extLst>
        </xdr:cNvPr>
        <xdr:cNvPicPr>
          <a:picLocks noChangeAspect="1"/>
        </xdr:cNvPicPr>
      </xdr:nvPicPr>
      <xdr:blipFill>
        <a:blip xmlns:r="http://schemas.openxmlformats.org/officeDocument/2006/relationships" r:embed="rId4"/>
        <a:stretch>
          <a:fillRect/>
        </a:stretch>
      </xdr:blipFill>
      <xdr:spPr>
        <a:xfrm>
          <a:off x="30022800" y="257176"/>
          <a:ext cx="4199944" cy="91486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00000000-000A-0000-FFFF-FFFF00000000}">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578512615743" createdVersion="8" refreshedVersion="8" minRefreshableVersion="3" recordCount="2355" xr:uid="{EDEE2AD6-0293-4FCD-99B4-CF46382A982D}">
  <cacheSource type="worksheet">
    <worksheetSource ref="A2:G2357" sheet="房屋明细"/>
  </cacheSource>
  <cacheFields count="7">
    <cacheField name="序号" numFmtId="0">
      <sharedItems containsSemiMixedTypes="0" containsString="0" containsNumber="1" containsInteger="1" minValue="1" maxValue="2355"/>
    </cacheField>
    <cacheField name="房屋编号" numFmtId="0">
      <sharedItems count="2355">
        <s v="E1401-5-640"/>
        <s v="E1401-8-412"/>
        <s v="E1401-8-413"/>
        <s v="E1401-8-414"/>
        <s v="E1401-8-415"/>
        <s v="E1401-8-416"/>
        <s v="E1401-8-417"/>
        <s v="E1401-8-418"/>
        <s v="E1401-8-419"/>
        <s v="E1401-8-420"/>
        <s v="E1401-8-421"/>
        <s v="E1401-8-422"/>
        <s v="E1401-8-423"/>
        <s v="E1401-8-424"/>
        <s v="E1401-8-425"/>
        <s v="E1401-5-234"/>
        <s v="E1401-5-235"/>
        <s v="E1401-5-236"/>
        <s v="E1401-5-237"/>
        <s v="E1401-5-238"/>
        <s v="E1401-5-239"/>
        <s v="E1401-6-233"/>
        <s v="E1401-6-234"/>
        <s v="E1401-6-235"/>
        <s v="E1401-6-236"/>
        <s v="E1401-6-237"/>
        <s v="E1401-6-238"/>
        <s v="E1401-6-239"/>
        <s v="E1401-6-241"/>
        <s v="E1401-6-243"/>
        <s v="E1401-5-240"/>
        <s v="E1401-5-241"/>
        <s v="E1401-5-249"/>
        <s v="E1401-6-244"/>
        <s v="E1401-6-245"/>
        <s v="E1401-6-246"/>
        <s v="E1401-5-601"/>
        <s v="E1401-5-602"/>
        <s v="E1401-6-302"/>
        <s v="E1401-5-632"/>
        <s v="E1401-5-634"/>
        <s v="E1401-5-635"/>
        <s v="E1401-5-636"/>
        <s v="E1401-5-637"/>
        <s v="E1401-5-638"/>
        <s v="E1401-5-639"/>
        <s v="E1401-8-522"/>
        <s v="E1401-8-523"/>
        <s v="E1401-8-524"/>
        <s v="E1401-5-606"/>
        <s v="E1401-5-607"/>
        <s v="E1401-5-608"/>
        <s v="E1401-5-609"/>
        <s v="E1401-5-611"/>
        <s v="E1401-5-612"/>
        <s v="E1401-8-568"/>
        <s v="E1401-8-569"/>
        <s v="E1401-8-570"/>
        <s v="E1401-8-571"/>
        <s v="E1401-8-618"/>
        <s v="E1401-8-619"/>
        <s v="E1401-8-620"/>
        <s v="E1401-8-621"/>
        <s v="E1401-5-443"/>
        <s v="E1401-5-445"/>
        <s v="E1401-5-446"/>
        <s v="E1401-5-447"/>
        <s v="E1401-5-448"/>
        <s v="E1401-5-449"/>
        <s v="E1401-6-425"/>
        <s v="E1401-5-250"/>
        <s v="E1401-5-251"/>
        <s v="E1401-5-252"/>
        <s v="E1401-5-253"/>
        <s v="E1401-5-254"/>
        <s v="E1401-5-255"/>
        <s v="E1401-5-256"/>
        <s v="E1401-5-257"/>
        <s v="E1401-5-258"/>
        <s v="E1401-5-259"/>
        <s v="E1401-5-260"/>
        <s v="E1401-5-261"/>
        <s v="E1401-5-262"/>
        <s v="E1401-5-263"/>
        <s v="E1401-5-265"/>
        <s v="E1401-6-259"/>
        <s v="E1401-6-261"/>
        <s v="E1401-6-262"/>
        <s v="E1401-6-263"/>
        <s v="E1401-6-264"/>
        <s v="E1401-6-265"/>
        <s v="E1401-6-266"/>
        <s v="E1401-6-267"/>
        <s v="E1401-6-268"/>
        <s v="E1401-6-269"/>
        <s v="E1401-5-266"/>
        <s v="E1401-5-267"/>
        <s v="E1401-5-268"/>
        <s v="E1401-5-269"/>
        <s v="E1401-5-270"/>
        <s v="E1401-5-271"/>
        <s v="E1401-5-272"/>
        <s v="E1401-5-273"/>
        <s v="E1401-5-301"/>
        <s v="E1401-5-302"/>
        <s v="E1401-5-303"/>
        <s v="E1401-5-304"/>
        <s v="E1401-5-305"/>
        <s v="E1401-5-306"/>
        <s v="E1401-5-307"/>
        <s v="E1401-5-308"/>
        <s v="E1401-5-372"/>
        <s v="E1401-6-654"/>
        <s v="E1401-6-655"/>
        <s v="E1401-6-656"/>
        <s v="E1401-6-657"/>
        <s v="E1401-6-658"/>
        <s v="E1401-6-659"/>
        <s v="E1401-5-437"/>
        <s v="E1401-5-438"/>
        <s v="E1401-6-653"/>
        <s v="E1401-5-618"/>
        <s v="E1401-5-619"/>
        <s v="E1401-8-530"/>
        <s v="E1401-8-532"/>
        <s v="E1401-5-641"/>
        <s v="E1401-5-643"/>
        <s v="E1401-5-645"/>
        <s v="E1401-5-646"/>
        <s v="E1401-5-647"/>
        <s v="E1401-8-132"/>
        <s v="E1401-8-133"/>
        <s v="E1401-8-134"/>
        <s v="E1401-8-136"/>
        <s v="E1401-8-137"/>
        <s v="E1401-8-138"/>
        <s v="E1401-8-139"/>
        <s v="E1401-8-140"/>
        <s v="E1401-8-141"/>
        <s v="E1401-8-142"/>
        <s v="E1401-8-144"/>
        <s v="E1401-8-145"/>
        <s v="E1401-8-146"/>
        <s v="E1401-8-147"/>
        <s v="E1401-8-148"/>
        <s v="E1401-8-149"/>
        <s v="E1401-8-151"/>
        <s v="E1401-8-153"/>
        <s v="E1401-8-155"/>
        <s v="E1401-8-156"/>
        <s v="E1401-8-157"/>
        <s v="E1401-8-158"/>
        <s v="E1401-8-159"/>
        <s v="E1401-8-160"/>
        <s v="E1401-8-161"/>
        <s v="E1401-8-162"/>
        <s v="E1401-8-163"/>
        <s v="E1401-8-238"/>
        <s v="E1401-8-239"/>
        <s v="E1401-8-240"/>
        <s v="E1401-8-243"/>
        <s v="E1401-8-245"/>
        <s v="E1401-8-246"/>
        <s v="E1401-8-247"/>
        <s v="E1401-8-248"/>
        <s v="E1401-8-249"/>
        <s v="E1401-8-250"/>
        <s v="E1401-8-252"/>
        <s v="E1401-8-254"/>
        <s v="E1401-8-256"/>
        <s v="E1401-8-258"/>
        <s v="E1401-8-260"/>
        <s v="E1401-8-262"/>
        <s v="E1401-8-266"/>
        <s v="E1401-8-338"/>
        <s v="E1401-8-339"/>
        <s v="E1401-8-340"/>
        <s v="E1401-8-343"/>
        <s v="E1401-8-345"/>
        <s v="E1401-8-346"/>
        <s v="E1401-8-347"/>
        <s v="E1401-8-348"/>
        <s v="E1401-8-349"/>
        <s v="E1401-8-350"/>
        <s v="E1401-8-351"/>
        <s v="E1401-8-352"/>
        <s v="E1401-8-353"/>
        <s v="E1401-8-354"/>
        <s v="E1401-8-355"/>
        <s v="E1401-8-356"/>
        <s v="E1401-8-357"/>
        <s v="E1401-8-358"/>
        <s v="E1401-8-359"/>
        <s v="E1401-8-360"/>
        <s v="E1401-8-361"/>
        <s v="E1401-8-362"/>
        <s v="E1401-8-363"/>
        <s v="E1401-8-365"/>
        <s v="E1401-8-366"/>
        <s v="E1401-8-367"/>
        <s v="E1401-8-368"/>
        <s v="E1401-8-369"/>
        <s v="E1401-8-370"/>
        <s v="E1401-8-371"/>
        <s v="E1401-8-372"/>
        <s v="E1401-8-373"/>
        <s v="E1401-8-438"/>
        <s v="E1401-8-439"/>
        <s v="E1401-8-440"/>
        <s v="E1401-8-443"/>
        <s v="E1401-8-445"/>
        <s v="E1401-8-446"/>
        <s v="E1401-8-447"/>
        <s v="E1401-8-448"/>
        <s v="E1401-8-449"/>
        <s v="E1401-8-450"/>
        <s v="E1401-8-451"/>
        <s v="E1401-8-452"/>
        <s v="E1401-8-453"/>
        <s v="E1401-8-454"/>
        <s v="E1401-8-455"/>
        <s v="E1401-8-456"/>
        <s v="E1401-8-457"/>
        <s v="E1401-8-458"/>
        <s v="E1401-8-459"/>
        <s v="E1401-8-460"/>
        <s v="E1401-8-461"/>
        <s v="E1401-8-462"/>
        <s v="E1401-8-463"/>
        <s v="E1401-8-465"/>
        <s v="E1401-8-466"/>
        <s v="E1401-8-467"/>
        <s v="E1401-8-468"/>
        <s v="E1401-8-469"/>
        <s v="E1401-8-470"/>
        <s v="E1401-8-471"/>
        <s v="E1401-8-472"/>
        <s v="E1401-8-473"/>
        <s v="E1401-8-538"/>
        <s v="E1401-8-539"/>
        <s v="E1401-8-540"/>
        <s v="E1401-8-543"/>
        <s v="E1401-8-545"/>
        <s v="E1401-8-546"/>
        <s v="E1401-8-547"/>
        <s v="E1401-8-548"/>
        <s v="E1401-8-549"/>
        <s v="E1401-8-550"/>
        <s v="E1401-8-551"/>
        <s v="E1401-8-552"/>
        <s v="E1401-8-553"/>
        <s v="E1401-8-554"/>
        <s v="E1401-8-555"/>
        <s v="E1401-8-556"/>
        <s v="E1401-8-557"/>
        <s v="E1401-8-558"/>
        <s v="E1401-8-559"/>
        <s v="E1401-8-560"/>
        <s v="E1401-8-561"/>
        <s v="E1401-8-562"/>
        <s v="E1401-5-309"/>
        <s v="E1401-5-311"/>
        <s v="E1401-5-312"/>
        <s v="E1401-5-313"/>
        <s v="E1401-5-314"/>
        <s v="E1401-5-315"/>
        <s v="E1401-5-316"/>
        <s v="E1401-5-317"/>
        <s v="E1401-5-318"/>
        <s v="E1401-5-319"/>
        <s v="E1401-5-320"/>
        <s v="E1401-5-321"/>
        <s v="E1401-5-322"/>
        <s v="E1401-5-323"/>
        <s v="E1401-5-324"/>
        <s v="E1401-5-325"/>
        <s v="E1401-5-326"/>
        <s v="E1401-5-327"/>
        <s v="E1401-5-328"/>
        <s v="E1401-5-330"/>
        <s v="E1401-5-332"/>
        <s v="E1401-5-334"/>
        <s v="E1401-5-335"/>
        <s v="E1401-5-336"/>
        <s v="E1401-6-304"/>
        <s v="E1401-6-305"/>
        <s v="E1401-6-306"/>
        <s v="E1401-6-307"/>
        <s v="E1401-6-308"/>
        <s v="E1401-6-309"/>
        <s v="E1401-6-311"/>
        <s v="E1401-6-312"/>
        <s v="E1401-6-313"/>
        <s v="E1401-6-314"/>
        <s v="E1401-6-315"/>
        <s v="E1401-6-316"/>
        <s v="E1401-6-317"/>
        <s v="E1401-6-318"/>
        <s v="E1401-6-319"/>
        <s v="E1401-6-320"/>
        <s v="E1401-6-321"/>
        <s v="E1401-6-322"/>
        <s v="E1401-6-323"/>
        <s v="E1401-6-324"/>
        <s v="E1401-6-325"/>
        <s v="E1401-6-326"/>
        <s v="E1401-6-328"/>
        <s v="E1401-6-330"/>
        <s v="E1401-6-332"/>
        <s v="E1401-6-333"/>
        <s v="E1401-6-334"/>
        <s v="E1401-6-335"/>
        <s v="E1401-6-336"/>
        <s v="E1401-6-337"/>
        <s v="E1401-6-338"/>
        <s v="E1401-6-339"/>
        <s v="E1401-6-341"/>
        <s v="E1401-6-343"/>
        <s v="E1401-6-344"/>
        <s v="E1401-6-345"/>
        <s v="E1401-6-346"/>
        <s v="E1401-6-347"/>
        <s v="E1401-6-348"/>
        <s v="E1401-6-349"/>
        <s v="E1401-6-350"/>
        <s v="E1401-6-351"/>
        <s v="E1401-6-352"/>
        <s v="E1401-6-353"/>
        <s v="E1401-6-354"/>
        <s v="E1401-6-355"/>
        <s v="E1401-6-356"/>
        <s v="E1401-6-357"/>
        <s v="E1401-6-358"/>
        <s v="E1401-6-359"/>
        <s v="E1401-5-337"/>
        <s v="E1401-5-338"/>
        <s v="E1401-5-339"/>
        <s v="E1401-5-340"/>
        <s v="E1401-6-361"/>
        <s v="E1401-6-362"/>
        <s v="E1401-6-363"/>
        <s v="E1401-6-364"/>
        <s v="E1401-6-365"/>
        <s v="E1401-6-366"/>
        <s v="E1401-6-367"/>
        <s v="E1401-6-368"/>
        <s v="E1401-6-369"/>
        <s v="E1401-6-401"/>
        <s v="E1401-6-402"/>
        <s v="E1401-6-403"/>
        <s v="E1401-6-404"/>
        <s v="E1401-6-405"/>
        <s v="E1401-6-406"/>
        <s v="E1401-6-407"/>
        <s v="E1401-6-408"/>
        <s v="E1401-6-409"/>
        <s v="E1401-6-411"/>
        <s v="E1401-6-412"/>
        <s v="E1401-6-413"/>
        <s v="E1401-6-414"/>
        <s v="E1401-6-415"/>
        <s v="E1401-6-416"/>
        <s v="E1401-6-417"/>
        <s v="E1401-6-418"/>
        <s v="E1401-6-419"/>
        <s v="E1401-6-420"/>
        <s v="E1401-6-421"/>
        <s v="E1401-6-422"/>
        <s v="E1401-6-423"/>
        <s v="E1401-6-424"/>
        <s v="E1401-5-501"/>
        <s v="E1401-5-502"/>
        <s v="E1401-5-503"/>
        <s v="E1401-5-504"/>
        <s v="E1401-5-505"/>
        <s v="E1401-5-506"/>
        <s v="E1401-5-507"/>
        <s v="E1401-5-508"/>
        <s v="E1401-5-509"/>
        <s v="E1401-5-511"/>
        <s v="E1401-5-215"/>
        <s v="E1401-5-216"/>
        <s v="E1401-5-217"/>
        <s v="E1401-5-218"/>
        <s v="E1401-5-219"/>
        <s v="E1401-5-220"/>
        <s v="E1401-5-221"/>
        <s v="E1401-5-222"/>
        <s v="E1401-5-223"/>
        <s v="E1401-5-224"/>
        <s v="E1401-5-225"/>
        <s v="E1401-5-226"/>
        <s v="E1401-5-227"/>
        <s v="E1401-5-228"/>
        <s v="E1401-6-214"/>
        <s v="E1401-6-215"/>
        <s v="E1401-6-216"/>
        <s v="E1401-6-217"/>
        <s v="E1401-6-218"/>
        <s v="E1401-6-219"/>
        <s v="E1401-6-220"/>
        <s v="E1401-6-221"/>
        <s v="E1401-6-222"/>
        <s v="E1401-6-223"/>
        <s v="E1401-6-224"/>
        <s v="E1401-6-225"/>
        <s v="E1401-6-226"/>
        <s v="E1401-6-228"/>
        <s v="E1401-6-230"/>
        <s v="E1401-6-232"/>
        <s v="E1401-5-203"/>
        <s v="E1401-5-204"/>
        <s v="E1401-5-205"/>
        <s v="E1401-6-203"/>
        <s v="E1401-6-204"/>
        <s v="E1401-6-205"/>
        <s v="E1401-8-616"/>
        <s v="E1401-8-617"/>
        <s v="E1401-5-553"/>
        <s v="E1401-5-554"/>
        <s v="E1401-5-558"/>
        <s v="E1401-5-209"/>
        <s v="E1401-5-211"/>
        <s v="E1401-5-212"/>
        <s v="E1401-5-213"/>
        <s v="E1401-6-209"/>
        <s v="E1401-6-211"/>
        <s v="E1401-6-212"/>
        <s v="E1401-6-213"/>
        <s v="E1401-5-622"/>
        <s v="E1401-8-526"/>
        <s v="E1401-5-623"/>
        <s v="E1401-5-624"/>
        <s v="E1401-5-625"/>
        <s v="E1401-5-626"/>
        <s v="E1401-5-627"/>
        <s v="E1401-5-628"/>
        <s v="E1401-8-525"/>
        <s v="E1401-8-201"/>
        <s v="E1401-8-203"/>
        <s v="E1401-8-205"/>
        <s v="E1401-8-207"/>
        <s v="E1401-8-209"/>
        <s v="E1401-8-211"/>
        <s v="E1401-8-213"/>
        <s v="E1401-8-251"/>
        <s v="E1401-8-253"/>
        <s v="E1401-8-255"/>
        <s v="E1401-8-257"/>
        <s v="E1401-8-259"/>
        <s v="E1401-8-263"/>
        <s v="E1401-8-265"/>
        <s v="E1401-8-267"/>
        <s v="E1401-8-269"/>
        <s v="E1401-8-271"/>
        <s v="E1401-8-273"/>
        <s v="E1401-5-243"/>
        <s v="E1401-5-245"/>
        <s v="E1401-5-246"/>
        <s v="E1401-5-247"/>
        <s v="E1401-5-248"/>
        <s v="E1401-6-247"/>
        <s v="E1401-6-248"/>
        <s v="E1401-6-249"/>
        <s v="E1401-6-250"/>
        <s v="E1401-6-251"/>
        <s v="E1401-6-252"/>
        <s v="E1401-6-253"/>
        <s v="E1401-6-254"/>
        <s v="E1401-6-255"/>
        <s v="E1401-6-256"/>
        <s v="E1401-6-257"/>
        <s v="E1401-6-258"/>
        <s v="E1401-8-528"/>
        <s v="E1401-5-428"/>
        <s v="E1401-5-430"/>
        <s v="E1401-5-432"/>
        <s v="E1401-5-434"/>
        <s v="E1401-5-435"/>
        <s v="E1401-6-641"/>
        <s v="E1401-6-643"/>
        <s v="E1401-6-644"/>
        <s v="E1401-6-645"/>
        <s v="E1401-6-646"/>
        <s v="E1401-6-647"/>
        <s v="E1401-6-648"/>
        <s v="E1401-6-649"/>
        <s v="E1401-6-650"/>
        <s v="E1401-6-651"/>
        <s v="E1401-8-611"/>
        <s v="E1401-5-452"/>
        <s v="E1401-5-630"/>
        <s v="E1401-8-514"/>
        <s v="E1401-8-515"/>
        <s v="E1401-8-516"/>
        <s v="E1401-8-517"/>
        <s v="E1401-8-518"/>
        <s v="E1401-8-519"/>
        <s v="E1401-8-520"/>
        <s v="E1401-8-638"/>
        <s v="E1401-8-639"/>
        <s v="E1401-8-640"/>
        <s v="E1401-8-641"/>
        <s v="E1401-5-548"/>
        <s v="E1401-5-555"/>
        <s v="E1401-5-556"/>
        <s v="E1401-5-557"/>
        <s v="E1401-6-661"/>
        <s v="E1401-6-662"/>
        <s v="E1401-6-663"/>
        <s v="E1401-6-664"/>
        <s v="E1401-6-665"/>
        <s v="E1401-6-666"/>
        <s v="E1401-6-667"/>
        <s v="E1401-6-668"/>
        <s v="E1401-6-669"/>
        <s v="E1401-8-614"/>
        <s v="E1401-8-615"/>
        <s v="E1401-5-450"/>
        <s v="E1401-5-451"/>
        <s v="E1401-4-601"/>
        <s v="E1401-4-602"/>
        <s v="E1401-4-603"/>
        <s v="E1401-4-604"/>
        <s v="E1401-4-605"/>
        <s v="E1401-4-606"/>
        <s v="E1401-4-607"/>
        <s v="E1401-4-608"/>
        <s v="E1401-4-609"/>
        <s v="E1401-4-611"/>
        <s v="E1401-4-612"/>
        <s v="E1401-4-613"/>
        <s v="E1401-4-614"/>
        <s v="E1401-4-615"/>
        <s v="E1401-4-616"/>
        <s v="E1401-4-617"/>
        <s v="E1401-4-618"/>
        <s v="E1401-4-619"/>
        <s v="E1401-4-620"/>
        <s v="E1401-4-621"/>
        <s v="E1401-4-622"/>
        <s v="E1401-4-623"/>
        <s v="E1401-4-624"/>
        <s v="E1401-4-625"/>
        <s v="E1401-4-626"/>
        <s v="E1401-4-627"/>
        <s v="E1401-4-628"/>
        <s v="E1401-4-630"/>
        <s v="E1401-4-632"/>
        <s v="E1401-4-634"/>
        <s v="E1401-4-635"/>
        <s v="E1401-4-636"/>
        <s v="E1401-4-637"/>
        <s v="E1401-4-638"/>
        <s v="E1401-4-639"/>
        <s v="E1401-4-640"/>
        <s v="E1401-4-641"/>
        <s v="E1401-4-643"/>
        <s v="E1401-4-645"/>
        <s v="E1401-4-647"/>
        <s v="E1401-4-648"/>
        <s v="E1401-4-649"/>
        <s v="E1401-4-650"/>
        <s v="E1401-4-651"/>
        <s v="E1401-4-652"/>
        <s v="E1401-4-653"/>
        <s v="E1401-4-654"/>
        <s v="E1401-4-655"/>
        <s v="E1401-4-656"/>
        <s v="E1401-4-657"/>
        <s v="E1401-4-658"/>
        <s v="E1401-4-659"/>
        <s v="E1401-4-660"/>
        <s v="E1401-4-661"/>
        <s v="E1401-4-662"/>
        <s v="E1401-4-663"/>
        <s v="E1401-4-664"/>
        <s v="E1401-4-665"/>
        <s v="E1401-4-667"/>
        <s v="E1401-4-668"/>
        <s v="E1401-4-669"/>
        <s v="E1401-4-670"/>
        <s v="E1401-4-671"/>
        <s v="E1401-8-572"/>
        <s v="E1401-8-573"/>
        <s v="E1401-5-566"/>
        <s v="E1401-5-567"/>
        <s v="E1401-5-568"/>
        <s v="E1401-5-569"/>
        <s v="E1401-5-570"/>
        <s v="E1401-5-571"/>
        <s v="E1401-5-572"/>
        <s v="E1401-5-573"/>
        <s v="E1401-8-426"/>
        <s v="E1401-8-427"/>
        <s v="E1401-8-428"/>
        <s v="E1401-8-430"/>
        <s v="E1401-8-432"/>
        <s v="E1401-8-434"/>
        <s v="E1401-8-435"/>
        <s v="E1401-8-436"/>
        <s v="E1401-8-437"/>
        <s v="E1401-8-501"/>
        <s v="E1401-8-502"/>
        <s v="E1401-8-503"/>
        <s v="E1401-8-504"/>
        <s v="E1401-8-505"/>
        <s v="E1401-8-506"/>
        <s v="E1401-8-507"/>
        <s v="E1401-8-508"/>
        <s v="E1401-8-509"/>
        <s v="E1401-8-511"/>
        <s v="E1401-8-512"/>
        <s v="E1401-8-513"/>
        <s v="E1401-8-521"/>
        <s v="E1401-5-361"/>
        <s v="E1401-5-362"/>
        <s v="E1401-5-363"/>
        <s v="E1401-5-365"/>
        <s v="E1401-5-366"/>
        <s v="E1401-5-367"/>
        <s v="E1401-5-368"/>
        <s v="E1401-5-369"/>
        <s v="E1401-5-370"/>
        <s v="E1401-5-371"/>
        <s v="E1401-6-466"/>
        <s v="E1401-6-467"/>
        <s v="E1401-6-468"/>
        <s v="E1401-6-469"/>
        <s v="E1401-6-501"/>
        <s v="E1401-6-502"/>
        <s v="E1401-6-503"/>
        <s v="E1401-6-504"/>
        <s v="E1401-6-505"/>
        <s v="E1401-6-506"/>
        <s v="E1401-6-507"/>
        <s v="E1401-6-508"/>
        <s v="E1401-6-509"/>
        <s v="E1401-6-511"/>
        <s v="E1401-6-512"/>
        <s v="E1401-6-513"/>
        <s v="E1401-6-514"/>
        <s v="E1401-6-515"/>
        <s v="E1401-6-516"/>
        <s v="E1401-6-517"/>
        <s v="E1401-6-518"/>
        <s v="E1401-6-519"/>
        <s v="E1401-6-520"/>
        <s v="E1401-6-521"/>
        <s v="E1401-6-522"/>
        <s v="E1401-6-523"/>
        <s v="E1401-6-524"/>
        <s v="E1401-6-525"/>
        <s v="E1401-6-526"/>
        <s v="E1401-6-528"/>
        <s v="E1401-6-530"/>
        <s v="E1401-6-532"/>
        <s v="E1401-6-533"/>
        <s v="E1401-6-534"/>
        <s v="E1401-6-535"/>
        <s v="E1401-6-536"/>
        <s v="E1401-6-537"/>
        <s v="E1401-6-538"/>
        <s v="E1401-5-407"/>
        <s v="E1401-5-408"/>
        <s v="E1401-5-409"/>
        <s v="E1401-5-411"/>
        <s v="E1401-5-412"/>
        <s v="E1401-5-413"/>
        <s v="E1401-5-414"/>
        <s v="E1401-5-415"/>
        <s v="E1401-5-416"/>
        <s v="E1401-5-417"/>
        <s v="E1401-5-418"/>
        <s v="E1401-5-419"/>
        <s v="E1401-5-420"/>
        <s v="E1401-5-421"/>
        <s v="E1401-6-541"/>
        <s v="E1401-6-543"/>
        <s v="E1401-6-544"/>
        <s v="E1401-6-545"/>
        <s v="E1401-6-546"/>
        <s v="E1401-6-547"/>
        <s v="E1401-6-548"/>
        <s v="E1401-6-549"/>
        <s v="E1401-6-550"/>
        <s v="E1401-6-551"/>
        <s v="E1401-6-552"/>
        <s v="E1401-6-553"/>
        <s v="E1401-6-554"/>
        <s v="E1401-6-555"/>
        <s v="E1401-6-556"/>
        <s v="E1401-6-557"/>
        <s v="E1401-6-558"/>
        <s v="E1401-6-559"/>
        <s v="E1401-6-561"/>
        <s v="E1401-6-562"/>
        <s v="E1401-6-563"/>
        <s v="E1401-6-564"/>
        <s v="E1401-6-565"/>
        <s v="E1401-6-566"/>
        <s v="E1401-6-567"/>
        <s v="E1401-6-568"/>
        <s v="E1401-6-569"/>
        <s v="E1401-6-601"/>
        <s v="E1401-6-602"/>
        <s v="E1401-6-603"/>
        <s v="E1401-6-604"/>
        <s v="E1401-6-605"/>
        <s v="E1401-6-606"/>
        <s v="E1401-6-607"/>
        <s v="E1401-6-608"/>
        <s v="E1401-6-609"/>
        <s v="E1401-5-341"/>
        <s v="E1401-5-343"/>
        <s v="E1401-5-345"/>
        <s v="E1401-5-346"/>
        <s v="E1401-5-347"/>
        <s v="E1401-5-348"/>
        <s v="E1401-5-349"/>
        <s v="E1401-5-350"/>
        <s v="E1401-5-351"/>
        <s v="E1401-5-352"/>
        <s v="E1401-5-353"/>
        <s v="E1401-5-354"/>
        <s v="E1401-5-355"/>
        <s v="E1401-5-356"/>
        <s v="E1401-5-357"/>
        <s v="E1401-5-358"/>
        <s v="E1401-5-359"/>
        <s v="E1401-5-360"/>
        <s v="E1401-6-426"/>
        <s v="E1401-6-428"/>
        <s v="E1401-6-430"/>
        <s v="E1401-6-432"/>
        <s v="E1401-6-433"/>
        <s v="E1401-6-434"/>
        <s v="E1401-6-435"/>
        <s v="E1401-6-436"/>
        <s v="E1401-6-437"/>
        <s v="E1401-6-438"/>
        <s v="E1401-6-439"/>
        <s v="E1401-6-441"/>
        <s v="E1401-6-443"/>
        <s v="E1401-6-444"/>
        <s v="E1401-6-445"/>
        <s v="E1401-6-446"/>
        <s v="E1401-6-447"/>
        <s v="E1401-6-448"/>
        <s v="E1401-6-449"/>
        <s v="E1401-6-450"/>
        <s v="E1401-6-451"/>
        <s v="E1401-6-452"/>
        <s v="E1401-6-453"/>
        <s v="E1401-6-454"/>
        <s v="E1401-6-455"/>
        <s v="E1401-6-456"/>
        <s v="E1401-6-457"/>
        <s v="E1401-6-458"/>
        <s v="E1401-6-459"/>
        <s v="E1401-6-461"/>
        <s v="E1401-6-462"/>
        <s v="E1401-6-463"/>
        <s v="E1401-6-464"/>
        <s v="E1401-6-465"/>
        <s v="E1401-7-401"/>
        <s v="E1401-6-101"/>
        <s v="E1401-6-102"/>
        <s v="E1401-6-103"/>
        <s v="E1401-6-104"/>
        <s v="E1401-6-105"/>
        <s v="E1401-6-106"/>
        <s v="E1401-6-107"/>
        <s v="E1401-6-108"/>
        <s v="E1401-6-110"/>
        <s v="E1401-6-111"/>
        <s v="E1401-6-112"/>
        <s v="E1401-6-113"/>
        <s v="E1401-6-114"/>
        <s v="E1401-6-115"/>
        <s v="E1401-6-116"/>
        <s v="E1401-6-117"/>
        <s v="E1401-6-118"/>
        <s v="E1401-6-119"/>
        <s v="E1401-6-121"/>
        <s v="E1401-6-122"/>
        <s v="E1401-6-123"/>
        <s v="E1401-6-124"/>
        <s v="E1401-6-126"/>
        <s v="E1401-6-127"/>
        <s v="E1401-6-128"/>
        <s v="E1401-6-129"/>
        <s v="E1401-6-130"/>
        <s v="E1401-6-131"/>
        <s v="E1401-6-132"/>
        <s v="E1401-6-133"/>
        <s v="E1401-6-135"/>
        <s v="E1401-6-136"/>
        <s v="E1401-6-137"/>
        <s v="E1401-6-138"/>
        <s v="E1401-6-139"/>
        <s v="E1401-6-140"/>
        <s v="E1401-6-141"/>
        <s v="E1401-6-142"/>
        <s v="E1401-6-143"/>
        <s v="E1401-6-144"/>
        <s v="E1401-6-145"/>
        <s v="E1401-6-146"/>
        <s v="E1401-6-147"/>
        <s v="E1401-6-149"/>
        <s v="E1401-6-151"/>
        <s v="E1401-6-153"/>
        <s v="E1401-6-154"/>
        <s v="E1401-6-155"/>
        <s v="E1401-6-156"/>
        <s v="E1401-6-157"/>
        <s v="E1401-6-158"/>
        <s v="E1401-6-159"/>
        <s v="E1401-6-160"/>
        <s v="E1401-6-617"/>
        <s v="E1401-6-618"/>
        <s v="E1401-6-619"/>
        <s v="E1401-6-620"/>
        <s v="E1401-6-621"/>
        <s v="E1401-6-622"/>
        <s v="E1401-6-623"/>
        <s v="E1401-6-624"/>
        <s v="E1401-6-625"/>
        <s v="E1401-6-626"/>
        <s v="E1401-6-628"/>
        <s v="E1401-6-630"/>
        <s v="E1401-6-632"/>
        <s v="E1401-6-633"/>
        <s v="E1401-6-634"/>
        <s v="E1401-6-635"/>
        <s v="E1401-6-636"/>
        <s v="E1401-5-105"/>
        <s v="E1401-5-106"/>
        <s v="E1401-5-107"/>
        <s v="E1401-5-108"/>
        <s v="E1401-5-110"/>
        <s v="E1401-5-111"/>
        <s v="E1401-5-112"/>
        <s v="E1401-5-113"/>
        <s v="E1401-5-114"/>
        <s v="E1401-5-115"/>
        <s v="E1401-5-116"/>
        <s v="E1401-5-117"/>
        <s v="E1401-5-118"/>
        <s v="E1401-5-119"/>
        <s v="E1401-5-121"/>
        <s v="E1401-5-122"/>
        <s v="E1401-5-123"/>
        <s v="E1401-5-124"/>
        <s v="E1401-5-125"/>
        <s v="E1401-5-126"/>
        <s v="E1401-5-128"/>
        <s v="E1401-5-129"/>
        <s v="E1401-5-130"/>
        <s v="E1401-5-131"/>
        <s v="E1401-5-132"/>
        <s v="E1401-5-133"/>
        <s v="E1401-5-134"/>
        <s v="E1401-5-135"/>
        <s v="E1401-5-137"/>
        <s v="E1401-5-138"/>
        <s v="E1401-5-139"/>
        <s v="E1401-5-140"/>
        <s v="E1401-5-141"/>
        <s v="E1401-5-142"/>
        <s v="E1401-5-143"/>
        <s v="E1401-5-144"/>
        <s v="E1401-5-145"/>
        <s v="E1401-5-146"/>
        <s v="E1401-5-147"/>
        <s v="E1401-5-148"/>
        <s v="E1401-5-149"/>
        <s v="E1401-5-150"/>
        <s v="E1401-5-151"/>
        <s v="E1401-5-153"/>
        <s v="E1401-5-155"/>
        <s v="E1401-5-156"/>
        <s v="E1401-5-157"/>
        <s v="E1401-5-158"/>
        <s v="E1401-5-159"/>
        <s v="E1401-5-160"/>
        <s v="E1401-5-161"/>
        <s v="E1401-5-162"/>
        <s v="E1401-5-163"/>
        <s v="E1401-5-206"/>
        <s v="E1401-5-207"/>
        <s v="E1401-5-208"/>
        <s v="E1401-5-230"/>
        <s v="E1401-5-232"/>
        <s v="E1401-5-436"/>
        <s v="E1401-5-455"/>
        <s v="E1401-5-456"/>
        <s v="E1401-5-457"/>
        <s v="E1401-5-458"/>
        <s v="E1401-5-459"/>
        <s v="E1401-5-460"/>
        <s v="E1401-5-461"/>
        <s v="E1401-5-462"/>
        <s v="E1401-5-463"/>
        <s v="E1401-5-465"/>
        <s v="E1401-5-466"/>
        <s v="E1401-5-467"/>
        <s v="E1401-5-468"/>
        <s v="E1401-5-469"/>
        <s v="E1401-5-470"/>
        <s v="E1401-5-471"/>
        <s v="E1401-5-472"/>
        <s v="E1401-5-473"/>
        <s v="E1401-5-560"/>
        <s v="E1401-5-561"/>
        <s v="E1401-5-562"/>
        <s v="E1401-5-563"/>
        <s v="E1401-5-565"/>
        <s v="E1401-7-501"/>
        <s v="E1401-7-503"/>
        <s v="E1401-7-504"/>
        <s v="E1401-7-505"/>
        <s v="E1401-7-506"/>
        <s v="E1401-7-507"/>
        <s v="E1401-7-508"/>
        <s v="E1401-7-509"/>
        <s v="E1401-7-510"/>
        <s v="E1401-7-511"/>
        <s v="E1401-8-101"/>
        <s v="E1401-8-102"/>
        <s v="E1401-8-103"/>
        <s v="E1401-8-104"/>
        <s v="E1401-8-105"/>
        <s v="E1401-8-106"/>
        <s v="E1401-8-107"/>
        <s v="E1401-8-108"/>
        <s v="E1401-8-110"/>
        <s v="E1401-8-111"/>
        <s v="E1401-8-112"/>
        <s v="E1401-8-113"/>
        <s v="E1401-8-114"/>
        <s v="E1401-8-115"/>
        <s v="E1401-8-116"/>
        <s v="E1401-8-117"/>
        <s v="E1401-8-118"/>
        <s v="E1401-8-119"/>
        <s v="E1401-8-121"/>
        <s v="E1401-8-122"/>
        <s v="E1401-8-123"/>
        <s v="E1401-8-124"/>
        <s v="E1401-8-125"/>
        <s v="E1401-8-126"/>
        <s v="E1401-8-128"/>
        <s v="E1401-8-129"/>
        <s v="E1401-8-130"/>
        <s v="E1401-8-131"/>
        <s v="E1401-8-202"/>
        <s v="E1401-8-204"/>
        <s v="E1401-8-206"/>
        <s v="E1401-8-208"/>
        <s v="E1401-8-212"/>
        <s v="E1401-8-214"/>
        <s v="E1401-8-215"/>
        <s v="E1401-8-216"/>
        <s v="E1401-8-217"/>
        <s v="E1401-8-218"/>
        <s v="E1401-8-219"/>
        <s v="E1401-8-220"/>
        <s v="E1401-8-221"/>
        <s v="E1401-8-222"/>
        <s v="E1401-8-223"/>
        <s v="E1401-8-224"/>
        <s v="E1401-8-225"/>
        <s v="E1401-8-226"/>
        <s v="E1401-8-227"/>
        <s v="E1401-8-228"/>
        <s v="E1401-8-230"/>
        <s v="E1401-8-301"/>
        <s v="E1401-8-302"/>
        <s v="E1401-8-303"/>
        <s v="E1401-8-304"/>
        <s v="E1401-8-305"/>
        <s v="E1401-8-306"/>
        <s v="E1401-8-307"/>
        <s v="E1401-8-308"/>
        <s v="E1401-8-309"/>
        <s v="E1401-8-311"/>
        <s v="E1401-8-312"/>
        <s v="E1401-8-313"/>
        <s v="E1401-8-314"/>
        <s v="E1401-8-315"/>
        <s v="E1401-8-316"/>
        <s v="E1401-8-317"/>
        <s v="E1401-8-318"/>
        <s v="E1401-8-319"/>
        <s v="E1401-8-320"/>
        <s v="E1401-8-321"/>
        <s v="E1401-8-322"/>
        <s v="E1401-8-323"/>
        <s v="E1401-8-324"/>
        <s v="E1401-8-325"/>
        <s v="E1401-8-326"/>
        <s v="E1401-8-327"/>
        <s v="E1401-8-328"/>
        <s v="E1401-8-330"/>
        <s v="E1401-8-332"/>
        <s v="E1401-8-334"/>
        <s v="E1401-8-335"/>
        <s v="E1401-8-336"/>
        <s v="E1401-8-337"/>
        <s v="E1401-8-401"/>
        <s v="E1401-8-402"/>
        <s v="E1401-8-403"/>
        <s v="E1401-8-404"/>
        <s v="E1401-8-405"/>
        <s v="E1401-8-406"/>
        <s v="E1401-8-407"/>
        <s v="E1401-8-408"/>
        <s v="E1401-8-409"/>
        <s v="E1401-8-411"/>
        <s v="E1401-8-563"/>
        <s v="E1401-8-565"/>
        <s v="E1401-8-566"/>
        <s v="E1401-8-622"/>
        <s v="E1401-8-623"/>
        <s v="E1401-8-624"/>
        <s v="E1401-8-625"/>
        <s v="E1401-8-626"/>
        <s v="E1401-8-627"/>
        <s v="E1401-8-628"/>
        <s v="E1401-8-630"/>
        <s v="E1401-8-632"/>
        <s v="E1401-8-634"/>
        <s v="E1401-8-635"/>
        <s v="E1401-8-636"/>
        <s v="E1401-8-637"/>
        <s v="E1401-4-301"/>
        <s v="E1401-4-302"/>
        <s v="E1401-4-303"/>
        <s v="E1401-4-304"/>
        <s v="E1401-4-305"/>
        <s v="E1401-4-306"/>
        <s v="E1401-4-307"/>
        <s v="E1401-4-308"/>
        <s v="E1401-4-309"/>
        <s v="E1401-4-311"/>
        <s v="E1401-4-312"/>
        <s v="E1401-4-313"/>
        <s v="E1401-4-314"/>
        <s v="E1401-4-315"/>
        <s v="E1401-4-316"/>
        <s v="E1401-4-317"/>
        <s v="E1401-4-318"/>
        <s v="E1401-4-319"/>
        <s v="E1401-4-320"/>
        <s v="E1401-4-321"/>
        <s v="E1401-4-322"/>
        <s v="E1401-4-323"/>
        <s v="E1401-4-324"/>
        <s v="E1401-4-325"/>
        <s v="E1401-4-326"/>
        <s v="E1401-4-327"/>
        <s v="E1401-4-328"/>
        <s v="E1401-4-330"/>
        <s v="E1401-4-332"/>
        <s v="E1401-4-334"/>
        <s v="E1401-4-335"/>
        <s v="E1401-4-336"/>
        <s v="E1401-4-337"/>
        <s v="E1401-4-338"/>
        <s v="E1401-4-339"/>
        <s v="E1401-4-340"/>
        <s v="E1401-4-341"/>
        <s v="E1401-4-343"/>
        <s v="E1401-4-345"/>
        <s v="E1401-4-347"/>
        <s v="E1401-4-348"/>
        <s v="E1401-4-349"/>
        <s v="E1401-4-350"/>
        <s v="E1401-4-351"/>
        <s v="E1401-4-352"/>
        <s v="E1401-4-353"/>
        <s v="E1401-4-354"/>
        <s v="E1401-4-521"/>
        <s v="E1401-4-522"/>
        <s v="E1401-4-523"/>
        <s v="E1401-4-524"/>
        <s v="E1401-4-525"/>
        <s v="E1401-4-526"/>
        <s v="E1401-4-527"/>
        <s v="E1401-4-528"/>
        <s v="E1401-4-530"/>
        <s v="E1401-4-532"/>
        <s v="E1401-4-534"/>
        <s v="E1401-4-535"/>
        <s v="E1401-4-536"/>
        <s v="E1401-4-537"/>
        <s v="E1401-4-538"/>
        <s v="E1401-4-539"/>
        <s v="E1401-4-540"/>
        <s v="E1401-4-541"/>
        <s v="E1401-4-543"/>
        <s v="E1401-4-545"/>
        <s v="E1401-4-547"/>
        <s v="E1401-4-548"/>
        <s v="E1401-4-549"/>
        <s v="E1401-4-550"/>
        <s v="E1401-4-551"/>
        <s v="E1401-4-552"/>
        <s v="E1401-4-553"/>
        <s v="E1401-4-554"/>
        <s v="E1401-4-555"/>
        <s v="E1401-4-556"/>
        <s v="E1401-4-557"/>
        <s v="E1401-4-558"/>
        <s v="E1401-4-559"/>
        <s v="E1401-4-560"/>
        <s v="E1401-4-561"/>
        <s v="E1401-4-562"/>
        <s v="E1401-4-563"/>
        <s v="E1401-4-564"/>
        <s v="E1401-4-565"/>
        <s v="E1401-4-567"/>
        <s v="E1401-4-568"/>
        <s v="E1401-4-569"/>
        <s v="E1401-4-570"/>
        <s v="E1401-4-571"/>
        <s v="E1401-4-572"/>
        <s v="E1401-4-573"/>
        <s v="E1401-4-574"/>
        <s v="E1401-4-672"/>
        <s v="E1401-4-673"/>
        <s v="E1401-4-674"/>
        <s v="E1401-6-206"/>
        <s v="E1401-6-207"/>
        <s v="E1401-6-208"/>
        <s v="E1401-7-411"/>
        <s v="E1401-7-412"/>
        <s v="E1401-7-413"/>
        <s v="E1401-7-414"/>
        <s v="E1401-7-415"/>
        <s v="E1401-7-416"/>
        <s v="E1401-7-417"/>
        <s v="E1401-7-419"/>
        <s v="E1401-7-420"/>
        <s v="E1401-7-421"/>
        <s v="E1401-7-512"/>
        <s v="E1401-7-513"/>
        <s v="E1401-7-514"/>
        <s v="E1401-7-515"/>
        <s v="E1401-7-516"/>
        <s v="E1401-7-517"/>
        <s v="E1401-7-519"/>
        <s v="E1401-7-520"/>
        <s v="E1401-7-521"/>
        <s v="E1401-5-559"/>
        <s v="E1401-8-609"/>
        <s v="E1401-5-540"/>
        <s v="E1401-5-541"/>
        <s v="E1401-8-268"/>
        <s v="E1401-8-270"/>
        <s v="E1401-8-272"/>
        <s v="E1401-8-603"/>
        <s v="E1401-4-355"/>
        <s v="E1401-4-356"/>
        <s v="E1401-4-357"/>
        <s v="E1401-4-358"/>
        <s v="E1401-4-359"/>
        <s v="E1401-4-360"/>
        <s v="E1401-4-361"/>
        <s v="E1401-4-362"/>
        <s v="E1401-4-363"/>
        <s v="E1401-4-364"/>
        <s v="E1401-4-365"/>
        <s v="E1401-4-367"/>
        <s v="E1401-4-368"/>
        <s v="E1401-4-369"/>
        <s v="E1401-4-370"/>
        <s v="E1401-4-371"/>
        <s v="E1401-4-372"/>
        <s v="E1401-4-373"/>
        <s v="E1401-4-374"/>
        <s v="E1401-4-401"/>
        <s v="E1401-4-402"/>
        <s v="E1401-4-403"/>
        <s v="E1401-4-404"/>
        <s v="E1401-4-405"/>
        <s v="E1401-4-406"/>
        <s v="E1401-4-407"/>
        <s v="E1401-4-501"/>
        <s v="E1401-4-502"/>
        <s v="E1401-4-503"/>
        <s v="E1401-4-504"/>
        <s v="E1401-4-505"/>
        <s v="E1401-4-506"/>
        <s v="E1401-4-507"/>
        <s v="E1401-4-508"/>
        <s v="E1401-4-509"/>
        <s v="E1401-4-511"/>
        <s v="E1401-4-512"/>
        <s v="E1401-4-513"/>
        <s v="E1401-4-514"/>
        <s v="E1401-4-515"/>
        <s v="E1401-4-516"/>
        <s v="E1401-4-517"/>
        <s v="E1401-4-518"/>
        <s v="E1401-4-519"/>
        <s v="E1401-4-520"/>
        <s v="E1401-1-101"/>
        <s v="E1401-1-102"/>
        <s v="E1401-1-103"/>
        <s v="E1401-1-104"/>
        <s v="E1401-1-105"/>
        <s v="E1401-1-106"/>
        <s v="E1401-1-107"/>
        <s v="E1401-1-108"/>
        <s v="E1401-1-109"/>
        <s v="E1401-1-110"/>
        <s v="E1401-1-111"/>
        <s v="E1401-1-112"/>
        <s v="E1401-1-113"/>
        <s v="E1401-1-114"/>
        <s v="E1401-1-115"/>
        <s v="E1401-1-117"/>
        <s v="E1401-1-119"/>
        <s v="E1401-1-121"/>
        <s v="E1401-1-122"/>
        <s v="E1401-1-123"/>
        <s v="E1401-1-124"/>
        <s v="E1401-1-126"/>
        <s v="E1401-1-127"/>
        <s v="E1401-1-128"/>
        <s v="E1401-1-129"/>
        <s v="E1401-1-130"/>
        <s v="E1401-1-201"/>
        <s v="E1401-1-202"/>
        <s v="E1401-1-203"/>
        <s v="E1401-1-204"/>
        <s v="E1401-1-205"/>
        <s v="E1401-1-206"/>
        <s v="E1401-1-207"/>
        <s v="E1401-1-209"/>
        <s v="E1401-1-210"/>
        <s v="E1401-1-211"/>
        <s v="E1401-1-212"/>
        <s v="E1401-1-213"/>
        <s v="E1401-1-214"/>
        <s v="E1401-1-215"/>
        <s v="E1401-1-216"/>
        <s v="E1401-1-217"/>
        <s v="E1401-1-219"/>
        <s v="E1401-1-220"/>
        <s v="E1401-1-221"/>
        <s v="E1401-1-222"/>
        <s v="E1401-1-223"/>
        <s v="E1401-1-224"/>
        <s v="E1401-1-225"/>
        <s v="E1401-1-226"/>
        <s v="E1401-1-227"/>
        <s v="E1401-1-229"/>
        <s v="E1401-1-230"/>
        <s v="E1401-1-231"/>
        <s v="E1401-1-232"/>
        <s v="E1401-1-233"/>
        <s v="E1401-1-234"/>
        <s v="E1401-1-301"/>
        <s v="E1401-1-302"/>
        <s v="E1401-1-303"/>
        <s v="E1401-1-304"/>
        <s v="E1401-1-305"/>
        <s v="E1401-1-306"/>
        <s v="E1401-1-307"/>
        <s v="E1401-1-309"/>
        <s v="E1401-1-310"/>
        <s v="E1401-1-311"/>
        <s v="E1401-1-312"/>
        <s v="E1401-1-313"/>
        <s v="E1401-1-314"/>
        <s v="E1401-1-315"/>
        <s v="E1401-1-316"/>
        <s v="E1401-1-317"/>
        <s v="E1401-1-319"/>
        <s v="E1401-1-320"/>
        <s v="E1401-1-321"/>
        <s v="E1401-1-322"/>
        <s v="E1401-1-323"/>
        <s v="E1401-1-324"/>
        <s v="E1401-1-325"/>
        <s v="E1401-1-326"/>
        <s v="E1401-1-327"/>
        <s v="E1401-1-329"/>
        <s v="E1401-1-330"/>
        <s v="E1401-1-331"/>
        <s v="E1401-1-332"/>
        <s v="E1401-1-333"/>
        <s v="E1401-1-334"/>
        <s v="E1401-1-401"/>
        <s v="E1401-1-402"/>
        <s v="E1401-1-403"/>
        <s v="E1401-1-404"/>
        <s v="E1401-1-405"/>
        <s v="E1401-1-406"/>
        <s v="E1401-1-407"/>
        <s v="E1401-1-409"/>
        <s v="E1401-1-410"/>
        <s v="E1401-1-411"/>
        <s v="E1401-1-412"/>
        <s v="E1401-1-413"/>
        <s v="E1401-1-414"/>
        <s v="E1401-1-415"/>
        <s v="E1401-1-416"/>
        <s v="E1401-1-417"/>
        <s v="E1401-1-419"/>
        <s v="E1401-1-420"/>
        <s v="E1401-1-421"/>
        <s v="E1401-1-422"/>
        <s v="E1401-1-423"/>
        <s v="E1401-1-424"/>
        <s v="E1401-1-425"/>
        <s v="E1401-1-426"/>
        <s v="E1401-1-427"/>
        <s v="E1401-1-429"/>
        <s v="E1401-1-430"/>
        <s v="E1401-1-431"/>
        <s v="E1401-1-432"/>
        <s v="E1401-1-433"/>
        <s v="E1401-1-434"/>
        <s v="E1401-1-501"/>
        <s v="E1401-1-502"/>
        <s v="E1401-1-503"/>
        <s v="E1401-1-504"/>
        <s v="E1401-1-505"/>
        <s v="E1401-1-506"/>
        <s v="E1401-1-507"/>
        <s v="E1401-1-509"/>
        <s v="E1401-1-510"/>
        <s v="E1401-1-511"/>
        <s v="E1401-1-512"/>
        <s v="E1401-1-513"/>
        <s v="E1401-1-514"/>
        <s v="E1401-1-515"/>
        <s v="E1401-1-516"/>
        <s v="E1401-1-517"/>
        <s v="E1401-1-519"/>
        <s v="E1401-1-520"/>
        <s v="E1401-1-521"/>
        <s v="E1401-1-522"/>
        <s v="E1401-1-523"/>
        <s v="E1401-1-524"/>
        <s v="E1401-1-525"/>
        <s v="E1401-1-526"/>
        <s v="E1401-1-527"/>
        <s v="E1401-1-529"/>
        <s v="E1401-1-530"/>
        <s v="E1401-1-531"/>
        <s v="E1401-1-532"/>
        <s v="E1401-1-533"/>
        <s v="E1401-1-534"/>
        <s v="E1401-1-601"/>
        <s v="E1401-1-602"/>
        <s v="E1401-1-603"/>
        <s v="E1401-1-604"/>
        <s v="E1401-1-605"/>
        <s v="E1401-1-606"/>
        <s v="E1401-1-607"/>
        <s v="E1401-1-609"/>
        <s v="E1401-1-610"/>
        <s v="E1401-1-611"/>
        <s v="E1401-1-612"/>
        <s v="E1401-1-613"/>
        <s v="E1401-1-614"/>
        <s v="E1401-1-615"/>
        <s v="E1401-1-616"/>
        <s v="E1401-1-617"/>
        <s v="E1401-1-619"/>
        <s v="E1401-1-620"/>
        <s v="E1401-1-621"/>
        <s v="E1401-1-622"/>
        <s v="E1401-1-623"/>
        <s v="E1401-1-624"/>
        <s v="E1401-1-625"/>
        <s v="E1401-1-626"/>
        <s v="E1401-1-627"/>
        <s v="E1401-1-629"/>
        <s v="E1401-1-630"/>
        <s v="E1401-1-631"/>
        <s v="E1401-1-632"/>
        <s v="E1401-1-633"/>
        <s v="E1401-1-634"/>
        <s v="E1401-1-值班室"/>
        <s v="E1401-2-101"/>
        <s v="E1401-2-102"/>
        <s v="E1401-2-103"/>
        <s v="E1401-2-104"/>
        <s v="E1401-2-105"/>
        <s v="E1401-2-106"/>
        <s v="E1401-2-107"/>
        <s v="E1401-2-108"/>
        <s v="E1401-2-109"/>
        <s v="E1401-2-110"/>
        <s v="E1401-2-111"/>
        <s v="E1401-2-112"/>
        <s v="E1401-2-113"/>
        <s v="E1401-2-114"/>
        <s v="E1401-2-115"/>
        <s v="E1401-2-117"/>
        <s v="E1401-2-119"/>
        <s v="E1401-2-121"/>
        <s v="E1401-2-122"/>
        <s v="E1401-2-123"/>
        <s v="E1401-2-124"/>
        <s v="E1401-2-126"/>
        <s v="E1401-2-127"/>
        <s v="E1401-2-128"/>
        <s v="E1401-2-129"/>
        <s v="E1401-2-130"/>
        <s v="E1401-2-201"/>
        <s v="E1401-2-202"/>
        <s v="E1401-2-203"/>
        <s v="E1401-2-204"/>
        <s v="E1401-2-205"/>
        <s v="E1401-2-206"/>
        <s v="E1401-2-207"/>
        <s v="E1401-2-209"/>
        <s v="E1401-2-210"/>
        <s v="E1401-2-211"/>
        <s v="E1401-2-212"/>
        <s v="E1401-2-213"/>
        <s v="E1401-2-214"/>
        <s v="E1401-2-215"/>
        <s v="E1401-2-216"/>
        <s v="E1401-2-217"/>
        <s v="E1401-2-219"/>
        <s v="E1401-2-220"/>
        <s v="E1401-2-221"/>
        <s v="E1401-2-222"/>
        <s v="E1401-2-223"/>
        <s v="E1401-2-224"/>
        <s v="E1401-2-225"/>
        <s v="E1401-2-226"/>
        <s v="E1401-2-227"/>
        <s v="E1401-2-229"/>
        <s v="E1401-2-230"/>
        <s v="E1401-2-231"/>
        <s v="E1401-2-232"/>
        <s v="E1401-2-233"/>
        <s v="E1401-2-234"/>
        <s v="E1401-2-301"/>
        <s v="E1401-2-302"/>
        <s v="E1401-2-303"/>
        <s v="E1401-2-304"/>
        <s v="E1401-2-305"/>
        <s v="E1401-2-306"/>
        <s v="E1401-2-307"/>
        <s v="E1401-2-309"/>
        <s v="E1401-2-310"/>
        <s v="E1401-2-311"/>
        <s v="E1401-2-312"/>
        <s v="E1401-2-313"/>
        <s v="E1401-2-314"/>
        <s v="E1401-2-315"/>
        <s v="E1401-2-316"/>
        <s v="E1401-2-317"/>
        <s v="E1401-2-319"/>
        <s v="E1401-2-320"/>
        <s v="E1401-2-321"/>
        <s v="E1401-2-322"/>
        <s v="E1401-2-323"/>
        <s v="E1401-2-324"/>
        <s v="E1401-2-325"/>
        <s v="E1401-2-326"/>
        <s v="E1401-2-327"/>
        <s v="E1401-2-329"/>
        <s v="E1401-2-330"/>
        <s v="E1401-2-331"/>
        <s v="E1401-2-332"/>
        <s v="E1401-2-333"/>
        <s v="E1401-2-334"/>
        <s v="E1401-2-401"/>
        <s v="E1401-2-402"/>
        <s v="E1401-2-403"/>
        <s v="E1401-2-404"/>
        <s v="E1401-2-405"/>
        <s v="E1401-2-406"/>
        <s v="E1401-2-407"/>
        <s v="E1401-2-409"/>
        <s v="E1401-2-410"/>
        <s v="E1401-2-411"/>
        <s v="E1401-2-412"/>
        <s v="E1401-2-413"/>
        <s v="E1401-2-414"/>
        <s v="E1401-2-415"/>
        <s v="E1401-2-416"/>
        <s v="E1401-2-417"/>
        <s v="E1401-2-419"/>
        <s v="E1401-2-420"/>
        <s v="E1401-2-421"/>
        <s v="E1401-2-422"/>
        <s v="E1401-2-423"/>
        <s v="E1401-2-424"/>
        <s v="E1401-2-425"/>
        <s v="E1401-2-426"/>
        <s v="E1401-2-427"/>
        <s v="E1401-2-429"/>
        <s v="E1401-2-430"/>
        <s v="E1401-2-431"/>
        <s v="E1401-2-432"/>
        <s v="E1401-2-433"/>
        <s v="E1401-2-434"/>
        <s v="E1401-2-501"/>
        <s v="E1401-2-502"/>
        <s v="E1401-2-503"/>
        <s v="E1401-2-504"/>
        <s v="E1401-2-505"/>
        <s v="E1401-2-506"/>
        <s v="E1401-2-507"/>
        <s v="E1401-2-509"/>
        <s v="E1401-2-510"/>
        <s v="E1401-2-511"/>
        <s v="E1401-2-512"/>
        <s v="E1401-2-513"/>
        <s v="E1401-2-514"/>
        <s v="E1401-2-515"/>
        <s v="E1401-2-516"/>
        <s v="E1401-2-517"/>
        <s v="E1401-2-519"/>
        <s v="E1401-2-520"/>
        <s v="E1401-2-521"/>
        <s v="E1401-2-522"/>
        <s v="E1401-2-523"/>
        <s v="E1401-2-524"/>
        <s v="E1401-2-525"/>
        <s v="E1401-2-526"/>
        <s v="E1401-2-527"/>
        <s v="E1401-2-529"/>
        <s v="E1401-2-530"/>
        <s v="E1401-2-531"/>
        <s v="E1401-2-532"/>
        <s v="E1401-2-533"/>
        <s v="E1401-2-534"/>
        <s v="E1401-2-601"/>
        <s v="E1401-2-602"/>
        <s v="E1401-2-603"/>
        <s v="E1401-2-604"/>
        <s v="E1401-2-605"/>
        <s v="E1401-2-606"/>
        <s v="E1401-2-607"/>
        <s v="E1401-2-609"/>
        <s v="E1401-2-610"/>
        <s v="E1401-2-611"/>
        <s v="E1401-2-612"/>
        <s v="E1401-2-613"/>
        <s v="E1401-2-614"/>
        <s v="E1401-2-615"/>
        <s v="E1401-2-616"/>
        <s v="E1401-2-617"/>
        <s v="E1401-2-619"/>
        <s v="E1401-2-620"/>
        <s v="E1401-2-621"/>
        <s v="E1401-2-622"/>
        <s v="E1401-2-623"/>
        <s v="E1401-2-624"/>
        <s v="E1401-2-625"/>
        <s v="E1401-2-626"/>
        <s v="E1401-2-627"/>
        <s v="E1401-2-629"/>
        <s v="E1401-2-630"/>
        <s v="E1401-2-631"/>
        <s v="E1401-2-632"/>
        <s v="E1401-2-633"/>
        <s v="E1401-2-634"/>
        <s v="E1401-2-值班室"/>
        <s v="E1401-3-101"/>
        <s v="E1401-3-102"/>
        <s v="E1401-3-103"/>
        <s v="E1401-3-104"/>
        <s v="E1401-3-105"/>
        <s v="E1401-3-106"/>
        <s v="E1401-3-107"/>
        <s v="E1401-3-108"/>
        <s v="E1401-3-110"/>
        <s v="E1401-3-111"/>
        <s v="E1401-3-112"/>
        <s v="E1401-3-113"/>
        <s v="E1401-3-114"/>
        <s v="E1401-3-115"/>
        <s v="E1401-3-116"/>
        <s v="E1401-3-117"/>
        <s v="E1401-3-118"/>
        <s v="E1401-3-119"/>
        <s v="E1401-3-121"/>
        <s v="E1401-3-122"/>
        <s v="E1401-3-123"/>
        <s v="E1401-3-124"/>
        <s v="E1401-3-125"/>
        <s v="E1401-3-126"/>
        <s v="E1401-3-128"/>
        <s v="E1401-3-129"/>
        <s v="E1401-3-130"/>
        <s v="E1401-3-131"/>
        <s v="E1401-3-132"/>
        <s v="E1401-3-133"/>
        <s v="E1401-3-134"/>
        <s v="E1401-3-135"/>
        <s v="E1401-3-136"/>
        <s v="E1401-3-138"/>
        <s v="E1401-3-139"/>
        <s v="E1401-3-140"/>
        <s v="E1401-3-141"/>
        <s v="E1401-3-142"/>
        <s v="E1401-3-143"/>
        <s v="E1401-3-144"/>
        <s v="E1401-3-145"/>
        <s v="E1401-3-146"/>
        <s v="E1401-3-147"/>
        <s v="E1401-3-148"/>
        <s v="E1401-3-149"/>
        <s v="E1401-3-150"/>
        <s v="E1401-3-151"/>
        <s v="E1401-3-153"/>
        <s v="E1401-3-155"/>
        <s v="E1401-3-157"/>
        <s v="E1401-3-158"/>
        <s v="E1401-3-159"/>
        <s v="E1401-3-160"/>
        <s v="E1401-3-161"/>
        <s v="E1401-3-162"/>
        <s v="E1401-3-163"/>
        <s v="E1401-3-164"/>
        <s v="E1401-3-165"/>
        <s v="E1401-3-201"/>
        <s v="E1401-3-202"/>
        <s v="E1401-3-203"/>
        <s v="E1401-3-204"/>
        <s v="E1401-3-205"/>
        <s v="E1401-3-206"/>
        <s v="E1401-3-207"/>
        <s v="E1401-3-208"/>
        <s v="E1401-3-209"/>
        <s v="E1401-3-211"/>
        <s v="E1401-3-212"/>
        <s v="E1401-3-213"/>
        <s v="E1401-3-214"/>
        <s v="E1401-3-215"/>
        <s v="E1401-3-216"/>
        <s v="E1401-3-217"/>
        <s v="E1401-3-218"/>
        <s v="E1401-3-219"/>
        <s v="E1401-3-220"/>
        <s v="E1401-3-221"/>
        <s v="E1401-3-222"/>
        <s v="E1401-3-223"/>
        <s v="E1401-3-224"/>
        <s v="E1401-3-225"/>
        <s v="E1401-3-226"/>
        <s v="E1401-3-227"/>
        <s v="E1401-3-228"/>
        <s v="E1401-3-230"/>
        <s v="E1401-3-232"/>
        <s v="E1401-3-234"/>
        <s v="E1401-3-235"/>
        <s v="E1401-3-236"/>
        <s v="E1401-3-237"/>
        <s v="E1401-3-238"/>
        <s v="E1401-3-239"/>
        <s v="E1401-3-240"/>
        <s v="E1401-3-241"/>
        <s v="E1401-3-242"/>
        <s v="E1401-3-243"/>
        <s v="E1401-3-245"/>
        <s v="E1401-3-247"/>
        <s v="E1401-3-248"/>
        <s v="E1401-3-249"/>
        <s v="E1401-3-250"/>
        <s v="E1401-3-251"/>
        <s v="E1401-3-252"/>
        <s v="E1401-3-253"/>
        <s v="E1401-3-254"/>
        <s v="E1401-3-255"/>
        <s v="E1401-3-256"/>
        <s v="E1401-3-257"/>
        <s v="E1401-3-258"/>
        <s v="E1401-3-259"/>
        <s v="E1401-3-260"/>
        <s v="E1401-3-261"/>
        <s v="E1401-3-262"/>
        <s v="E1401-3-263"/>
        <s v="E1401-3-264"/>
        <s v="E1401-3-265"/>
        <s v="E1401-3-267"/>
        <s v="E1401-3-268"/>
        <s v="E1401-3-269"/>
        <s v="E1401-3-270"/>
        <s v="E1401-3-271"/>
        <s v="E1401-3-272"/>
        <s v="E1401-3-273"/>
        <s v="E1401-3-274"/>
        <s v="E1401-3-301"/>
        <s v="E1401-3-302"/>
        <s v="E1401-3-303"/>
        <s v="E1401-3-304"/>
        <s v="E1401-3-305"/>
        <s v="E1401-3-306"/>
        <s v="E1401-3-307"/>
        <s v="E1401-3-308"/>
        <s v="E1401-3-309"/>
        <s v="E1401-3-311"/>
        <s v="E1401-3-312"/>
        <s v="E1401-3-313"/>
        <s v="E1401-3-314"/>
        <s v="E1401-3-315"/>
        <s v="E1401-3-316"/>
        <s v="E1401-3-317"/>
        <s v="E1401-3-318"/>
        <s v="E1401-3-319"/>
        <s v="E1401-3-320"/>
        <s v="E1401-3-321"/>
        <s v="E1401-3-322"/>
        <s v="E1401-3-323"/>
        <s v="E1401-3-324"/>
        <s v="E1401-3-325"/>
        <s v="E1401-3-326"/>
        <s v="E1401-3-327"/>
        <s v="E1401-3-328"/>
        <s v="E1401-3-330"/>
        <s v="E1401-3-332"/>
        <s v="E1401-3-334"/>
        <s v="E1401-3-335"/>
        <s v="E1401-3-336"/>
        <s v="E1401-3-337"/>
        <s v="E1401-3-338"/>
        <s v="E1401-3-339"/>
        <s v="E1401-3-340"/>
        <s v="E1401-3-341"/>
        <s v="E1401-3-342"/>
        <s v="E1401-3-343"/>
        <s v="E1401-3-345"/>
        <s v="E1401-3-347"/>
        <s v="E1401-3-348"/>
        <s v="E1401-3-349"/>
        <s v="E1401-3-350"/>
        <s v="E1401-3-351"/>
        <s v="E1401-3-352"/>
        <s v="E1401-3-353"/>
        <s v="E1401-3-354"/>
        <s v="E1401-3-355"/>
        <s v="E1401-3-356"/>
        <s v="E1401-3-357"/>
        <s v="E1401-3-358"/>
        <s v="E1401-3-359"/>
        <s v="E1401-3-360"/>
        <s v="E1401-3-361"/>
        <s v="E1401-3-362"/>
        <s v="E1401-3-363"/>
        <s v="E1401-3-364"/>
        <s v="E1401-3-365"/>
        <s v="E1401-3-367"/>
        <s v="E1401-3-368"/>
        <s v="E1401-3-369"/>
        <s v="E1401-3-370"/>
        <s v="E1401-3-371"/>
        <s v="E1401-3-372"/>
        <s v="E1401-3-373"/>
        <s v="E1401-3-374"/>
        <s v="E1401-3-401"/>
        <s v="E1401-3-402"/>
        <s v="E1401-3-403"/>
        <s v="E1401-3-404"/>
        <s v="E1401-3-405"/>
        <s v="E1401-3-406"/>
        <s v="E1401-3-407"/>
        <s v="E1401-3-408"/>
        <s v="E1401-3-409"/>
        <s v="E1401-3-411"/>
        <s v="E1401-3-412"/>
        <s v="E1401-3-413"/>
        <s v="E1401-3-414"/>
        <s v="E1401-3-415"/>
        <s v="E1401-3-416"/>
        <s v="E1401-3-417"/>
        <s v="E1401-3-418"/>
        <s v="E1401-3-419"/>
        <s v="E1401-3-420"/>
        <s v="E1401-3-421"/>
        <s v="E1401-3-422"/>
        <s v="E1401-3-423"/>
        <s v="E1401-3-424"/>
        <s v="E1401-3-425"/>
        <s v="E1401-3-426"/>
        <s v="E1401-3-427"/>
        <s v="E1401-3-428"/>
        <s v="E1401-3-430"/>
        <s v="E1401-3-432"/>
        <s v="E1401-3-434"/>
        <s v="E1401-3-435"/>
        <s v="E1401-3-436"/>
        <s v="E1401-3-437"/>
        <s v="E1401-3-438"/>
        <s v="E1401-3-439"/>
        <s v="E1401-3-440"/>
        <s v="E1401-3-441"/>
        <s v="E1401-3-442"/>
        <s v="E1401-3-443"/>
        <s v="E1401-3-445"/>
        <s v="E1401-3-447"/>
        <s v="E1401-3-448"/>
        <s v="E1401-3-449"/>
        <s v="E1401-3-450"/>
        <s v="E1401-3-451"/>
        <s v="E1401-3-452"/>
        <s v="E1401-3-453"/>
        <s v="E1401-3-454"/>
        <s v="E1401-3-455"/>
        <s v="E1401-3-456"/>
        <s v="E1401-3-457"/>
        <s v="E1401-3-458"/>
        <s v="E1401-3-459"/>
        <s v="E1401-3-460"/>
        <s v="E1401-3-461"/>
        <s v="E1401-3-462"/>
        <s v="E1401-3-463"/>
        <s v="E1401-3-464"/>
        <s v="E1401-3-465"/>
        <s v="E1401-3-467"/>
        <s v="E1401-3-468"/>
        <s v="E1401-3-469"/>
        <s v="E1401-3-470"/>
        <s v="E1401-3-471"/>
        <s v="E1401-3-472"/>
        <s v="E1401-3-473"/>
        <s v="E1401-3-474"/>
        <s v="E1401-3-501"/>
        <s v="E1401-3-502"/>
        <s v="E1401-3-503"/>
        <s v="E1401-3-504"/>
        <s v="E1401-3-505"/>
        <s v="E1401-3-506"/>
        <s v="E1401-3-507"/>
        <s v="E1401-3-508"/>
        <s v="E1401-3-509"/>
        <s v="E1401-3-511"/>
        <s v="E1401-3-512"/>
        <s v="E1401-3-513"/>
        <s v="E1401-3-514"/>
        <s v="E1401-3-515"/>
        <s v="E1401-3-516"/>
        <s v="E1401-3-517"/>
        <s v="E1401-3-518"/>
        <s v="E1401-3-519"/>
        <s v="E1401-3-520"/>
        <s v="E1401-3-521"/>
        <s v="E1401-3-522"/>
        <s v="E1401-3-523"/>
        <s v="E1401-3-524"/>
        <s v="E1401-3-525"/>
        <s v="E1401-3-526"/>
        <s v="E1401-3-527"/>
        <s v="E1401-3-528"/>
        <s v="E1401-3-530"/>
        <s v="E1401-3-532"/>
        <s v="E1401-3-534"/>
        <s v="E1401-3-535"/>
        <s v="E1401-3-536"/>
        <s v="E1401-3-537"/>
        <s v="E1401-3-538"/>
        <s v="E1401-3-539"/>
        <s v="E1401-3-540"/>
        <s v="E1401-3-541"/>
        <s v="E1401-3-542"/>
        <s v="E1401-3-543"/>
        <s v="E1401-3-545"/>
        <s v="E1401-3-547"/>
        <s v="E1401-3-548"/>
        <s v="E1401-3-549"/>
        <s v="E1401-3-550"/>
        <s v="E1401-3-551"/>
        <s v="E1401-3-552"/>
        <s v="E1401-3-553"/>
        <s v="E1401-3-554"/>
        <s v="E1401-3-555"/>
        <s v="E1401-3-556"/>
        <s v="E1401-3-557"/>
        <s v="E1401-3-558"/>
        <s v="E1401-3-559"/>
        <s v="E1401-3-560"/>
        <s v="E1401-3-561"/>
        <s v="E1401-3-562"/>
        <s v="E1401-3-563"/>
        <s v="E1401-3-564"/>
        <s v="E1401-3-565"/>
        <s v="E1401-3-567"/>
        <s v="E1401-3-568"/>
        <s v="E1401-3-569"/>
        <s v="E1401-3-570"/>
        <s v="E1401-3-571"/>
        <s v="E1401-3-572"/>
        <s v="E1401-3-573"/>
        <s v="E1401-3-574"/>
        <s v="E1401-3-601"/>
        <s v="E1401-3-602"/>
        <s v="E1401-3-603"/>
        <s v="E1401-3-604"/>
        <s v="E1401-3-605"/>
        <s v="E1401-3-606"/>
        <s v="E1401-3-607"/>
        <s v="E1401-3-608"/>
        <s v="E1401-3-609"/>
        <s v="E1401-3-611"/>
        <s v="E1401-3-612"/>
        <s v="E1401-3-613"/>
        <s v="E1401-3-614"/>
        <s v="E1401-3-615"/>
        <s v="E1401-3-616"/>
        <s v="E1401-3-617"/>
        <s v="E1401-3-618"/>
        <s v="E1401-3-619"/>
        <s v="E1401-3-620"/>
        <s v="E1401-3-621"/>
        <s v="E1401-3-622"/>
        <s v="E1401-3-623"/>
        <s v="E1401-3-624"/>
        <s v="E1401-3-625"/>
        <s v="E1401-3-626"/>
        <s v="E1401-3-627"/>
        <s v="E1401-3-628"/>
        <s v="E1401-3-630"/>
        <s v="E1401-3-632"/>
        <s v="E1401-3-634"/>
        <s v="E1401-3-635"/>
        <s v="E1401-3-636"/>
        <s v="E1401-3-637"/>
        <s v="E1401-3-638"/>
        <s v="E1401-3-639"/>
        <s v="E1401-3-640"/>
        <s v="E1401-3-641"/>
        <s v="E1401-3-642"/>
        <s v="E1401-3-643"/>
        <s v="E1401-3-645"/>
        <s v="E1401-3-647"/>
        <s v="E1401-3-648"/>
        <s v="E1401-3-649"/>
        <s v="E1401-3-650"/>
        <s v="E1401-3-651"/>
        <s v="E1401-3-652"/>
        <s v="E1401-3-653"/>
        <s v="E1401-3-654"/>
        <s v="E1401-3-655"/>
        <s v="E1401-3-656"/>
        <s v="E1401-3-657"/>
        <s v="E1401-3-658"/>
        <s v="E1401-3-659"/>
        <s v="E1401-3-660"/>
        <s v="E1401-3-661"/>
        <s v="E1401-3-662"/>
        <s v="E1401-3-663"/>
        <s v="E1401-3-664"/>
        <s v="E1401-3-665"/>
        <s v="E1401-3-667"/>
        <s v="E1401-3-668"/>
        <s v="E1401-3-669"/>
        <s v="E1401-3-670"/>
        <s v="E1401-3-671"/>
        <s v="E1401-3-672"/>
        <s v="E1401-3-673"/>
        <s v="E1401-3-674"/>
        <s v="E1401-3-北值班室"/>
        <s v="E1401-3-南值班室"/>
        <s v="E1401-4-101"/>
        <s v="E1401-4-102"/>
        <s v="E1401-4-103"/>
        <s v="E1401-4-104"/>
        <s v="E1401-4-105"/>
        <s v="E1401-4-106"/>
        <s v="E1401-4-107"/>
        <s v="E1401-4-108"/>
        <s v="E1401-4-110"/>
        <s v="E1401-4-111"/>
        <s v="E1401-4-112"/>
        <s v="E1401-4-113"/>
        <s v="E1401-4-114"/>
        <s v="E1401-4-115"/>
        <s v="E1401-4-116"/>
        <s v="E1401-4-117"/>
        <s v="E1401-4-118"/>
        <s v="E1401-4-119"/>
        <s v="E1401-4-121"/>
        <s v="E1401-4-122"/>
        <s v="E1401-4-123"/>
        <s v="E1401-4-124"/>
        <s v="E1401-4-125"/>
        <s v="E1401-4-126"/>
        <s v="E1401-4-127"/>
        <s v="E1401-4-128"/>
        <s v="E1401-4-129"/>
        <s v="E1401-4-130"/>
        <s v="E1401-4-131"/>
        <s v="E1401-4-132"/>
        <s v="E1401-4-133"/>
        <s v="E1401-4-134"/>
        <s v="E1401-4-135"/>
        <s v="E1401-4-136"/>
        <s v="E1401-4-137"/>
        <s v="E1401-4-138"/>
        <s v="E1401-4-139"/>
        <s v="E1401-4-140"/>
        <s v="E1401-4-141"/>
        <s v="E1401-4-142"/>
        <s v="E1401-4-143"/>
        <s v="E1401-4-144"/>
        <s v="E1401-4-145"/>
        <s v="E1401-4-146"/>
        <s v="E1401-4-147"/>
        <s v="E1401-4-148"/>
        <s v="E1401-4-149"/>
        <s v="E1401-4-150"/>
        <s v="E1401-4-151"/>
        <s v="E1401-4-153"/>
        <s v="E1401-4-155"/>
        <s v="E1401-4-157"/>
        <s v="E1401-4-158"/>
        <s v="E1401-4-159"/>
        <s v="E1401-4-160"/>
        <s v="E1401-4-161"/>
        <s v="E1401-4-162"/>
        <s v="E1401-4-163"/>
        <s v="E1401-4-164"/>
        <s v="E1401-4-201"/>
        <s v="E1401-4-202"/>
        <s v="E1401-4-203"/>
        <s v="E1401-4-204"/>
        <s v="E1401-4-205"/>
        <s v="E1401-4-206"/>
        <s v="E1401-4-207"/>
        <s v="E1401-4-208"/>
        <s v="E1401-4-209"/>
        <s v="E1401-4-211"/>
        <s v="E1401-4-212"/>
        <s v="E1401-4-213"/>
        <s v="E1401-4-214"/>
        <s v="E1401-4-215"/>
        <s v="E1401-4-216"/>
        <s v="E1401-4-217"/>
        <s v="E1401-4-218"/>
        <s v="E1401-4-219"/>
        <s v="E1401-4-220"/>
        <s v="E1401-4-221"/>
        <s v="E1401-4-222"/>
        <s v="E1401-4-223"/>
        <s v="E1401-4-224"/>
        <s v="E1401-4-225"/>
        <s v="E1401-4-226"/>
        <s v="E1401-4-227"/>
        <s v="E1401-4-228"/>
        <s v="E1401-4-230"/>
        <s v="E1401-4-232"/>
        <s v="E1401-4-233"/>
        <s v="E1401-4-234"/>
        <s v="E1401-4-235"/>
        <s v="E1401-4-236"/>
        <s v="E1401-4-237"/>
        <s v="E1401-4-238"/>
        <s v="E1401-4-239"/>
        <s v="E1401-4-240"/>
        <s v="E1401-4-241"/>
        <s v="E1401-4-243"/>
        <s v="E1401-4-245"/>
        <s v="E1401-4-247"/>
        <s v="E1401-4-248"/>
        <s v="E1401-4-249"/>
        <s v="E1401-4-250"/>
        <s v="E1401-4-251"/>
        <s v="E1401-4-252"/>
        <s v="E1401-4-253"/>
        <s v="E1401-4-254"/>
        <s v="E1401-4-255"/>
        <s v="E1401-4-256"/>
        <s v="E1401-4-257"/>
        <s v="E1401-4-258"/>
        <s v="E1401-4-259"/>
        <s v="E1401-4-260"/>
        <s v="E1401-4-261"/>
        <s v="E1401-4-262"/>
        <s v="E1401-4-263"/>
        <s v="E1401-4-264"/>
        <s v="E1401-4-265"/>
        <s v="E1401-4-267"/>
        <s v="E1401-4-268"/>
        <s v="E1401-4-269"/>
        <s v="E1401-4-270"/>
        <s v="E1401-4-271"/>
        <s v="E1401-4-272"/>
        <s v="E1401-4-273"/>
        <s v="E1401-4-274"/>
        <s v="E1401-4-333"/>
        <s v="E1401-4-408"/>
        <s v="E1401-4-409"/>
        <s v="E1401-4-411"/>
        <s v="E1401-4-412"/>
        <s v="E1401-4-413"/>
        <s v="E1401-4-414"/>
        <s v="E1401-4-415"/>
        <s v="E1401-4-416"/>
        <s v="E1401-4-417"/>
        <s v="E1401-4-418"/>
        <s v="E1401-4-419"/>
        <s v="E1401-4-420"/>
        <s v="E1401-4-421"/>
        <s v="E1401-4-422"/>
        <s v="E1401-4-423"/>
        <s v="E1401-4-424"/>
        <s v="E1401-4-425"/>
        <s v="E1401-4-426"/>
        <s v="E1401-4-427"/>
        <s v="E1401-4-428"/>
        <s v="E1401-4-430"/>
        <s v="E1401-4-432"/>
        <s v="E1401-4-433"/>
        <s v="E1401-4-434"/>
        <s v="E1401-4-435"/>
        <s v="E1401-4-436"/>
        <s v="E1401-4-437"/>
        <s v="E1401-4-438"/>
        <s v="E1401-4-439"/>
        <s v="E1401-4-440"/>
        <s v="E1401-4-441"/>
        <s v="E1401-4-443"/>
        <s v="E1401-4-445"/>
        <s v="E1401-4-447"/>
        <s v="E1401-4-448"/>
        <s v="E1401-4-449"/>
        <s v="E1401-4-450"/>
        <s v="E1401-4-451"/>
        <s v="E1401-4-452"/>
        <s v="E1401-4-453"/>
        <s v="E1401-4-454"/>
        <s v="E1401-4-455"/>
        <s v="E1401-4-456"/>
        <s v="E1401-4-457"/>
        <s v="E1401-4-458"/>
        <s v="E1401-4-459"/>
        <s v="E1401-4-460"/>
        <s v="E1401-4-461"/>
        <s v="E1401-4-462"/>
        <s v="E1401-4-463"/>
        <s v="E1401-4-464"/>
        <s v="E1401-4-465"/>
        <s v="E1401-4-467"/>
        <s v="E1401-4-468"/>
        <s v="E1401-4-469"/>
        <s v="E1401-4-470"/>
        <s v="E1401-4-471"/>
        <s v="E1401-4-472"/>
        <s v="E1401-4-473"/>
        <s v="E1401-4-474"/>
        <s v="E1401-4-533"/>
        <s v="E1401-4-633"/>
        <s v="E1401-4-北值班室"/>
        <s v="E1401-4-南值班室"/>
        <s v="E1401-5-101"/>
        <s v="E1401-5-102"/>
        <s v="E1401-5-103"/>
        <s v="E1401-5-104"/>
        <s v="E1401-5-127"/>
        <s v="E1401-5-136"/>
        <s v="E1401-5-214"/>
        <s v="E1401-5-233"/>
        <s v="E1401-5-242"/>
        <s v="E1401-5-333"/>
        <s v="E1401-5-342"/>
        <s v="E1401-5-422"/>
        <s v="E1401-5-423"/>
        <s v="E1401-5-424"/>
        <s v="E1401-5-433"/>
        <s v="E1401-5-442"/>
        <s v="E1401-5-454"/>
        <s v="E1401-5-512"/>
        <s v="E1401-5-513"/>
        <s v="E1401-5-514"/>
        <s v="E1401-5-515"/>
        <s v="E1401-5-516"/>
        <s v="E1401-5-517"/>
        <s v="E1401-5-518"/>
        <s v="E1401-5-519"/>
        <s v="E1401-5-520"/>
        <s v="E1401-5-521"/>
        <s v="E1401-5-522"/>
        <s v="E1401-5-523"/>
        <s v="E1401-5-524"/>
        <s v="E1401-5-525"/>
        <s v="E1401-5-526"/>
        <s v="E1401-5-527"/>
        <s v="E1401-5-528"/>
        <s v="E1401-5-530"/>
        <s v="E1401-5-532"/>
        <s v="E1401-5-533"/>
        <s v="E1401-5-534"/>
        <s v="E1401-5-535"/>
        <s v="E1401-5-536"/>
        <s v="E1401-5-537"/>
        <s v="E1401-5-538"/>
        <s v="E1401-5-539"/>
        <s v="E1401-5-542"/>
        <s v="E1401-5-543"/>
        <s v="E1401-5-603"/>
        <s v="E1401-5-614"/>
        <s v="E1401-5-615"/>
        <s v="E1401-5-616"/>
        <s v="E1401-5-617"/>
        <s v="E1401-5-620"/>
        <s v="E1401-5-621"/>
        <s v="E1401-5-633"/>
        <s v="E1401-5-642"/>
        <s v="E1401-5-672"/>
        <s v="E1401-5-北值班室"/>
        <s v="E1401-5-南值班室"/>
        <s v="E1401-6-125"/>
        <s v="E1401-6-134"/>
        <s v="E1401-6-231"/>
        <s v="E1401-6-240"/>
        <s v="E1401-6-331"/>
        <s v="E1401-6-340"/>
        <s v="E1401-6-431"/>
        <s v="E1401-6-440"/>
        <s v="E1401-6-531"/>
        <s v="E1401-6-540"/>
        <s v="E1401-6-611"/>
        <s v="E1401-6-612"/>
        <s v="E1401-6-631"/>
        <s v="E1401-6-640"/>
        <s v="E1401-6-南值班室"/>
        <s v="E1401-7-301"/>
        <s v="E1401-7-318"/>
        <s v="E1401-7-409"/>
        <s v="E1401-7-418"/>
        <s v="E1401-7-518"/>
        <s v="E1401-8-127"/>
        <s v="E1401-8-135"/>
        <s v="E1401-8-143"/>
        <s v="E1401-8-232"/>
        <s v="E1401-8-233"/>
        <s v="E1401-8-234"/>
        <s v="E1401-8-235"/>
        <s v="E1401-8-236"/>
        <s v="E1401-8-237"/>
        <s v="E1401-8-241"/>
        <s v="E1401-8-261"/>
        <s v="E1401-8-333"/>
        <s v="E1401-8-341"/>
        <s v="E1401-8-433"/>
        <s v="E1401-8-441"/>
        <s v="E1401-8-527"/>
        <s v="E1401-8-533"/>
        <s v="E1401-8-534"/>
        <s v="E1401-8-541"/>
        <s v="E1401-8-567"/>
        <s v="E1401-8-601"/>
        <s v="E1401-8-605"/>
        <s v="E1401-8-608"/>
        <s v="E1401-8-612"/>
        <s v="E1401-8-613"/>
        <s v="E1401-8-633"/>
        <s v="E1401-7-410"/>
        <s v="E1401-5-673"/>
        <s v="E1401-7-408"/>
        <s v="E1401-7-407"/>
        <s v="E1401-7-406"/>
        <s v="E1401-7-405"/>
        <s v="E1401-7-404"/>
        <s v="E1401-7-403"/>
        <s v="E1401-7-321"/>
        <s v="E1401-7-319"/>
        <s v="E1401-7-317"/>
        <s v="E1401-7-316"/>
        <s v="E1401-7-315"/>
        <s v="E1401-7-314"/>
        <s v="E1401-7-313"/>
        <s v="E1401-7-312"/>
        <s v="E1401-7-311"/>
        <s v="E1401-7-310"/>
        <s v="E1401-7-309"/>
        <s v="E1401-7-308"/>
        <s v="E1401-7-307"/>
        <s v="E1401-7-306"/>
        <s v="E1401-7-305"/>
        <s v="E1401-7-304"/>
        <s v="E1401-7-303"/>
        <s v="E1401-5-671"/>
        <s v="E1401-5-670"/>
        <s v="E1401-5-669"/>
        <s v="E1401-5-668"/>
        <s v="E1401-5-667"/>
        <s v="E1401-5-666"/>
        <s v="E1401-5-665"/>
        <s v="E1401-5-663"/>
        <s v="E1401-5-662"/>
        <s v="E1401-5-661"/>
        <s v="E1401-5-660"/>
        <s v="E1401-5-659"/>
        <s v="E1401-5-658"/>
        <s v="E1401-5-657"/>
        <s v="E1401-5-656"/>
        <s v="E1401-5-655"/>
        <s v="E1401-5-654"/>
        <s v="E1401-5-653"/>
        <s v="E1401-5-652"/>
        <s v="E1401-5-651"/>
        <s v="E1401-5-650"/>
        <s v="E1401-5-649"/>
        <s v="E1401-5-648"/>
        <s v="E1401-5-549"/>
        <s v="E1401-5-550"/>
        <s v="E1401-5-551"/>
        <s v="E1401-5-552"/>
        <s v="E1401-6-301"/>
        <s v="E1401-5-373"/>
        <s v="E1401-5-401"/>
        <s v="E1401-5-402"/>
        <s v="E1401-5-403"/>
        <s v="E1401-5-404"/>
        <s v="E1401-5-405"/>
        <s v="E1401-5-406"/>
        <s v="E1401-6-539"/>
        <s v="E1401-5-439"/>
        <s v="E1401-5-440"/>
        <s v="E1401-5-441"/>
        <s v="E1401-6-303"/>
        <s v="E1401-8-602"/>
        <s v="E1401-8-604"/>
        <s v="E1401-8-606"/>
        <s v="E1401-8-607"/>
        <s v="E1401-5-453"/>
        <s v="E1401-6-652"/>
        <s v="E1401-6-613"/>
        <s v="E1401-6-614"/>
        <s v="E1401-6-615"/>
        <s v="E1401-6-616"/>
        <s v="E1401-6-637"/>
        <s v="E1401-6-638"/>
        <s v="E1401-6-639"/>
        <s v="E1401-5-425"/>
        <s v="E1401-5-426"/>
        <s v="E1401-5-427"/>
        <s v="E1401-5-201"/>
        <s v="E1401-5-202"/>
        <s v="E1401-6-201"/>
        <s v="E1401-6-202"/>
        <s v="E1401-5-604"/>
        <s v="E1401-5-605"/>
        <s v="E1401-5-613"/>
        <s v="E1401-8-535"/>
        <s v="E1401-8-536"/>
        <s v="E1401-8-537"/>
        <s v="E1401-5-545"/>
        <s v="E1401-5-546"/>
        <s v="E1401-5-547"/>
      </sharedItems>
    </cacheField>
    <cacheField name="户型" numFmtId="0">
      <sharedItems/>
    </cacheField>
    <cacheField name="面积" numFmtId="0">
      <sharedItems containsSemiMixedTypes="0" containsString="0" containsNumber="1" minValue="24.7" maxValue="44.41" count="39">
        <n v="36.08"/>
        <n v="36.299999999999997"/>
        <n v="36.53"/>
        <n v="38.090000000000003"/>
        <n v="43.6"/>
        <n v="36.75"/>
        <n v="44.41"/>
        <n v="38.78"/>
        <n v="39.31"/>
        <n v="36.99"/>
        <n v="36.31"/>
        <n v="38.799999999999997"/>
        <n v="38.590000000000003"/>
        <n v="38.340000000000003"/>
        <n v="39.049999999999997"/>
        <n v="38.57"/>
        <n v="38.32"/>
        <n v="40.08"/>
        <n v="40.340000000000003"/>
        <n v="38.82"/>
        <n v="39.04"/>
        <n v="37.299999999999997"/>
        <n v="40.35"/>
        <n v="39.200000000000003"/>
        <n v="38.950000000000003"/>
        <n v="36.89"/>
        <n v="36.65"/>
        <n v="38.69"/>
        <n v="44.29"/>
        <n v="37.479999999999997"/>
        <n v="30.51"/>
        <n v="39.83"/>
        <n v="38.08"/>
        <n v="35.83"/>
        <n v="25.1"/>
        <n v="25.5"/>
        <n v="25.56"/>
        <n v="24.7"/>
        <n v="25.25"/>
      </sharedItems>
    </cacheField>
    <cacheField name="朝向" numFmtId="0">
      <sharedItems count="4">
        <s v="东"/>
        <s v="北"/>
        <s v="南"/>
        <s v="西"/>
      </sharedItems>
    </cacheField>
    <cacheField name="备注" numFmtId="0">
      <sharedItems containsNonDate="0" containsString="0" containsBlank="1"/>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000925927" createdVersion="8" refreshedVersion="8" minRefreshableVersion="3" recordCount="29" xr:uid="{1C435FFE-42BE-4198-976C-610B69D7B2F7}">
  <cacheSource type="worksheet">
    <worksheetSource ref="D1:E30" sheet="案例"/>
  </cacheSource>
  <cacheFields count="2">
    <cacheField name="面积" numFmtId="0">
      <sharedItems containsSemiMixedTypes="0" containsString="0" containsNumber="1" minValue="32.89" maxValue="53.06" count="15">
        <n v="33"/>
        <n v="47.9"/>
        <n v="33.36"/>
        <n v="53.04"/>
        <n v="42"/>
        <n v="53"/>
        <n v="47.78"/>
        <n v="33.159999999999997"/>
        <n v="42.78"/>
        <n v="43"/>
        <n v="32.89"/>
        <n v="51"/>
        <n v="47"/>
        <n v="48"/>
        <n v="53.06"/>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632870371" createdVersion="8" refreshedVersion="8" minRefreshableVersion="3" recordCount="48" xr:uid="{9839139F-4AA6-40DA-B2BC-89664A6CF53B}">
  <cacheSource type="worksheet">
    <worksheetSource ref="D32:E80" sheet="案例"/>
  </cacheSource>
  <cacheFields count="2">
    <cacheField name="面积" numFmtId="0">
      <sharedItems containsSemiMixedTypes="0" containsString="0" containsNumber="1" minValue="34.61" maxValue="88" count="34">
        <n v="36"/>
        <n v="53"/>
        <n v="36.19"/>
        <n v="49"/>
        <n v="52"/>
        <n v="55.3"/>
        <n v="58"/>
        <n v="66.44"/>
        <n v="66.06"/>
        <n v="55"/>
        <n v="49.09"/>
        <n v="51.53"/>
        <n v="34.61"/>
        <n v="35"/>
        <n v="35.159999999999997"/>
        <n v="35.090000000000003"/>
        <n v="55.26"/>
        <n v="44"/>
        <n v="59.01"/>
        <n v="67.48"/>
        <n v="56"/>
        <n v="45"/>
        <n v="51.3"/>
        <n v="49.05"/>
        <n v="55.45"/>
        <n v="44.73"/>
        <n v="88"/>
        <n v="66"/>
        <n v="63"/>
        <n v="69"/>
        <n v="49.62"/>
        <n v="74.09"/>
        <n v="58.86"/>
        <n v="6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5362615741" createdVersion="8" refreshedVersion="8" minRefreshableVersion="3" recordCount="24" xr:uid="{4338A3DA-8FA9-474B-8853-2D56803454D1}">
  <cacheSource type="worksheet">
    <worksheetSource ref="D83:E107" sheet="案例"/>
  </cacheSource>
  <cacheFields count="2">
    <cacheField name="面积" numFmtId="0">
      <sharedItems containsSemiMixedTypes="0" containsString="0" containsNumber="1" minValue="63" maxValue="105" count="18">
        <n v="64.55"/>
        <n v="104.3"/>
        <n v="65"/>
        <n v="72.77"/>
        <n v="104.45"/>
        <n v="66.900000000000006"/>
        <n v="67.64"/>
        <n v="64.650000000000006"/>
        <n v="72"/>
        <n v="63"/>
        <n v="68.39"/>
        <n v="63.73"/>
        <n v="68"/>
        <n v="105"/>
        <n v="73.38"/>
        <n v="87.41"/>
        <n v="75"/>
        <n v="64"/>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5">
  <r>
    <n v="1"/>
    <x v="0"/>
    <s v="四人间"/>
    <x v="0"/>
    <x v="0"/>
    <m/>
    <n v="1"/>
  </r>
  <r>
    <n v="2"/>
    <x v="1"/>
    <s v="四人间"/>
    <x v="1"/>
    <x v="1"/>
    <m/>
    <n v="1"/>
  </r>
  <r>
    <n v="3"/>
    <x v="2"/>
    <s v="四人间"/>
    <x v="2"/>
    <x v="2"/>
    <m/>
    <n v="1"/>
  </r>
  <r>
    <n v="4"/>
    <x v="3"/>
    <s v="四人间"/>
    <x v="1"/>
    <x v="1"/>
    <m/>
    <n v="1"/>
  </r>
  <r>
    <n v="5"/>
    <x v="4"/>
    <s v="四人间"/>
    <x v="2"/>
    <x v="2"/>
    <m/>
    <n v="1"/>
  </r>
  <r>
    <n v="6"/>
    <x v="5"/>
    <s v="四人间"/>
    <x v="1"/>
    <x v="1"/>
    <m/>
    <n v="1"/>
  </r>
  <r>
    <n v="7"/>
    <x v="6"/>
    <s v="四人间"/>
    <x v="2"/>
    <x v="2"/>
    <m/>
    <n v="1"/>
  </r>
  <r>
    <n v="8"/>
    <x v="7"/>
    <s v="四人间"/>
    <x v="1"/>
    <x v="1"/>
    <m/>
    <n v="1"/>
  </r>
  <r>
    <n v="9"/>
    <x v="8"/>
    <s v="四人间"/>
    <x v="2"/>
    <x v="2"/>
    <m/>
    <n v="1"/>
  </r>
  <r>
    <n v="10"/>
    <x v="9"/>
    <s v="四人间"/>
    <x v="1"/>
    <x v="1"/>
    <m/>
    <n v="1"/>
  </r>
  <r>
    <n v="11"/>
    <x v="10"/>
    <s v="四人间"/>
    <x v="2"/>
    <x v="2"/>
    <m/>
    <n v="1"/>
  </r>
  <r>
    <n v="12"/>
    <x v="11"/>
    <s v="四人间"/>
    <x v="1"/>
    <x v="1"/>
    <m/>
    <n v="1"/>
  </r>
  <r>
    <n v="13"/>
    <x v="12"/>
    <s v="四人间"/>
    <x v="2"/>
    <x v="2"/>
    <m/>
    <n v="1"/>
  </r>
  <r>
    <n v="14"/>
    <x v="13"/>
    <s v="四人间"/>
    <x v="1"/>
    <x v="1"/>
    <m/>
    <n v="1"/>
  </r>
  <r>
    <n v="15"/>
    <x v="14"/>
    <s v="四人间"/>
    <x v="2"/>
    <x v="2"/>
    <m/>
    <n v="1"/>
  </r>
  <r>
    <n v="16"/>
    <x v="15"/>
    <s v="四人间"/>
    <x v="3"/>
    <x v="0"/>
    <m/>
    <n v="1"/>
  </r>
  <r>
    <n v="17"/>
    <x v="16"/>
    <s v="四人间"/>
    <x v="0"/>
    <x v="0"/>
    <m/>
    <n v="1"/>
  </r>
  <r>
    <n v="18"/>
    <x v="17"/>
    <s v="四人间"/>
    <x v="0"/>
    <x v="0"/>
    <m/>
    <n v="1"/>
  </r>
  <r>
    <n v="19"/>
    <x v="18"/>
    <s v="四人间"/>
    <x v="4"/>
    <x v="0"/>
    <m/>
    <n v="1"/>
  </r>
  <r>
    <n v="20"/>
    <x v="19"/>
    <s v="四人间"/>
    <x v="4"/>
    <x v="0"/>
    <m/>
    <n v="1"/>
  </r>
  <r>
    <n v="21"/>
    <x v="20"/>
    <s v="四人间"/>
    <x v="0"/>
    <x v="0"/>
    <m/>
    <n v="1"/>
  </r>
  <r>
    <n v="22"/>
    <x v="21"/>
    <s v="四人间"/>
    <x v="5"/>
    <x v="3"/>
    <m/>
    <n v="1"/>
  </r>
  <r>
    <n v="23"/>
    <x v="22"/>
    <s v="四人间"/>
    <x v="5"/>
    <x v="3"/>
    <m/>
    <n v="1"/>
  </r>
  <r>
    <n v="24"/>
    <x v="23"/>
    <s v="四人间"/>
    <x v="6"/>
    <x v="3"/>
    <m/>
    <n v="1"/>
  </r>
  <r>
    <n v="25"/>
    <x v="24"/>
    <s v="四人间"/>
    <x v="6"/>
    <x v="3"/>
    <m/>
    <n v="1"/>
  </r>
  <r>
    <n v="26"/>
    <x v="25"/>
    <s v="四人间"/>
    <x v="5"/>
    <x v="3"/>
    <m/>
    <n v="1"/>
  </r>
  <r>
    <n v="27"/>
    <x v="26"/>
    <s v="四人间"/>
    <x v="5"/>
    <x v="3"/>
    <m/>
    <n v="1"/>
  </r>
  <r>
    <n v="28"/>
    <x v="27"/>
    <s v="四人间"/>
    <x v="7"/>
    <x v="3"/>
    <m/>
    <n v="1"/>
  </r>
  <r>
    <n v="29"/>
    <x v="28"/>
    <s v="四人间"/>
    <x v="8"/>
    <x v="2"/>
    <m/>
    <n v="1"/>
  </r>
  <r>
    <n v="30"/>
    <x v="29"/>
    <s v="四人间"/>
    <x v="9"/>
    <x v="2"/>
    <m/>
    <n v="1"/>
  </r>
  <r>
    <n v="31"/>
    <x v="30"/>
    <s v="四人间"/>
    <x v="0"/>
    <x v="0"/>
    <m/>
    <n v="1"/>
  </r>
  <r>
    <n v="32"/>
    <x v="31"/>
    <s v="四人间"/>
    <x v="3"/>
    <x v="0"/>
    <m/>
    <n v="1"/>
  </r>
  <r>
    <n v="33"/>
    <x v="32"/>
    <s v="四人间"/>
    <x v="10"/>
    <x v="2"/>
    <m/>
    <n v="1"/>
  </r>
  <r>
    <n v="34"/>
    <x v="33"/>
    <s v="四人间"/>
    <x v="11"/>
    <x v="1"/>
    <m/>
    <n v="1"/>
  </r>
  <r>
    <n v="35"/>
    <x v="34"/>
    <s v="四人间"/>
    <x v="9"/>
    <x v="2"/>
    <m/>
    <n v="1"/>
  </r>
  <r>
    <n v="36"/>
    <x v="35"/>
    <s v="四人间"/>
    <x v="5"/>
    <x v="1"/>
    <m/>
    <n v="1"/>
  </r>
  <r>
    <n v="37"/>
    <x v="36"/>
    <s v="四人间"/>
    <x v="12"/>
    <x v="2"/>
    <m/>
    <n v="1"/>
  </r>
  <r>
    <n v="38"/>
    <x v="37"/>
    <s v="四人间"/>
    <x v="13"/>
    <x v="1"/>
    <m/>
    <n v="1"/>
  </r>
  <r>
    <n v="39"/>
    <x v="38"/>
    <s v="四人间"/>
    <x v="14"/>
    <x v="1"/>
    <m/>
    <n v="1"/>
  </r>
  <r>
    <n v="40"/>
    <x v="39"/>
    <s v="四人间"/>
    <x v="13"/>
    <x v="1"/>
    <m/>
    <n v="1"/>
  </r>
  <r>
    <n v="41"/>
    <x v="40"/>
    <s v="四人间"/>
    <x v="3"/>
    <x v="0"/>
    <m/>
    <n v="1"/>
  </r>
  <r>
    <n v="42"/>
    <x v="41"/>
    <s v="四人间"/>
    <x v="0"/>
    <x v="0"/>
    <m/>
    <n v="1"/>
  </r>
  <r>
    <n v="43"/>
    <x v="42"/>
    <s v="四人间"/>
    <x v="0"/>
    <x v="0"/>
    <m/>
    <n v="1"/>
  </r>
  <r>
    <n v="44"/>
    <x v="43"/>
    <s v="四人间"/>
    <x v="4"/>
    <x v="0"/>
    <m/>
    <n v="1"/>
  </r>
  <r>
    <n v="45"/>
    <x v="44"/>
    <s v="四人间"/>
    <x v="4"/>
    <x v="0"/>
    <m/>
    <n v="1"/>
  </r>
  <r>
    <n v="46"/>
    <x v="45"/>
    <s v="四人间"/>
    <x v="0"/>
    <x v="0"/>
    <m/>
    <n v="1"/>
  </r>
  <r>
    <n v="47"/>
    <x v="46"/>
    <s v="四人间"/>
    <x v="1"/>
    <x v="1"/>
    <m/>
    <n v="1"/>
  </r>
  <r>
    <n v="48"/>
    <x v="47"/>
    <s v="四人间"/>
    <x v="2"/>
    <x v="2"/>
    <m/>
    <n v="1"/>
  </r>
  <r>
    <n v="49"/>
    <x v="48"/>
    <s v="四人间"/>
    <x v="1"/>
    <x v="1"/>
    <m/>
    <n v="1"/>
  </r>
  <r>
    <n v="50"/>
    <x v="49"/>
    <s v="四人间"/>
    <x v="0"/>
    <x v="1"/>
    <m/>
    <n v="1"/>
  </r>
  <r>
    <n v="51"/>
    <x v="50"/>
    <s v="四人间"/>
    <x v="10"/>
    <x v="2"/>
    <m/>
    <n v="1"/>
  </r>
  <r>
    <n v="52"/>
    <x v="51"/>
    <s v="四人间"/>
    <x v="0"/>
    <x v="1"/>
    <m/>
    <n v="1"/>
  </r>
  <r>
    <n v="53"/>
    <x v="52"/>
    <s v="四人间"/>
    <x v="10"/>
    <x v="2"/>
    <m/>
    <n v="1"/>
  </r>
  <r>
    <n v="54"/>
    <x v="53"/>
    <s v="四人间"/>
    <x v="10"/>
    <x v="2"/>
    <m/>
    <n v="1"/>
  </r>
  <r>
    <n v="55"/>
    <x v="54"/>
    <s v="四人间"/>
    <x v="0"/>
    <x v="1"/>
    <m/>
    <n v="1"/>
  </r>
  <r>
    <n v="56"/>
    <x v="55"/>
    <s v="四人间"/>
    <x v="1"/>
    <x v="1"/>
    <m/>
    <n v="1"/>
  </r>
  <r>
    <n v="57"/>
    <x v="56"/>
    <s v="四人间"/>
    <x v="2"/>
    <x v="2"/>
    <m/>
    <n v="1"/>
  </r>
  <r>
    <n v="58"/>
    <x v="57"/>
    <s v="四人间"/>
    <x v="1"/>
    <x v="1"/>
    <m/>
    <n v="1"/>
  </r>
  <r>
    <n v="59"/>
    <x v="58"/>
    <s v="四人间"/>
    <x v="2"/>
    <x v="2"/>
    <m/>
    <n v="1"/>
  </r>
  <r>
    <n v="60"/>
    <x v="59"/>
    <s v="四人间"/>
    <x v="1"/>
    <x v="1"/>
    <m/>
    <n v="1"/>
  </r>
  <r>
    <n v="61"/>
    <x v="60"/>
    <s v="四人间"/>
    <x v="2"/>
    <x v="2"/>
    <m/>
    <n v="1"/>
  </r>
  <r>
    <n v="62"/>
    <x v="61"/>
    <s v="四人间"/>
    <x v="1"/>
    <x v="1"/>
    <m/>
    <n v="1"/>
  </r>
  <r>
    <n v="63"/>
    <x v="62"/>
    <s v="四人间"/>
    <x v="2"/>
    <x v="2"/>
    <m/>
    <n v="1"/>
  </r>
  <r>
    <n v="64"/>
    <x v="63"/>
    <s v="四人间"/>
    <x v="12"/>
    <x v="2"/>
    <m/>
    <n v="1"/>
  </r>
  <r>
    <n v="65"/>
    <x v="64"/>
    <s v="四人间"/>
    <x v="10"/>
    <x v="2"/>
    <m/>
    <n v="1"/>
  </r>
  <r>
    <n v="66"/>
    <x v="65"/>
    <s v="四人间"/>
    <x v="0"/>
    <x v="1"/>
    <m/>
    <n v="1"/>
  </r>
  <r>
    <n v="67"/>
    <x v="66"/>
    <s v="四人间"/>
    <x v="10"/>
    <x v="2"/>
    <m/>
    <n v="1"/>
  </r>
  <r>
    <n v="68"/>
    <x v="67"/>
    <s v="四人间"/>
    <x v="3"/>
    <x v="1"/>
    <m/>
    <n v="1"/>
  </r>
  <r>
    <n v="69"/>
    <x v="68"/>
    <s v="四人间"/>
    <x v="10"/>
    <x v="2"/>
    <m/>
    <n v="1"/>
  </r>
  <r>
    <n v="70"/>
    <x v="69"/>
    <s v="四人间"/>
    <x v="14"/>
    <x v="2"/>
    <m/>
    <n v="1"/>
  </r>
  <r>
    <n v="71"/>
    <x v="70"/>
    <s v="四人间"/>
    <x v="0"/>
    <x v="1"/>
    <m/>
    <n v="1"/>
  </r>
  <r>
    <n v="72"/>
    <x v="71"/>
    <s v="四人间"/>
    <x v="10"/>
    <x v="2"/>
    <m/>
    <n v="1"/>
  </r>
  <r>
    <n v="73"/>
    <x v="72"/>
    <s v="四人间"/>
    <x v="0"/>
    <x v="1"/>
    <m/>
    <n v="1"/>
  </r>
  <r>
    <n v="74"/>
    <x v="73"/>
    <s v="四人间"/>
    <x v="10"/>
    <x v="2"/>
    <m/>
    <n v="1"/>
  </r>
  <r>
    <n v="75"/>
    <x v="74"/>
    <s v="四人间"/>
    <x v="0"/>
    <x v="1"/>
    <m/>
    <n v="1"/>
  </r>
  <r>
    <n v="76"/>
    <x v="75"/>
    <s v="四人间"/>
    <x v="10"/>
    <x v="2"/>
    <m/>
    <n v="1"/>
  </r>
  <r>
    <n v="77"/>
    <x v="76"/>
    <s v="四人间"/>
    <x v="0"/>
    <x v="1"/>
    <m/>
    <n v="1"/>
  </r>
  <r>
    <n v="78"/>
    <x v="77"/>
    <s v="四人间"/>
    <x v="10"/>
    <x v="2"/>
    <m/>
    <n v="1"/>
  </r>
  <r>
    <n v="79"/>
    <x v="78"/>
    <s v="四人间"/>
    <x v="0"/>
    <x v="1"/>
    <m/>
    <n v="1"/>
  </r>
  <r>
    <n v="80"/>
    <x v="79"/>
    <s v="四人间"/>
    <x v="10"/>
    <x v="2"/>
    <m/>
    <n v="1"/>
  </r>
  <r>
    <n v="81"/>
    <x v="80"/>
    <s v="四人间"/>
    <x v="0"/>
    <x v="1"/>
    <m/>
    <n v="1"/>
  </r>
  <r>
    <n v="82"/>
    <x v="81"/>
    <s v="四人间"/>
    <x v="10"/>
    <x v="2"/>
    <m/>
    <n v="1"/>
  </r>
  <r>
    <n v="83"/>
    <x v="82"/>
    <s v="四人间"/>
    <x v="0"/>
    <x v="1"/>
    <m/>
    <n v="1"/>
  </r>
  <r>
    <n v="84"/>
    <x v="83"/>
    <s v="四人间"/>
    <x v="10"/>
    <x v="2"/>
    <m/>
    <n v="1"/>
  </r>
  <r>
    <n v="85"/>
    <x v="84"/>
    <s v="四人间"/>
    <x v="10"/>
    <x v="2"/>
    <m/>
    <n v="1"/>
  </r>
  <r>
    <n v="86"/>
    <x v="85"/>
    <s v="四人间"/>
    <x v="9"/>
    <x v="2"/>
    <m/>
    <n v="1"/>
  </r>
  <r>
    <n v="87"/>
    <x v="86"/>
    <s v="四人间"/>
    <x v="9"/>
    <x v="1"/>
    <m/>
    <n v="1"/>
  </r>
  <r>
    <n v="88"/>
    <x v="87"/>
    <s v="四人间"/>
    <x v="5"/>
    <x v="1"/>
    <m/>
    <n v="1"/>
  </r>
  <r>
    <n v="89"/>
    <x v="88"/>
    <s v="四人间"/>
    <x v="9"/>
    <x v="2"/>
    <m/>
    <n v="1"/>
  </r>
  <r>
    <n v="90"/>
    <x v="89"/>
    <s v="四人间"/>
    <x v="5"/>
    <x v="1"/>
    <m/>
    <n v="1"/>
  </r>
  <r>
    <n v="91"/>
    <x v="90"/>
    <s v="四人间"/>
    <x v="9"/>
    <x v="2"/>
    <m/>
    <n v="1"/>
  </r>
  <r>
    <n v="92"/>
    <x v="91"/>
    <s v="四人间"/>
    <x v="5"/>
    <x v="1"/>
    <m/>
    <n v="1"/>
  </r>
  <r>
    <n v="93"/>
    <x v="92"/>
    <s v="四人间"/>
    <x v="9"/>
    <x v="2"/>
    <m/>
    <n v="1"/>
  </r>
  <r>
    <n v="94"/>
    <x v="93"/>
    <s v="四人间"/>
    <x v="14"/>
    <x v="1"/>
    <m/>
    <n v="1"/>
  </r>
  <r>
    <n v="95"/>
    <x v="94"/>
    <s v="四人间"/>
    <x v="8"/>
    <x v="2"/>
    <m/>
    <n v="1"/>
  </r>
  <r>
    <n v="96"/>
    <x v="95"/>
    <s v="四人间"/>
    <x v="0"/>
    <x v="1"/>
    <m/>
    <n v="1"/>
  </r>
  <r>
    <n v="97"/>
    <x v="96"/>
    <s v="四人间"/>
    <x v="10"/>
    <x v="2"/>
    <m/>
    <n v="1"/>
  </r>
  <r>
    <n v="98"/>
    <x v="97"/>
    <s v="四人间"/>
    <x v="0"/>
    <x v="1"/>
    <m/>
    <n v="1"/>
  </r>
  <r>
    <n v="99"/>
    <x v="98"/>
    <s v="四人间"/>
    <x v="10"/>
    <x v="2"/>
    <m/>
    <n v="1"/>
  </r>
  <r>
    <n v="100"/>
    <x v="99"/>
    <s v="四人间"/>
    <x v="0"/>
    <x v="1"/>
    <m/>
    <n v="1"/>
  </r>
  <r>
    <n v="101"/>
    <x v="100"/>
    <s v="四人间"/>
    <x v="10"/>
    <x v="2"/>
    <m/>
    <n v="1"/>
  </r>
  <r>
    <n v="102"/>
    <x v="101"/>
    <s v="四人间"/>
    <x v="0"/>
    <x v="1"/>
    <m/>
    <n v="1"/>
  </r>
  <r>
    <n v="103"/>
    <x v="102"/>
    <s v="四人间"/>
    <x v="12"/>
    <x v="2"/>
    <m/>
    <n v="1"/>
  </r>
  <r>
    <n v="104"/>
    <x v="103"/>
    <s v="四人间"/>
    <x v="12"/>
    <x v="2"/>
    <m/>
    <n v="1"/>
  </r>
  <r>
    <n v="105"/>
    <x v="104"/>
    <s v="四人间"/>
    <x v="13"/>
    <x v="1"/>
    <m/>
    <n v="1"/>
  </r>
  <r>
    <n v="106"/>
    <x v="105"/>
    <s v="四人间"/>
    <x v="10"/>
    <x v="2"/>
    <m/>
    <n v="1"/>
  </r>
  <r>
    <n v="107"/>
    <x v="106"/>
    <s v="四人间"/>
    <x v="0"/>
    <x v="1"/>
    <m/>
    <n v="1"/>
  </r>
  <r>
    <n v="108"/>
    <x v="107"/>
    <s v="四人间"/>
    <x v="10"/>
    <x v="2"/>
    <m/>
    <n v="1"/>
  </r>
  <r>
    <n v="109"/>
    <x v="108"/>
    <s v="四人间"/>
    <x v="0"/>
    <x v="1"/>
    <m/>
    <n v="1"/>
  </r>
  <r>
    <n v="110"/>
    <x v="109"/>
    <s v="四人间"/>
    <x v="10"/>
    <x v="2"/>
    <m/>
    <n v="1"/>
  </r>
  <r>
    <n v="111"/>
    <x v="110"/>
    <s v="四人间"/>
    <x v="0"/>
    <x v="1"/>
    <m/>
    <n v="1"/>
  </r>
  <r>
    <n v="112"/>
    <x v="111"/>
    <s v="四人间"/>
    <x v="0"/>
    <x v="1"/>
    <m/>
    <n v="1"/>
  </r>
  <r>
    <n v="113"/>
    <x v="112"/>
    <s v="四人间"/>
    <x v="5"/>
    <x v="1"/>
    <m/>
    <n v="1"/>
  </r>
  <r>
    <n v="114"/>
    <x v="113"/>
    <s v="四人间"/>
    <x v="9"/>
    <x v="2"/>
    <m/>
    <n v="1"/>
  </r>
  <r>
    <n v="115"/>
    <x v="114"/>
    <s v="四人间"/>
    <x v="5"/>
    <x v="1"/>
    <m/>
    <n v="1"/>
  </r>
  <r>
    <n v="116"/>
    <x v="115"/>
    <s v="四人间"/>
    <x v="9"/>
    <x v="2"/>
    <m/>
    <n v="1"/>
  </r>
  <r>
    <n v="117"/>
    <x v="116"/>
    <s v="四人间"/>
    <x v="5"/>
    <x v="1"/>
    <m/>
    <n v="1"/>
  </r>
  <r>
    <n v="118"/>
    <x v="117"/>
    <s v="四人间"/>
    <x v="9"/>
    <x v="2"/>
    <m/>
    <n v="1"/>
  </r>
  <r>
    <n v="119"/>
    <x v="118"/>
    <s v="四人间"/>
    <x v="4"/>
    <x v="0"/>
    <m/>
    <n v="1"/>
  </r>
  <r>
    <n v="120"/>
    <x v="119"/>
    <s v="四人间"/>
    <x v="4"/>
    <x v="0"/>
    <m/>
    <n v="1"/>
  </r>
  <r>
    <n v="121"/>
    <x v="120"/>
    <s v="四人间"/>
    <x v="9"/>
    <x v="2"/>
    <m/>
    <n v="1"/>
  </r>
  <r>
    <n v="122"/>
    <x v="121"/>
    <s v="四人间"/>
    <x v="0"/>
    <x v="1"/>
    <m/>
    <n v="1"/>
  </r>
  <r>
    <n v="123"/>
    <x v="122"/>
    <s v="四人间"/>
    <x v="10"/>
    <x v="2"/>
    <m/>
    <n v="1"/>
  </r>
  <r>
    <n v="124"/>
    <x v="123"/>
    <s v="四人间"/>
    <x v="1"/>
    <x v="1"/>
    <m/>
    <n v="1"/>
  </r>
  <r>
    <n v="125"/>
    <x v="124"/>
    <s v="四人间"/>
    <x v="15"/>
    <x v="1"/>
    <m/>
    <n v="1"/>
  </r>
  <r>
    <n v="126"/>
    <x v="125"/>
    <s v="四人间"/>
    <x v="3"/>
    <x v="0"/>
    <m/>
    <n v="1"/>
  </r>
  <r>
    <n v="127"/>
    <x v="126"/>
    <s v="四人间"/>
    <x v="12"/>
    <x v="2"/>
    <m/>
    <n v="1"/>
  </r>
  <r>
    <n v="128"/>
    <x v="127"/>
    <s v="四人间"/>
    <x v="10"/>
    <x v="2"/>
    <m/>
    <n v="1"/>
  </r>
  <r>
    <n v="129"/>
    <x v="128"/>
    <s v="四人间"/>
    <x v="10"/>
    <x v="1"/>
    <m/>
    <n v="1"/>
  </r>
  <r>
    <n v="130"/>
    <x v="129"/>
    <s v="四人间"/>
    <x v="10"/>
    <x v="2"/>
    <m/>
    <n v="1"/>
  </r>
  <r>
    <n v="131"/>
    <x v="130"/>
    <s v="四人间"/>
    <x v="1"/>
    <x v="0"/>
    <m/>
    <n v="1"/>
  </r>
  <r>
    <n v="132"/>
    <x v="131"/>
    <s v="四人间"/>
    <x v="1"/>
    <x v="0"/>
    <m/>
    <n v="1"/>
  </r>
  <r>
    <n v="133"/>
    <x v="132"/>
    <s v="四人间"/>
    <x v="16"/>
    <x v="0"/>
    <m/>
    <n v="1"/>
  </r>
  <r>
    <n v="134"/>
    <x v="133"/>
    <s v="四人间"/>
    <x v="16"/>
    <x v="1"/>
    <m/>
    <n v="1"/>
  </r>
  <r>
    <n v="135"/>
    <x v="134"/>
    <s v="四人间"/>
    <x v="2"/>
    <x v="2"/>
    <m/>
    <n v="1"/>
  </r>
  <r>
    <n v="136"/>
    <x v="135"/>
    <s v="四人间"/>
    <x v="1"/>
    <x v="1"/>
    <m/>
    <n v="1"/>
  </r>
  <r>
    <n v="137"/>
    <x v="136"/>
    <s v="四人间"/>
    <x v="2"/>
    <x v="2"/>
    <m/>
    <n v="1"/>
  </r>
  <r>
    <n v="138"/>
    <x v="137"/>
    <s v="四人间"/>
    <x v="1"/>
    <x v="1"/>
    <m/>
    <n v="1"/>
  </r>
  <r>
    <n v="139"/>
    <x v="138"/>
    <s v="四人间"/>
    <x v="2"/>
    <x v="2"/>
    <m/>
    <n v="1"/>
  </r>
  <r>
    <n v="140"/>
    <x v="139"/>
    <s v="四人间"/>
    <x v="1"/>
    <x v="1"/>
    <m/>
    <n v="1"/>
  </r>
  <r>
    <n v="141"/>
    <x v="140"/>
    <s v="四人间"/>
    <x v="1"/>
    <x v="1"/>
    <m/>
    <n v="1"/>
  </r>
  <r>
    <n v="142"/>
    <x v="141"/>
    <s v="四人间"/>
    <x v="2"/>
    <x v="2"/>
    <m/>
    <n v="1"/>
  </r>
  <r>
    <n v="143"/>
    <x v="142"/>
    <s v="四人间"/>
    <x v="1"/>
    <x v="1"/>
    <m/>
    <n v="1"/>
  </r>
  <r>
    <n v="144"/>
    <x v="143"/>
    <s v="四人间"/>
    <x v="2"/>
    <x v="2"/>
    <m/>
    <n v="1"/>
  </r>
  <r>
    <n v="145"/>
    <x v="144"/>
    <s v="四人间"/>
    <x v="1"/>
    <x v="1"/>
    <m/>
    <n v="1"/>
  </r>
  <r>
    <n v="146"/>
    <x v="145"/>
    <s v="四人间"/>
    <x v="2"/>
    <x v="2"/>
    <m/>
    <n v="1"/>
  </r>
  <r>
    <n v="147"/>
    <x v="146"/>
    <s v="四人间"/>
    <x v="2"/>
    <x v="2"/>
    <m/>
    <n v="1"/>
  </r>
  <r>
    <n v="148"/>
    <x v="147"/>
    <s v="四人间"/>
    <x v="2"/>
    <x v="2"/>
    <m/>
    <n v="1"/>
  </r>
  <r>
    <n v="149"/>
    <x v="148"/>
    <s v="四人间"/>
    <x v="2"/>
    <x v="2"/>
    <m/>
    <n v="1"/>
  </r>
  <r>
    <n v="150"/>
    <x v="149"/>
    <s v="四人间"/>
    <x v="1"/>
    <x v="1"/>
    <m/>
    <n v="1"/>
  </r>
  <r>
    <n v="151"/>
    <x v="150"/>
    <s v="四人间"/>
    <x v="2"/>
    <x v="2"/>
    <m/>
    <n v="1"/>
  </r>
  <r>
    <n v="152"/>
    <x v="151"/>
    <s v="四人间"/>
    <x v="1"/>
    <x v="1"/>
    <m/>
    <n v="1"/>
  </r>
  <r>
    <n v="153"/>
    <x v="152"/>
    <s v="四人间"/>
    <x v="2"/>
    <x v="2"/>
    <m/>
    <n v="1"/>
  </r>
  <r>
    <n v="154"/>
    <x v="153"/>
    <s v="四人间"/>
    <x v="1"/>
    <x v="1"/>
    <m/>
    <n v="1"/>
  </r>
  <r>
    <n v="155"/>
    <x v="154"/>
    <s v="四人间"/>
    <x v="2"/>
    <x v="2"/>
    <m/>
    <n v="1"/>
  </r>
  <r>
    <n v="156"/>
    <x v="155"/>
    <s v="四人间"/>
    <x v="17"/>
    <x v="1"/>
    <m/>
    <n v="1"/>
  </r>
  <r>
    <n v="157"/>
    <x v="156"/>
    <s v="四人间"/>
    <x v="18"/>
    <x v="2"/>
    <m/>
    <n v="1"/>
  </r>
  <r>
    <n v="158"/>
    <x v="157"/>
    <s v="四人间"/>
    <x v="1"/>
    <x v="0"/>
    <m/>
    <n v="1"/>
  </r>
  <r>
    <n v="159"/>
    <x v="158"/>
    <s v="四人间"/>
    <x v="1"/>
    <x v="0"/>
    <m/>
    <n v="1"/>
  </r>
  <r>
    <n v="160"/>
    <x v="159"/>
    <s v="四人间"/>
    <x v="16"/>
    <x v="0"/>
    <m/>
    <n v="1"/>
  </r>
  <r>
    <n v="161"/>
    <x v="160"/>
    <s v="四人间"/>
    <x v="19"/>
    <x v="2"/>
    <m/>
    <n v="1"/>
  </r>
  <r>
    <n v="162"/>
    <x v="161"/>
    <s v="四人间"/>
    <x v="2"/>
    <x v="2"/>
    <m/>
    <n v="1"/>
  </r>
  <r>
    <n v="163"/>
    <x v="162"/>
    <s v="四人间"/>
    <x v="16"/>
    <x v="1"/>
    <m/>
    <n v="1"/>
  </r>
  <r>
    <n v="164"/>
    <x v="163"/>
    <s v="四人间"/>
    <x v="2"/>
    <x v="2"/>
    <m/>
    <n v="1"/>
  </r>
  <r>
    <n v="165"/>
    <x v="164"/>
    <s v="四人间"/>
    <x v="1"/>
    <x v="1"/>
    <m/>
    <n v="1"/>
  </r>
  <r>
    <n v="166"/>
    <x v="165"/>
    <s v="四人间"/>
    <x v="1"/>
    <x v="2"/>
    <m/>
    <n v="1"/>
  </r>
  <r>
    <n v="167"/>
    <x v="166"/>
    <s v="四人间"/>
    <x v="1"/>
    <x v="1"/>
    <m/>
    <n v="1"/>
  </r>
  <r>
    <n v="168"/>
    <x v="167"/>
    <s v="四人间"/>
    <x v="1"/>
    <x v="1"/>
    <m/>
    <n v="1"/>
  </r>
  <r>
    <n v="169"/>
    <x v="168"/>
    <s v="四人间"/>
    <x v="1"/>
    <x v="1"/>
    <m/>
    <n v="1"/>
  </r>
  <r>
    <n v="170"/>
    <x v="169"/>
    <s v="四人间"/>
    <x v="1"/>
    <x v="1"/>
    <m/>
    <n v="1"/>
  </r>
  <r>
    <n v="171"/>
    <x v="170"/>
    <s v="四人间"/>
    <x v="1"/>
    <x v="1"/>
    <m/>
    <n v="1"/>
  </r>
  <r>
    <n v="172"/>
    <x v="171"/>
    <s v="四人间"/>
    <x v="1"/>
    <x v="1"/>
    <m/>
    <n v="1"/>
  </r>
  <r>
    <n v="173"/>
    <x v="172"/>
    <s v="四人间"/>
    <x v="1"/>
    <x v="1"/>
    <m/>
    <n v="1"/>
  </r>
  <r>
    <n v="174"/>
    <x v="173"/>
    <s v="四人间"/>
    <x v="1"/>
    <x v="1"/>
    <m/>
    <n v="1"/>
  </r>
  <r>
    <n v="175"/>
    <x v="174"/>
    <s v="四人间"/>
    <x v="1"/>
    <x v="0"/>
    <m/>
    <n v="1"/>
  </r>
  <r>
    <n v="176"/>
    <x v="175"/>
    <s v="四人间"/>
    <x v="1"/>
    <x v="0"/>
    <m/>
    <n v="1"/>
  </r>
  <r>
    <n v="177"/>
    <x v="176"/>
    <s v="四人间"/>
    <x v="16"/>
    <x v="0"/>
    <m/>
    <n v="1"/>
  </r>
  <r>
    <n v="178"/>
    <x v="177"/>
    <s v="四人间"/>
    <x v="19"/>
    <x v="2"/>
    <m/>
    <n v="1"/>
  </r>
  <r>
    <n v="179"/>
    <x v="178"/>
    <s v="四人间"/>
    <x v="2"/>
    <x v="2"/>
    <m/>
    <n v="1"/>
  </r>
  <r>
    <n v="180"/>
    <x v="179"/>
    <s v="四人间"/>
    <x v="16"/>
    <x v="1"/>
    <m/>
    <n v="1"/>
  </r>
  <r>
    <n v="181"/>
    <x v="180"/>
    <s v="四人间"/>
    <x v="2"/>
    <x v="2"/>
    <m/>
    <n v="1"/>
  </r>
  <r>
    <n v="182"/>
    <x v="181"/>
    <s v="四人间"/>
    <x v="1"/>
    <x v="1"/>
    <m/>
    <n v="1"/>
  </r>
  <r>
    <n v="183"/>
    <x v="182"/>
    <s v="四人间"/>
    <x v="2"/>
    <x v="2"/>
    <m/>
    <n v="1"/>
  </r>
  <r>
    <n v="184"/>
    <x v="183"/>
    <s v="四人间"/>
    <x v="1"/>
    <x v="1"/>
    <m/>
    <n v="1"/>
  </r>
  <r>
    <n v="185"/>
    <x v="184"/>
    <s v="四人间"/>
    <x v="2"/>
    <x v="2"/>
    <m/>
    <n v="1"/>
  </r>
  <r>
    <n v="186"/>
    <x v="185"/>
    <s v="四人间"/>
    <x v="1"/>
    <x v="1"/>
    <m/>
    <n v="1"/>
  </r>
  <r>
    <n v="187"/>
    <x v="186"/>
    <s v="四人间"/>
    <x v="2"/>
    <x v="2"/>
    <m/>
    <n v="1"/>
  </r>
  <r>
    <n v="188"/>
    <x v="187"/>
    <s v="四人间"/>
    <x v="1"/>
    <x v="1"/>
    <m/>
    <n v="1"/>
  </r>
  <r>
    <n v="189"/>
    <x v="188"/>
    <s v="四人间"/>
    <x v="1"/>
    <x v="2"/>
    <m/>
    <n v="1"/>
  </r>
  <r>
    <n v="190"/>
    <x v="189"/>
    <s v="四人间"/>
    <x v="1"/>
    <x v="1"/>
    <m/>
    <n v="1"/>
  </r>
  <r>
    <n v="191"/>
    <x v="190"/>
    <s v="四人间"/>
    <x v="2"/>
    <x v="2"/>
    <m/>
    <n v="1"/>
  </r>
  <r>
    <n v="192"/>
    <x v="191"/>
    <s v="四人间"/>
    <x v="1"/>
    <x v="1"/>
    <m/>
    <n v="1"/>
  </r>
  <r>
    <n v="193"/>
    <x v="192"/>
    <s v="四人间"/>
    <x v="2"/>
    <x v="2"/>
    <m/>
    <n v="1"/>
  </r>
  <r>
    <n v="194"/>
    <x v="193"/>
    <s v="四人间"/>
    <x v="1"/>
    <x v="1"/>
    <m/>
    <n v="1"/>
  </r>
  <r>
    <n v="195"/>
    <x v="194"/>
    <s v="四人间"/>
    <x v="2"/>
    <x v="2"/>
    <m/>
    <n v="1"/>
  </r>
  <r>
    <n v="196"/>
    <x v="195"/>
    <s v="四人间"/>
    <x v="1"/>
    <x v="1"/>
    <m/>
    <n v="1"/>
  </r>
  <r>
    <n v="197"/>
    <x v="196"/>
    <s v="四人间"/>
    <x v="2"/>
    <x v="2"/>
    <m/>
    <n v="1"/>
  </r>
  <r>
    <n v="198"/>
    <x v="197"/>
    <s v="四人间"/>
    <x v="2"/>
    <x v="2"/>
    <m/>
    <n v="1"/>
  </r>
  <r>
    <n v="199"/>
    <x v="198"/>
    <s v="四人间"/>
    <x v="1"/>
    <x v="1"/>
    <m/>
    <n v="1"/>
  </r>
  <r>
    <n v="200"/>
    <x v="199"/>
    <s v="四人间"/>
    <x v="1"/>
    <x v="2"/>
    <m/>
    <n v="1"/>
  </r>
  <r>
    <n v="201"/>
    <x v="200"/>
    <s v="四人间"/>
    <x v="1"/>
    <x v="1"/>
    <m/>
    <n v="1"/>
  </r>
  <r>
    <n v="202"/>
    <x v="201"/>
    <s v="四人间"/>
    <x v="2"/>
    <x v="2"/>
    <m/>
    <n v="1"/>
  </r>
  <r>
    <n v="203"/>
    <x v="202"/>
    <s v="四人间"/>
    <x v="1"/>
    <x v="1"/>
    <m/>
    <n v="1"/>
  </r>
  <r>
    <n v="204"/>
    <x v="203"/>
    <s v="四人间"/>
    <x v="2"/>
    <x v="2"/>
    <m/>
    <n v="1"/>
  </r>
  <r>
    <n v="205"/>
    <x v="204"/>
    <s v="四人间"/>
    <x v="2"/>
    <x v="1"/>
    <m/>
    <n v="1"/>
  </r>
  <r>
    <n v="206"/>
    <x v="205"/>
    <s v="四人间"/>
    <x v="18"/>
    <x v="2"/>
    <m/>
    <n v="1"/>
  </r>
  <r>
    <n v="207"/>
    <x v="206"/>
    <s v="四人间"/>
    <x v="1"/>
    <x v="0"/>
    <m/>
    <n v="1"/>
  </r>
  <r>
    <n v="208"/>
    <x v="207"/>
    <s v="四人间"/>
    <x v="1"/>
    <x v="0"/>
    <m/>
    <n v="1"/>
  </r>
  <r>
    <n v="209"/>
    <x v="208"/>
    <s v="四人间"/>
    <x v="16"/>
    <x v="0"/>
    <m/>
    <n v="1"/>
  </r>
  <r>
    <n v="210"/>
    <x v="209"/>
    <s v="四人间"/>
    <x v="19"/>
    <x v="2"/>
    <m/>
    <n v="1"/>
  </r>
  <r>
    <n v="211"/>
    <x v="210"/>
    <s v="四人间"/>
    <x v="2"/>
    <x v="2"/>
    <m/>
    <n v="1"/>
  </r>
  <r>
    <n v="212"/>
    <x v="211"/>
    <s v="四人间"/>
    <x v="16"/>
    <x v="1"/>
    <m/>
    <n v="1"/>
  </r>
  <r>
    <n v="213"/>
    <x v="212"/>
    <s v="四人间"/>
    <x v="2"/>
    <x v="2"/>
    <m/>
    <n v="1"/>
  </r>
  <r>
    <n v="214"/>
    <x v="213"/>
    <s v="四人间"/>
    <x v="1"/>
    <x v="1"/>
    <m/>
    <n v="1"/>
  </r>
  <r>
    <n v="215"/>
    <x v="214"/>
    <s v="四人间"/>
    <x v="2"/>
    <x v="2"/>
    <m/>
    <n v="1"/>
  </r>
  <r>
    <n v="216"/>
    <x v="215"/>
    <s v="四人间"/>
    <x v="1"/>
    <x v="1"/>
    <m/>
    <n v="1"/>
  </r>
  <r>
    <n v="217"/>
    <x v="216"/>
    <s v="四人间"/>
    <x v="2"/>
    <x v="2"/>
    <m/>
    <n v="1"/>
  </r>
  <r>
    <n v="218"/>
    <x v="217"/>
    <s v="四人间"/>
    <x v="1"/>
    <x v="1"/>
    <m/>
    <n v="1"/>
  </r>
  <r>
    <n v="219"/>
    <x v="218"/>
    <s v="四人间"/>
    <x v="2"/>
    <x v="2"/>
    <m/>
    <n v="1"/>
  </r>
  <r>
    <n v="220"/>
    <x v="219"/>
    <s v="四人间"/>
    <x v="1"/>
    <x v="1"/>
    <m/>
    <n v="1"/>
  </r>
  <r>
    <n v="221"/>
    <x v="220"/>
    <s v="四人间"/>
    <x v="2"/>
    <x v="2"/>
    <m/>
    <n v="1"/>
  </r>
  <r>
    <n v="222"/>
    <x v="221"/>
    <s v="四人间"/>
    <x v="1"/>
    <x v="1"/>
    <m/>
    <n v="1"/>
  </r>
  <r>
    <n v="223"/>
    <x v="222"/>
    <s v="四人间"/>
    <x v="2"/>
    <x v="2"/>
    <m/>
    <n v="1"/>
  </r>
  <r>
    <n v="224"/>
    <x v="223"/>
    <s v="四人间"/>
    <x v="1"/>
    <x v="1"/>
    <m/>
    <n v="1"/>
  </r>
  <r>
    <n v="225"/>
    <x v="224"/>
    <s v="四人间"/>
    <x v="2"/>
    <x v="2"/>
    <m/>
    <n v="1"/>
  </r>
  <r>
    <n v="226"/>
    <x v="225"/>
    <s v="四人间"/>
    <x v="1"/>
    <x v="1"/>
    <m/>
    <n v="1"/>
  </r>
  <r>
    <n v="227"/>
    <x v="226"/>
    <s v="四人间"/>
    <x v="2"/>
    <x v="2"/>
    <m/>
    <n v="1"/>
  </r>
  <r>
    <n v="228"/>
    <x v="227"/>
    <s v="四人间"/>
    <x v="1"/>
    <x v="1"/>
    <m/>
    <n v="1"/>
  </r>
  <r>
    <n v="229"/>
    <x v="228"/>
    <s v="四人间"/>
    <x v="2"/>
    <x v="2"/>
    <m/>
    <n v="1"/>
  </r>
  <r>
    <n v="230"/>
    <x v="229"/>
    <s v="四人间"/>
    <x v="2"/>
    <x v="2"/>
    <m/>
    <n v="1"/>
  </r>
  <r>
    <n v="231"/>
    <x v="230"/>
    <s v="四人间"/>
    <x v="1"/>
    <x v="1"/>
    <m/>
    <n v="1"/>
  </r>
  <r>
    <n v="232"/>
    <x v="231"/>
    <s v="四人间"/>
    <x v="2"/>
    <x v="2"/>
    <m/>
    <n v="1"/>
  </r>
  <r>
    <n v="233"/>
    <x v="232"/>
    <s v="四人间"/>
    <x v="1"/>
    <x v="1"/>
    <m/>
    <n v="1"/>
  </r>
  <r>
    <n v="234"/>
    <x v="233"/>
    <s v="四人间"/>
    <x v="2"/>
    <x v="2"/>
    <m/>
    <n v="1"/>
  </r>
  <r>
    <n v="235"/>
    <x v="234"/>
    <s v="四人间"/>
    <x v="1"/>
    <x v="1"/>
    <m/>
    <n v="1"/>
  </r>
  <r>
    <n v="236"/>
    <x v="235"/>
    <s v="四人间"/>
    <x v="2"/>
    <x v="2"/>
    <m/>
    <n v="1"/>
  </r>
  <r>
    <n v="237"/>
    <x v="236"/>
    <s v="四人间"/>
    <x v="17"/>
    <x v="1"/>
    <m/>
    <n v="1"/>
  </r>
  <r>
    <n v="238"/>
    <x v="237"/>
    <s v="四人间"/>
    <x v="18"/>
    <x v="2"/>
    <m/>
    <n v="1"/>
  </r>
  <r>
    <n v="239"/>
    <x v="238"/>
    <s v="四人间"/>
    <x v="1"/>
    <x v="0"/>
    <m/>
    <n v="1"/>
  </r>
  <r>
    <n v="240"/>
    <x v="239"/>
    <s v="四人间"/>
    <x v="1"/>
    <x v="0"/>
    <m/>
    <n v="1"/>
  </r>
  <r>
    <n v="241"/>
    <x v="240"/>
    <s v="四人间"/>
    <x v="16"/>
    <x v="0"/>
    <m/>
    <n v="1"/>
  </r>
  <r>
    <n v="242"/>
    <x v="241"/>
    <s v="四人间"/>
    <x v="19"/>
    <x v="2"/>
    <m/>
    <n v="1"/>
  </r>
  <r>
    <n v="243"/>
    <x v="242"/>
    <s v="四人间"/>
    <x v="2"/>
    <x v="2"/>
    <m/>
    <n v="1"/>
  </r>
  <r>
    <n v="244"/>
    <x v="243"/>
    <s v="四人间"/>
    <x v="16"/>
    <x v="1"/>
    <m/>
    <n v="1"/>
  </r>
  <r>
    <n v="245"/>
    <x v="244"/>
    <s v="四人间"/>
    <x v="2"/>
    <x v="2"/>
    <m/>
    <n v="1"/>
  </r>
  <r>
    <n v="246"/>
    <x v="245"/>
    <s v="四人间"/>
    <x v="1"/>
    <x v="1"/>
    <m/>
    <n v="1"/>
  </r>
  <r>
    <n v="247"/>
    <x v="246"/>
    <s v="四人间"/>
    <x v="2"/>
    <x v="2"/>
    <m/>
    <n v="1"/>
  </r>
  <r>
    <n v="248"/>
    <x v="247"/>
    <s v="四人间"/>
    <x v="1"/>
    <x v="1"/>
    <m/>
    <n v="1"/>
  </r>
  <r>
    <n v="249"/>
    <x v="248"/>
    <s v="四人间"/>
    <x v="2"/>
    <x v="2"/>
    <m/>
    <n v="1"/>
  </r>
  <r>
    <n v="250"/>
    <x v="249"/>
    <s v="四人间"/>
    <x v="1"/>
    <x v="1"/>
    <m/>
    <n v="1"/>
  </r>
  <r>
    <n v="251"/>
    <x v="250"/>
    <s v="四人间"/>
    <x v="2"/>
    <x v="2"/>
    <m/>
    <n v="1"/>
  </r>
  <r>
    <n v="252"/>
    <x v="251"/>
    <s v="四人间"/>
    <x v="1"/>
    <x v="1"/>
    <m/>
    <n v="1"/>
  </r>
  <r>
    <n v="253"/>
    <x v="252"/>
    <s v="四人间"/>
    <x v="2"/>
    <x v="2"/>
    <m/>
    <n v="1"/>
  </r>
  <r>
    <n v="254"/>
    <x v="253"/>
    <s v="四人间"/>
    <x v="1"/>
    <x v="1"/>
    <m/>
    <n v="1"/>
  </r>
  <r>
    <n v="255"/>
    <x v="254"/>
    <s v="四人间"/>
    <x v="2"/>
    <x v="2"/>
    <m/>
    <n v="1"/>
  </r>
  <r>
    <n v="256"/>
    <x v="255"/>
    <s v="四人间"/>
    <x v="1"/>
    <x v="1"/>
    <m/>
    <n v="1"/>
  </r>
  <r>
    <n v="257"/>
    <x v="256"/>
    <s v="四人间"/>
    <x v="2"/>
    <x v="2"/>
    <m/>
    <n v="1"/>
  </r>
  <r>
    <n v="258"/>
    <x v="257"/>
    <s v="四人间"/>
    <x v="1"/>
    <x v="1"/>
    <m/>
    <n v="1"/>
  </r>
  <r>
    <n v="259"/>
    <x v="258"/>
    <s v="四人间"/>
    <x v="2"/>
    <x v="2"/>
    <m/>
    <n v="1"/>
  </r>
  <r>
    <n v="260"/>
    <x v="259"/>
    <s v="四人间"/>
    <x v="1"/>
    <x v="1"/>
    <m/>
    <n v="1"/>
  </r>
  <r>
    <n v="261"/>
    <x v="260"/>
    <s v="四人间"/>
    <x v="10"/>
    <x v="2"/>
    <m/>
    <n v="1"/>
  </r>
  <r>
    <n v="262"/>
    <x v="261"/>
    <s v="四人间"/>
    <x v="10"/>
    <x v="2"/>
    <m/>
    <n v="1"/>
  </r>
  <r>
    <n v="263"/>
    <x v="262"/>
    <s v="四人间"/>
    <x v="0"/>
    <x v="1"/>
    <m/>
    <n v="1"/>
  </r>
  <r>
    <n v="264"/>
    <x v="263"/>
    <s v="四人间"/>
    <x v="10"/>
    <x v="2"/>
    <m/>
    <n v="1"/>
  </r>
  <r>
    <n v="265"/>
    <x v="264"/>
    <s v="四人间"/>
    <x v="0"/>
    <x v="1"/>
    <m/>
    <n v="1"/>
  </r>
  <r>
    <n v="266"/>
    <x v="265"/>
    <s v="四人间"/>
    <x v="10"/>
    <x v="2"/>
    <m/>
    <n v="1"/>
  </r>
  <r>
    <n v="267"/>
    <x v="266"/>
    <s v="四人间"/>
    <x v="0"/>
    <x v="1"/>
    <m/>
    <n v="1"/>
  </r>
  <r>
    <n v="268"/>
    <x v="267"/>
    <s v="四人间"/>
    <x v="10"/>
    <x v="2"/>
    <m/>
    <n v="1"/>
  </r>
  <r>
    <n v="269"/>
    <x v="268"/>
    <s v="四人间"/>
    <x v="0"/>
    <x v="1"/>
    <m/>
    <n v="1"/>
  </r>
  <r>
    <n v="270"/>
    <x v="269"/>
    <s v="四人间"/>
    <x v="10"/>
    <x v="2"/>
    <m/>
    <n v="1"/>
  </r>
  <r>
    <n v="271"/>
    <x v="270"/>
    <s v="四人间"/>
    <x v="0"/>
    <x v="1"/>
    <m/>
    <n v="1"/>
  </r>
  <r>
    <n v="272"/>
    <x v="271"/>
    <s v="四人间"/>
    <x v="10"/>
    <x v="2"/>
    <m/>
    <n v="1"/>
  </r>
  <r>
    <n v="273"/>
    <x v="272"/>
    <s v="四人间"/>
    <x v="0"/>
    <x v="1"/>
    <m/>
    <n v="1"/>
  </r>
  <r>
    <n v="274"/>
    <x v="273"/>
    <s v="四人间"/>
    <x v="10"/>
    <x v="2"/>
    <m/>
    <n v="1"/>
  </r>
  <r>
    <n v="275"/>
    <x v="274"/>
    <s v="四人间"/>
    <x v="0"/>
    <x v="1"/>
    <m/>
    <n v="1"/>
  </r>
  <r>
    <n v="276"/>
    <x v="275"/>
    <s v="四人间"/>
    <x v="10"/>
    <x v="2"/>
    <m/>
    <n v="1"/>
  </r>
  <r>
    <n v="277"/>
    <x v="276"/>
    <s v="四人间"/>
    <x v="0"/>
    <x v="1"/>
    <m/>
    <n v="1"/>
  </r>
  <r>
    <n v="278"/>
    <x v="277"/>
    <s v="四人间"/>
    <x v="13"/>
    <x v="2"/>
    <m/>
    <n v="1"/>
  </r>
  <r>
    <n v="279"/>
    <x v="278"/>
    <s v="四人间"/>
    <x v="0"/>
    <x v="1"/>
    <m/>
    <n v="1"/>
  </r>
  <r>
    <n v="280"/>
    <x v="279"/>
    <s v="四人间"/>
    <x v="0"/>
    <x v="1"/>
    <m/>
    <n v="1"/>
  </r>
  <r>
    <n v="281"/>
    <x v="280"/>
    <s v="四人间"/>
    <x v="13"/>
    <x v="1"/>
    <m/>
    <n v="1"/>
  </r>
  <r>
    <n v="282"/>
    <x v="281"/>
    <s v="四人间"/>
    <x v="3"/>
    <x v="0"/>
    <m/>
    <n v="1"/>
  </r>
  <r>
    <n v="283"/>
    <x v="282"/>
    <s v="四人间"/>
    <x v="0"/>
    <x v="0"/>
    <m/>
    <n v="1"/>
  </r>
  <r>
    <n v="284"/>
    <x v="283"/>
    <s v="四人间"/>
    <x v="0"/>
    <x v="0"/>
    <m/>
    <n v="1"/>
  </r>
  <r>
    <n v="285"/>
    <x v="284"/>
    <s v="四人间"/>
    <x v="5"/>
    <x v="1"/>
    <m/>
    <n v="1"/>
  </r>
  <r>
    <n v="286"/>
    <x v="285"/>
    <s v="四人间"/>
    <x v="9"/>
    <x v="2"/>
    <m/>
    <n v="1"/>
  </r>
  <r>
    <n v="287"/>
    <x v="286"/>
    <s v="四人间"/>
    <x v="5"/>
    <x v="1"/>
    <m/>
    <n v="1"/>
  </r>
  <r>
    <n v="288"/>
    <x v="287"/>
    <s v="四人间"/>
    <x v="9"/>
    <x v="2"/>
    <m/>
    <n v="1"/>
  </r>
  <r>
    <n v="289"/>
    <x v="288"/>
    <s v="四人间"/>
    <x v="5"/>
    <x v="1"/>
    <m/>
    <n v="1"/>
  </r>
  <r>
    <n v="290"/>
    <x v="289"/>
    <s v="四人间"/>
    <x v="9"/>
    <x v="2"/>
    <m/>
    <n v="1"/>
  </r>
  <r>
    <n v="291"/>
    <x v="290"/>
    <s v="四人间"/>
    <x v="9"/>
    <x v="2"/>
    <m/>
    <n v="1"/>
  </r>
  <r>
    <n v="292"/>
    <x v="291"/>
    <s v="四人间"/>
    <x v="5"/>
    <x v="1"/>
    <m/>
    <n v="1"/>
  </r>
  <r>
    <n v="293"/>
    <x v="292"/>
    <s v="四人间"/>
    <x v="9"/>
    <x v="2"/>
    <m/>
    <n v="1"/>
  </r>
  <r>
    <n v="294"/>
    <x v="293"/>
    <s v="四人间"/>
    <x v="5"/>
    <x v="1"/>
    <m/>
    <n v="1"/>
  </r>
  <r>
    <n v="295"/>
    <x v="294"/>
    <s v="四人间"/>
    <x v="9"/>
    <x v="2"/>
    <m/>
    <n v="1"/>
  </r>
  <r>
    <n v="296"/>
    <x v="295"/>
    <s v="四人间"/>
    <x v="5"/>
    <x v="1"/>
    <m/>
    <n v="1"/>
  </r>
  <r>
    <n v="297"/>
    <x v="296"/>
    <s v="四人间"/>
    <x v="9"/>
    <x v="2"/>
    <m/>
    <n v="1"/>
  </r>
  <r>
    <n v="298"/>
    <x v="297"/>
    <s v="四人间"/>
    <x v="5"/>
    <x v="1"/>
    <m/>
    <n v="1"/>
  </r>
  <r>
    <n v="299"/>
    <x v="298"/>
    <s v="四人间"/>
    <x v="9"/>
    <x v="2"/>
    <m/>
    <n v="1"/>
  </r>
  <r>
    <n v="300"/>
    <x v="299"/>
    <s v="四人间"/>
    <x v="5"/>
    <x v="1"/>
    <m/>
    <n v="1"/>
  </r>
  <r>
    <n v="301"/>
    <x v="300"/>
    <s v="四人间"/>
    <x v="9"/>
    <x v="2"/>
    <m/>
    <n v="1"/>
  </r>
  <r>
    <n v="302"/>
    <x v="301"/>
    <s v="四人间"/>
    <x v="5"/>
    <x v="1"/>
    <m/>
    <n v="1"/>
  </r>
  <r>
    <n v="303"/>
    <x v="302"/>
    <s v="四人间"/>
    <x v="9"/>
    <x v="2"/>
    <m/>
    <n v="1"/>
  </r>
  <r>
    <n v="304"/>
    <x v="303"/>
    <s v="四人间"/>
    <x v="5"/>
    <x v="1"/>
    <m/>
    <n v="1"/>
  </r>
  <r>
    <n v="305"/>
    <x v="304"/>
    <s v="四人间"/>
    <x v="14"/>
    <x v="2"/>
    <m/>
    <n v="1"/>
  </r>
  <r>
    <n v="306"/>
    <x v="305"/>
    <s v="四人间"/>
    <x v="5"/>
    <x v="1"/>
    <m/>
    <n v="1"/>
  </r>
  <r>
    <n v="307"/>
    <x v="306"/>
    <s v="四人间"/>
    <x v="5"/>
    <x v="1"/>
    <m/>
    <n v="1"/>
  </r>
  <r>
    <n v="308"/>
    <x v="307"/>
    <s v="四人间"/>
    <x v="20"/>
    <x v="1"/>
    <m/>
    <n v="1"/>
  </r>
  <r>
    <n v="309"/>
    <x v="308"/>
    <s v="四人间"/>
    <x v="7"/>
    <x v="3"/>
    <m/>
    <n v="1"/>
  </r>
  <r>
    <n v="310"/>
    <x v="309"/>
    <s v="四人间"/>
    <x v="5"/>
    <x v="3"/>
    <m/>
    <n v="1"/>
  </r>
  <r>
    <n v="311"/>
    <x v="310"/>
    <s v="四人间"/>
    <x v="5"/>
    <x v="3"/>
    <m/>
    <n v="1"/>
  </r>
  <r>
    <n v="312"/>
    <x v="311"/>
    <s v="四人间"/>
    <x v="6"/>
    <x v="3"/>
    <m/>
    <n v="1"/>
  </r>
  <r>
    <n v="313"/>
    <x v="312"/>
    <s v="四人间"/>
    <x v="6"/>
    <x v="3"/>
    <m/>
    <n v="1"/>
  </r>
  <r>
    <n v="314"/>
    <x v="313"/>
    <s v="四人间"/>
    <x v="5"/>
    <x v="3"/>
    <m/>
    <n v="1"/>
  </r>
  <r>
    <n v="315"/>
    <x v="314"/>
    <s v="四人间"/>
    <x v="5"/>
    <x v="3"/>
    <m/>
    <n v="1"/>
  </r>
  <r>
    <n v="316"/>
    <x v="315"/>
    <s v="四人间"/>
    <x v="7"/>
    <x v="3"/>
    <m/>
    <n v="1"/>
  </r>
  <r>
    <n v="317"/>
    <x v="316"/>
    <s v="四人间"/>
    <x v="8"/>
    <x v="2"/>
    <m/>
    <n v="1"/>
  </r>
  <r>
    <n v="318"/>
    <x v="317"/>
    <s v="四人间"/>
    <x v="9"/>
    <x v="2"/>
    <m/>
    <n v="1"/>
  </r>
  <r>
    <n v="319"/>
    <x v="318"/>
    <s v="四人间"/>
    <x v="11"/>
    <x v="1"/>
    <m/>
    <n v="1"/>
  </r>
  <r>
    <n v="320"/>
    <x v="319"/>
    <s v="四人间"/>
    <x v="9"/>
    <x v="2"/>
    <m/>
    <n v="1"/>
  </r>
  <r>
    <n v="321"/>
    <x v="320"/>
    <s v="四人间"/>
    <x v="5"/>
    <x v="1"/>
    <m/>
    <n v="1"/>
  </r>
  <r>
    <n v="322"/>
    <x v="321"/>
    <s v="四人间"/>
    <x v="9"/>
    <x v="2"/>
    <m/>
    <n v="1"/>
  </r>
  <r>
    <n v="323"/>
    <x v="322"/>
    <s v="四人间"/>
    <x v="5"/>
    <x v="1"/>
    <m/>
    <n v="1"/>
  </r>
  <r>
    <n v="324"/>
    <x v="323"/>
    <s v="四人间"/>
    <x v="9"/>
    <x v="2"/>
    <m/>
    <n v="1"/>
  </r>
  <r>
    <n v="325"/>
    <x v="324"/>
    <s v="四人间"/>
    <x v="5"/>
    <x v="1"/>
    <m/>
    <n v="1"/>
  </r>
  <r>
    <n v="326"/>
    <x v="325"/>
    <s v="四人间"/>
    <x v="9"/>
    <x v="2"/>
    <m/>
    <n v="1"/>
  </r>
  <r>
    <n v="327"/>
    <x v="326"/>
    <s v="四人间"/>
    <x v="5"/>
    <x v="1"/>
    <m/>
    <n v="1"/>
  </r>
  <r>
    <n v="328"/>
    <x v="327"/>
    <s v="四人间"/>
    <x v="9"/>
    <x v="2"/>
    <m/>
    <n v="1"/>
  </r>
  <r>
    <n v="329"/>
    <x v="328"/>
    <s v="四人间"/>
    <x v="5"/>
    <x v="1"/>
    <m/>
    <n v="1"/>
  </r>
  <r>
    <n v="330"/>
    <x v="329"/>
    <s v="四人间"/>
    <x v="9"/>
    <x v="2"/>
    <m/>
    <n v="1"/>
  </r>
  <r>
    <n v="331"/>
    <x v="330"/>
    <s v="四人间"/>
    <x v="5"/>
    <x v="1"/>
    <m/>
    <n v="1"/>
  </r>
  <r>
    <n v="332"/>
    <x v="331"/>
    <s v="四人间"/>
    <x v="9"/>
    <x v="2"/>
    <m/>
    <n v="1"/>
  </r>
  <r>
    <n v="333"/>
    <x v="332"/>
    <s v="四人间"/>
    <x v="5"/>
    <x v="1"/>
    <m/>
    <n v="1"/>
  </r>
  <r>
    <n v="334"/>
    <x v="333"/>
    <s v="四人间"/>
    <x v="9"/>
    <x v="2"/>
    <m/>
    <n v="1"/>
  </r>
  <r>
    <n v="335"/>
    <x v="334"/>
    <s v="四人间"/>
    <x v="4"/>
    <x v="0"/>
    <m/>
    <n v="1"/>
  </r>
  <r>
    <n v="336"/>
    <x v="335"/>
    <s v="四人间"/>
    <x v="4"/>
    <x v="0"/>
    <m/>
    <n v="1"/>
  </r>
  <r>
    <n v="337"/>
    <x v="336"/>
    <s v="四人间"/>
    <x v="0"/>
    <x v="0"/>
    <m/>
    <n v="1"/>
  </r>
  <r>
    <n v="338"/>
    <x v="337"/>
    <s v="四人间"/>
    <x v="0"/>
    <x v="0"/>
    <m/>
    <n v="1"/>
  </r>
  <r>
    <n v="339"/>
    <x v="338"/>
    <s v="四人间"/>
    <x v="9"/>
    <x v="1"/>
    <m/>
    <n v="1"/>
  </r>
  <r>
    <n v="340"/>
    <x v="339"/>
    <s v="四人间"/>
    <x v="5"/>
    <x v="1"/>
    <m/>
    <n v="1"/>
  </r>
  <r>
    <n v="341"/>
    <x v="340"/>
    <s v="四人间"/>
    <x v="9"/>
    <x v="2"/>
    <m/>
    <n v="1"/>
  </r>
  <r>
    <n v="342"/>
    <x v="341"/>
    <s v="四人间"/>
    <x v="5"/>
    <x v="1"/>
    <m/>
    <n v="1"/>
  </r>
  <r>
    <n v="343"/>
    <x v="342"/>
    <s v="四人间"/>
    <x v="9"/>
    <x v="2"/>
    <m/>
    <n v="1"/>
  </r>
  <r>
    <n v="344"/>
    <x v="343"/>
    <s v="四人间"/>
    <x v="5"/>
    <x v="1"/>
    <m/>
    <n v="1"/>
  </r>
  <r>
    <n v="345"/>
    <x v="344"/>
    <s v="四人间"/>
    <x v="9"/>
    <x v="2"/>
    <m/>
    <n v="1"/>
  </r>
  <r>
    <n v="346"/>
    <x v="345"/>
    <s v="四人间"/>
    <x v="14"/>
    <x v="1"/>
    <m/>
    <n v="1"/>
  </r>
  <r>
    <n v="347"/>
    <x v="346"/>
    <s v="四人间"/>
    <x v="8"/>
    <x v="2"/>
    <m/>
    <n v="1"/>
  </r>
  <r>
    <n v="348"/>
    <x v="347"/>
    <s v="四人间"/>
    <x v="8"/>
    <x v="2"/>
    <m/>
    <n v="1"/>
  </r>
  <r>
    <n v="349"/>
    <x v="348"/>
    <s v="四人间"/>
    <x v="14"/>
    <x v="1"/>
    <m/>
    <n v="1"/>
  </r>
  <r>
    <n v="350"/>
    <x v="349"/>
    <s v="四人间"/>
    <x v="9"/>
    <x v="2"/>
    <m/>
    <n v="1"/>
  </r>
  <r>
    <n v="351"/>
    <x v="350"/>
    <s v="四人间"/>
    <x v="5"/>
    <x v="1"/>
    <m/>
    <n v="1"/>
  </r>
  <r>
    <n v="352"/>
    <x v="351"/>
    <s v="四人间"/>
    <x v="9"/>
    <x v="2"/>
    <m/>
    <n v="1"/>
  </r>
  <r>
    <n v="353"/>
    <x v="352"/>
    <s v="四人间"/>
    <x v="5"/>
    <x v="1"/>
    <m/>
    <n v="1"/>
  </r>
  <r>
    <n v="354"/>
    <x v="353"/>
    <s v="四人间"/>
    <x v="9"/>
    <x v="2"/>
    <m/>
    <n v="1"/>
  </r>
  <r>
    <n v="355"/>
    <x v="354"/>
    <s v="四人间"/>
    <x v="5"/>
    <x v="1"/>
    <m/>
    <n v="1"/>
  </r>
  <r>
    <n v="356"/>
    <x v="355"/>
    <s v="四人间"/>
    <x v="9"/>
    <x v="2"/>
    <m/>
    <n v="1"/>
  </r>
  <r>
    <n v="357"/>
    <x v="356"/>
    <s v="四人间"/>
    <x v="9"/>
    <x v="2"/>
    <m/>
    <n v="1"/>
  </r>
  <r>
    <n v="358"/>
    <x v="357"/>
    <s v="四人间"/>
    <x v="5"/>
    <x v="1"/>
    <m/>
    <n v="1"/>
  </r>
  <r>
    <n v="359"/>
    <x v="358"/>
    <s v="四人间"/>
    <x v="9"/>
    <x v="2"/>
    <m/>
    <n v="1"/>
  </r>
  <r>
    <n v="360"/>
    <x v="359"/>
    <s v="四人间"/>
    <x v="5"/>
    <x v="1"/>
    <m/>
    <n v="1"/>
  </r>
  <r>
    <n v="361"/>
    <x v="360"/>
    <s v="四人间"/>
    <x v="9"/>
    <x v="2"/>
    <m/>
    <n v="1"/>
  </r>
  <r>
    <n v="362"/>
    <x v="361"/>
    <s v="四人间"/>
    <x v="5"/>
    <x v="1"/>
    <m/>
    <n v="1"/>
  </r>
  <r>
    <n v="363"/>
    <x v="362"/>
    <s v="四人间"/>
    <x v="9"/>
    <x v="2"/>
    <m/>
    <n v="1"/>
  </r>
  <r>
    <n v="364"/>
    <x v="363"/>
    <s v="四人间"/>
    <x v="5"/>
    <x v="1"/>
    <m/>
    <n v="1"/>
  </r>
  <r>
    <n v="365"/>
    <x v="364"/>
    <s v="四人间"/>
    <x v="9"/>
    <x v="2"/>
    <m/>
    <n v="1"/>
  </r>
  <r>
    <n v="366"/>
    <x v="365"/>
    <s v="四人间"/>
    <x v="5"/>
    <x v="1"/>
    <m/>
    <n v="1"/>
  </r>
  <r>
    <n v="367"/>
    <x v="366"/>
    <s v="四人间"/>
    <x v="9"/>
    <x v="2"/>
    <m/>
    <n v="1"/>
  </r>
  <r>
    <n v="368"/>
    <x v="367"/>
    <s v="四人间"/>
    <x v="5"/>
    <x v="1"/>
    <m/>
    <n v="1"/>
  </r>
  <r>
    <n v="369"/>
    <x v="368"/>
    <s v="四人间"/>
    <x v="9"/>
    <x v="2"/>
    <m/>
    <n v="1"/>
  </r>
  <r>
    <n v="370"/>
    <x v="369"/>
    <s v="四人间"/>
    <x v="5"/>
    <x v="1"/>
    <m/>
    <n v="1"/>
  </r>
  <r>
    <n v="371"/>
    <x v="370"/>
    <s v="四人间"/>
    <x v="12"/>
    <x v="2"/>
    <m/>
    <n v="1"/>
  </r>
  <r>
    <n v="372"/>
    <x v="371"/>
    <s v="四人间"/>
    <x v="13"/>
    <x v="1"/>
    <m/>
    <n v="1"/>
  </r>
  <r>
    <n v="373"/>
    <x v="372"/>
    <s v="四人间"/>
    <x v="10"/>
    <x v="2"/>
    <m/>
    <n v="1"/>
  </r>
  <r>
    <n v="374"/>
    <x v="373"/>
    <s v="四人间"/>
    <x v="0"/>
    <x v="1"/>
    <m/>
    <n v="1"/>
  </r>
  <r>
    <n v="375"/>
    <x v="374"/>
    <s v="四人间"/>
    <x v="10"/>
    <x v="2"/>
    <m/>
    <n v="1"/>
  </r>
  <r>
    <n v="376"/>
    <x v="375"/>
    <s v="四人间"/>
    <x v="0"/>
    <x v="1"/>
    <m/>
    <n v="1"/>
  </r>
  <r>
    <n v="377"/>
    <x v="376"/>
    <s v="四人间"/>
    <x v="10"/>
    <x v="2"/>
    <m/>
    <n v="1"/>
  </r>
  <r>
    <n v="378"/>
    <x v="377"/>
    <s v="四人间"/>
    <x v="0"/>
    <x v="1"/>
    <m/>
    <n v="1"/>
  </r>
  <r>
    <n v="379"/>
    <x v="378"/>
    <s v="四人间"/>
    <x v="10"/>
    <x v="2"/>
    <m/>
    <n v="1"/>
  </r>
  <r>
    <n v="380"/>
    <x v="379"/>
    <s v="四人间"/>
    <x v="10"/>
    <x v="2"/>
    <m/>
    <n v="1"/>
  </r>
  <r>
    <n v="381"/>
    <x v="380"/>
    <s v="四人间"/>
    <x v="10"/>
    <x v="2"/>
    <m/>
    <n v="1"/>
  </r>
  <r>
    <n v="382"/>
    <x v="381"/>
    <s v="四人间"/>
    <x v="0"/>
    <x v="1"/>
    <m/>
    <n v="1"/>
  </r>
  <r>
    <n v="383"/>
    <x v="382"/>
    <s v="四人间"/>
    <x v="10"/>
    <x v="2"/>
    <m/>
    <n v="1"/>
  </r>
  <r>
    <n v="384"/>
    <x v="383"/>
    <s v="四人间"/>
    <x v="0"/>
    <x v="1"/>
    <m/>
    <n v="1"/>
  </r>
  <r>
    <n v="385"/>
    <x v="384"/>
    <s v="四人间"/>
    <x v="10"/>
    <x v="2"/>
    <m/>
    <n v="1"/>
  </r>
  <r>
    <n v="386"/>
    <x v="385"/>
    <s v="四人间"/>
    <x v="0"/>
    <x v="1"/>
    <m/>
    <n v="1"/>
  </r>
  <r>
    <n v="387"/>
    <x v="386"/>
    <s v="四人间"/>
    <x v="10"/>
    <x v="2"/>
    <m/>
    <n v="1"/>
  </r>
  <r>
    <n v="388"/>
    <x v="387"/>
    <s v="四人间"/>
    <x v="0"/>
    <x v="1"/>
    <m/>
    <n v="1"/>
  </r>
  <r>
    <n v="389"/>
    <x v="388"/>
    <s v="四人间"/>
    <x v="10"/>
    <x v="2"/>
    <m/>
    <n v="1"/>
  </r>
  <r>
    <n v="390"/>
    <x v="389"/>
    <s v="四人间"/>
    <x v="0"/>
    <x v="1"/>
    <m/>
    <n v="1"/>
  </r>
  <r>
    <n v="391"/>
    <x v="390"/>
    <s v="四人间"/>
    <x v="10"/>
    <x v="2"/>
    <m/>
    <n v="1"/>
  </r>
  <r>
    <n v="392"/>
    <x v="391"/>
    <s v="四人间"/>
    <x v="0"/>
    <x v="1"/>
    <m/>
    <n v="1"/>
  </r>
  <r>
    <n v="393"/>
    <x v="392"/>
    <s v="四人间"/>
    <x v="13"/>
    <x v="2"/>
    <m/>
    <n v="1"/>
  </r>
  <r>
    <n v="394"/>
    <x v="393"/>
    <s v="四人间"/>
    <x v="0"/>
    <x v="1"/>
    <m/>
    <n v="1"/>
  </r>
  <r>
    <n v="395"/>
    <x v="394"/>
    <s v="四人间"/>
    <x v="5"/>
    <x v="1"/>
    <m/>
    <n v="1"/>
  </r>
  <r>
    <n v="396"/>
    <x v="395"/>
    <s v="四人间"/>
    <x v="9"/>
    <x v="2"/>
    <m/>
    <n v="1"/>
  </r>
  <r>
    <n v="397"/>
    <x v="396"/>
    <s v="四人间"/>
    <x v="5"/>
    <x v="1"/>
    <m/>
    <n v="1"/>
  </r>
  <r>
    <n v="398"/>
    <x v="397"/>
    <s v="四人间"/>
    <x v="9"/>
    <x v="2"/>
    <m/>
    <n v="1"/>
  </r>
  <r>
    <n v="399"/>
    <x v="398"/>
    <s v="四人间"/>
    <x v="5"/>
    <x v="1"/>
    <m/>
    <n v="1"/>
  </r>
  <r>
    <n v="400"/>
    <x v="399"/>
    <s v="四人间"/>
    <x v="9"/>
    <x v="2"/>
    <m/>
    <n v="1"/>
  </r>
  <r>
    <n v="401"/>
    <x v="400"/>
    <s v="四人间"/>
    <x v="5"/>
    <x v="1"/>
    <m/>
    <n v="1"/>
  </r>
  <r>
    <n v="402"/>
    <x v="401"/>
    <s v="四人间"/>
    <x v="9"/>
    <x v="2"/>
    <m/>
    <n v="1"/>
  </r>
  <r>
    <n v="403"/>
    <x v="402"/>
    <s v="四人间"/>
    <x v="5"/>
    <x v="1"/>
    <m/>
    <n v="1"/>
  </r>
  <r>
    <n v="404"/>
    <x v="403"/>
    <s v="四人间"/>
    <x v="9"/>
    <x v="2"/>
    <m/>
    <n v="1"/>
  </r>
  <r>
    <n v="405"/>
    <x v="404"/>
    <s v="四人间"/>
    <x v="5"/>
    <x v="1"/>
    <m/>
    <n v="1"/>
  </r>
  <r>
    <n v="406"/>
    <x v="405"/>
    <s v="四人间"/>
    <x v="14"/>
    <x v="2"/>
    <m/>
    <n v="1"/>
  </r>
  <r>
    <n v="407"/>
    <x v="406"/>
    <s v="四人间"/>
    <x v="5"/>
    <x v="1"/>
    <m/>
    <n v="1"/>
  </r>
  <r>
    <n v="408"/>
    <x v="407"/>
    <s v="四人间"/>
    <x v="5"/>
    <x v="1"/>
    <m/>
    <n v="1"/>
  </r>
  <r>
    <n v="409"/>
    <x v="408"/>
    <s v="四人间"/>
    <x v="20"/>
    <x v="1"/>
    <m/>
    <n v="1"/>
  </r>
  <r>
    <n v="410"/>
    <x v="409"/>
    <s v="四人间"/>
    <x v="7"/>
    <x v="3"/>
    <m/>
    <n v="1"/>
  </r>
  <r>
    <n v="411"/>
    <x v="410"/>
    <s v="四人间"/>
    <x v="10"/>
    <x v="2"/>
    <m/>
    <n v="1"/>
  </r>
  <r>
    <n v="412"/>
    <x v="411"/>
    <s v="四人间"/>
    <x v="0"/>
    <x v="1"/>
    <m/>
    <n v="1"/>
  </r>
  <r>
    <n v="413"/>
    <x v="412"/>
    <s v="四人间"/>
    <x v="10"/>
    <x v="2"/>
    <m/>
    <n v="1"/>
  </r>
  <r>
    <n v="414"/>
    <x v="413"/>
    <s v="四人间"/>
    <x v="9"/>
    <x v="2"/>
    <m/>
    <n v="1"/>
  </r>
  <r>
    <n v="415"/>
    <x v="414"/>
    <s v="四人间"/>
    <x v="5"/>
    <x v="1"/>
    <m/>
    <n v="1"/>
  </r>
  <r>
    <n v="416"/>
    <x v="415"/>
    <s v="四人间"/>
    <x v="9"/>
    <x v="2"/>
    <m/>
    <n v="1"/>
  </r>
  <r>
    <n v="417"/>
    <x v="416"/>
    <s v="四人间"/>
    <x v="1"/>
    <x v="1"/>
    <m/>
    <n v="1"/>
  </r>
  <r>
    <n v="418"/>
    <x v="417"/>
    <s v="四人间"/>
    <x v="2"/>
    <x v="2"/>
    <m/>
    <n v="1"/>
  </r>
  <r>
    <n v="419"/>
    <x v="418"/>
    <s v="四人间"/>
    <x v="10"/>
    <x v="2"/>
    <m/>
    <n v="1"/>
  </r>
  <r>
    <n v="420"/>
    <x v="419"/>
    <s v="四人间"/>
    <x v="0"/>
    <x v="1"/>
    <m/>
    <n v="1"/>
  </r>
  <r>
    <n v="421"/>
    <x v="420"/>
    <s v="四人间"/>
    <x v="0"/>
    <x v="1"/>
    <m/>
    <n v="1"/>
  </r>
  <r>
    <n v="422"/>
    <x v="421"/>
    <s v="四人间"/>
    <x v="10"/>
    <x v="2"/>
    <m/>
    <n v="1"/>
  </r>
  <r>
    <n v="423"/>
    <x v="422"/>
    <s v="四人间"/>
    <x v="10"/>
    <x v="2"/>
    <m/>
    <n v="1"/>
  </r>
  <r>
    <n v="424"/>
    <x v="423"/>
    <s v="四人间"/>
    <x v="0"/>
    <x v="1"/>
    <m/>
    <n v="1"/>
  </r>
  <r>
    <n v="425"/>
    <x v="424"/>
    <s v="四人间"/>
    <x v="10"/>
    <x v="2"/>
    <m/>
    <n v="1"/>
  </r>
  <r>
    <n v="426"/>
    <x v="425"/>
    <s v="四人间"/>
    <x v="9"/>
    <x v="2"/>
    <m/>
    <n v="1"/>
  </r>
  <r>
    <n v="427"/>
    <x v="426"/>
    <s v="四人间"/>
    <x v="9"/>
    <x v="2"/>
    <m/>
    <n v="1"/>
  </r>
  <r>
    <n v="428"/>
    <x v="427"/>
    <s v="四人间"/>
    <x v="5"/>
    <x v="1"/>
    <m/>
    <n v="1"/>
  </r>
  <r>
    <n v="429"/>
    <x v="428"/>
    <s v="四人间"/>
    <x v="9"/>
    <x v="2"/>
    <m/>
    <n v="1"/>
  </r>
  <r>
    <n v="430"/>
    <x v="429"/>
    <s v="四人间"/>
    <x v="0"/>
    <x v="1"/>
    <m/>
    <n v="1"/>
  </r>
  <r>
    <n v="431"/>
    <x v="430"/>
    <s v="四人间"/>
    <x v="1"/>
    <x v="1"/>
    <m/>
    <n v="1"/>
  </r>
  <r>
    <n v="432"/>
    <x v="431"/>
    <s v="四人间"/>
    <x v="10"/>
    <x v="2"/>
    <m/>
    <n v="1"/>
  </r>
  <r>
    <n v="433"/>
    <x v="432"/>
    <s v="四人间"/>
    <x v="0"/>
    <x v="1"/>
    <m/>
    <n v="1"/>
  </r>
  <r>
    <n v="434"/>
    <x v="433"/>
    <s v="四人间"/>
    <x v="10"/>
    <x v="2"/>
    <m/>
    <n v="1"/>
  </r>
  <r>
    <n v="435"/>
    <x v="434"/>
    <s v="四人间"/>
    <x v="0"/>
    <x v="1"/>
    <m/>
    <n v="1"/>
  </r>
  <r>
    <n v="436"/>
    <x v="435"/>
    <s v="四人间"/>
    <x v="13"/>
    <x v="2"/>
    <m/>
    <n v="1"/>
  </r>
  <r>
    <n v="437"/>
    <x v="436"/>
    <s v="四人间"/>
    <x v="0"/>
    <x v="1"/>
    <m/>
    <n v="1"/>
  </r>
  <r>
    <n v="438"/>
    <x v="437"/>
    <s v="四人间"/>
    <x v="2"/>
    <x v="2"/>
    <m/>
    <n v="1"/>
  </r>
  <r>
    <n v="439"/>
    <x v="438"/>
    <s v="四人间"/>
    <x v="18"/>
    <x v="2"/>
    <m/>
    <n v="1"/>
  </r>
  <r>
    <n v="440"/>
    <x v="439"/>
    <s v="四人间"/>
    <x v="2"/>
    <x v="2"/>
    <m/>
    <n v="1"/>
  </r>
  <r>
    <n v="441"/>
    <x v="440"/>
    <s v="四人间"/>
    <x v="2"/>
    <x v="2"/>
    <m/>
    <n v="1"/>
  </r>
  <r>
    <n v="442"/>
    <x v="441"/>
    <s v="四人间"/>
    <x v="2"/>
    <x v="2"/>
    <m/>
    <n v="1"/>
  </r>
  <r>
    <n v="443"/>
    <x v="442"/>
    <s v="四人间"/>
    <x v="2"/>
    <x v="2"/>
    <m/>
    <n v="1"/>
  </r>
  <r>
    <n v="444"/>
    <x v="443"/>
    <s v="四人间"/>
    <x v="2"/>
    <x v="2"/>
    <m/>
    <n v="1"/>
  </r>
  <r>
    <n v="445"/>
    <x v="444"/>
    <s v="四人间"/>
    <x v="2"/>
    <x v="2"/>
    <m/>
    <n v="1"/>
  </r>
  <r>
    <n v="446"/>
    <x v="445"/>
    <s v="四人间"/>
    <x v="2"/>
    <x v="2"/>
    <m/>
    <n v="1"/>
  </r>
  <r>
    <n v="447"/>
    <x v="446"/>
    <s v="四人间"/>
    <x v="2"/>
    <x v="2"/>
    <m/>
    <n v="1"/>
  </r>
  <r>
    <n v="448"/>
    <x v="447"/>
    <s v="四人间"/>
    <x v="2"/>
    <x v="2"/>
    <m/>
    <n v="1"/>
  </r>
  <r>
    <n v="449"/>
    <x v="448"/>
    <s v="四人间"/>
    <x v="2"/>
    <x v="2"/>
    <m/>
    <n v="1"/>
  </r>
  <r>
    <n v="450"/>
    <x v="449"/>
    <s v="四人间"/>
    <x v="2"/>
    <x v="2"/>
    <m/>
    <n v="1"/>
  </r>
  <r>
    <n v="451"/>
    <x v="450"/>
    <s v="四人间"/>
    <x v="2"/>
    <x v="2"/>
    <m/>
    <n v="1"/>
  </r>
  <r>
    <n v="452"/>
    <x v="451"/>
    <s v="四人间"/>
    <x v="2"/>
    <x v="2"/>
    <m/>
    <n v="1"/>
  </r>
  <r>
    <n v="453"/>
    <x v="452"/>
    <s v="四人间"/>
    <x v="2"/>
    <x v="2"/>
    <m/>
    <n v="1"/>
  </r>
  <r>
    <n v="454"/>
    <x v="453"/>
    <s v="四人间"/>
    <x v="2"/>
    <x v="2"/>
    <m/>
    <n v="1"/>
  </r>
  <r>
    <n v="455"/>
    <x v="454"/>
    <s v="四人间"/>
    <x v="2"/>
    <x v="2"/>
    <m/>
    <n v="1"/>
  </r>
  <r>
    <n v="456"/>
    <x v="455"/>
    <s v="四人间"/>
    <x v="18"/>
    <x v="2"/>
    <m/>
    <n v="1"/>
  </r>
  <r>
    <n v="457"/>
    <x v="456"/>
    <s v="四人间"/>
    <x v="12"/>
    <x v="2"/>
    <m/>
    <n v="1"/>
  </r>
  <r>
    <n v="458"/>
    <x v="457"/>
    <s v="四人间"/>
    <x v="10"/>
    <x v="2"/>
    <m/>
    <n v="1"/>
  </r>
  <r>
    <n v="459"/>
    <x v="458"/>
    <s v="四人间"/>
    <x v="0"/>
    <x v="1"/>
    <m/>
    <n v="1"/>
  </r>
  <r>
    <n v="460"/>
    <x v="459"/>
    <s v="四人间"/>
    <x v="10"/>
    <x v="2"/>
    <m/>
    <n v="1"/>
  </r>
  <r>
    <n v="461"/>
    <x v="460"/>
    <s v="四人间"/>
    <x v="3"/>
    <x v="1"/>
    <m/>
    <n v="1"/>
  </r>
  <r>
    <n v="462"/>
    <x v="461"/>
    <s v="四人间"/>
    <x v="9"/>
    <x v="2"/>
    <m/>
    <n v="1"/>
  </r>
  <r>
    <n v="463"/>
    <x v="462"/>
    <s v="四人间"/>
    <x v="5"/>
    <x v="1"/>
    <m/>
    <n v="1"/>
  </r>
  <r>
    <n v="464"/>
    <x v="463"/>
    <s v="四人间"/>
    <x v="9"/>
    <x v="2"/>
    <m/>
    <n v="1"/>
  </r>
  <r>
    <n v="465"/>
    <x v="464"/>
    <s v="四人间"/>
    <x v="5"/>
    <x v="1"/>
    <m/>
    <n v="1"/>
  </r>
  <r>
    <n v="466"/>
    <x v="465"/>
    <s v="四人间"/>
    <x v="9"/>
    <x v="2"/>
    <m/>
    <n v="1"/>
  </r>
  <r>
    <n v="467"/>
    <x v="466"/>
    <s v="四人间"/>
    <x v="5"/>
    <x v="1"/>
    <m/>
    <n v="1"/>
  </r>
  <r>
    <n v="468"/>
    <x v="467"/>
    <s v="四人间"/>
    <x v="9"/>
    <x v="2"/>
    <m/>
    <n v="1"/>
  </r>
  <r>
    <n v="469"/>
    <x v="468"/>
    <s v="四人间"/>
    <x v="5"/>
    <x v="1"/>
    <m/>
    <n v="1"/>
  </r>
  <r>
    <n v="470"/>
    <x v="469"/>
    <s v="四人间"/>
    <x v="9"/>
    <x v="2"/>
    <m/>
    <n v="1"/>
  </r>
  <r>
    <n v="471"/>
    <x v="470"/>
    <s v="四人间"/>
    <x v="5"/>
    <x v="1"/>
    <m/>
    <n v="1"/>
  </r>
  <r>
    <n v="472"/>
    <x v="471"/>
    <s v="四人间"/>
    <x v="9"/>
    <x v="2"/>
    <m/>
    <n v="1"/>
  </r>
  <r>
    <n v="473"/>
    <x v="472"/>
    <s v="四人间"/>
    <x v="5"/>
    <x v="1"/>
    <m/>
    <n v="1"/>
  </r>
  <r>
    <n v="474"/>
    <x v="473"/>
    <s v="四人间"/>
    <x v="1"/>
    <x v="1"/>
    <m/>
    <n v="1"/>
  </r>
  <r>
    <n v="475"/>
    <x v="474"/>
    <s v="四人间"/>
    <x v="0"/>
    <x v="1"/>
    <m/>
    <n v="1"/>
  </r>
  <r>
    <n v="476"/>
    <x v="475"/>
    <s v="四人间"/>
    <x v="0"/>
    <x v="1"/>
    <m/>
    <n v="1"/>
  </r>
  <r>
    <n v="477"/>
    <x v="476"/>
    <s v="四人间"/>
    <x v="13"/>
    <x v="1"/>
    <m/>
    <n v="1"/>
  </r>
  <r>
    <n v="478"/>
    <x v="477"/>
    <s v="四人间"/>
    <x v="3"/>
    <x v="0"/>
    <m/>
    <n v="1"/>
  </r>
  <r>
    <n v="479"/>
    <x v="478"/>
    <s v="四人间"/>
    <x v="0"/>
    <x v="0"/>
    <m/>
    <n v="1"/>
  </r>
  <r>
    <n v="480"/>
    <x v="479"/>
    <s v="四人间"/>
    <x v="8"/>
    <x v="2"/>
    <m/>
    <n v="1"/>
  </r>
  <r>
    <n v="481"/>
    <x v="480"/>
    <s v="四人间"/>
    <x v="9"/>
    <x v="2"/>
    <m/>
    <n v="1"/>
  </r>
  <r>
    <n v="482"/>
    <x v="481"/>
    <s v="四人间"/>
    <x v="11"/>
    <x v="1"/>
    <m/>
    <n v="1"/>
  </r>
  <r>
    <n v="483"/>
    <x v="482"/>
    <s v="四人间"/>
    <x v="9"/>
    <x v="2"/>
    <m/>
    <n v="1"/>
  </r>
  <r>
    <n v="484"/>
    <x v="483"/>
    <s v="四人间"/>
    <x v="5"/>
    <x v="1"/>
    <m/>
    <n v="1"/>
  </r>
  <r>
    <n v="485"/>
    <x v="484"/>
    <s v="四人间"/>
    <x v="9"/>
    <x v="2"/>
    <m/>
    <n v="1"/>
  </r>
  <r>
    <n v="486"/>
    <x v="485"/>
    <s v="四人间"/>
    <x v="5"/>
    <x v="1"/>
    <m/>
    <n v="1"/>
  </r>
  <r>
    <n v="487"/>
    <x v="486"/>
    <s v="四人间"/>
    <x v="9"/>
    <x v="2"/>
    <m/>
    <n v="1"/>
  </r>
  <r>
    <n v="488"/>
    <x v="487"/>
    <s v="四人间"/>
    <x v="5"/>
    <x v="1"/>
    <m/>
    <n v="1"/>
  </r>
  <r>
    <n v="489"/>
    <x v="488"/>
    <s v="四人间"/>
    <x v="9"/>
    <x v="2"/>
    <m/>
    <n v="1"/>
  </r>
  <r>
    <n v="490"/>
    <x v="489"/>
    <s v="四人间"/>
    <x v="2"/>
    <x v="2"/>
    <m/>
    <n v="1"/>
  </r>
  <r>
    <n v="491"/>
    <x v="490"/>
    <s v="四人间"/>
    <x v="0"/>
    <x v="1"/>
    <m/>
    <n v="1"/>
  </r>
  <r>
    <n v="492"/>
    <x v="491"/>
    <s v="四人间"/>
    <x v="0"/>
    <x v="1"/>
    <m/>
    <n v="1"/>
  </r>
  <r>
    <n v="493"/>
    <x v="492"/>
    <s v="四人间"/>
    <x v="1"/>
    <x v="1"/>
    <m/>
    <n v="1"/>
  </r>
  <r>
    <n v="494"/>
    <x v="493"/>
    <s v="四人间"/>
    <x v="2"/>
    <x v="2"/>
    <m/>
    <n v="1"/>
  </r>
  <r>
    <n v="495"/>
    <x v="494"/>
    <s v="四人间"/>
    <x v="1"/>
    <x v="1"/>
    <m/>
    <n v="1"/>
  </r>
  <r>
    <n v="496"/>
    <x v="495"/>
    <s v="四人间"/>
    <x v="2"/>
    <x v="2"/>
    <m/>
    <n v="1"/>
  </r>
  <r>
    <n v="497"/>
    <x v="496"/>
    <s v="四人间"/>
    <x v="1"/>
    <x v="1"/>
    <m/>
    <n v="1"/>
  </r>
  <r>
    <n v="498"/>
    <x v="497"/>
    <s v="四人间"/>
    <x v="2"/>
    <x v="2"/>
    <m/>
    <n v="1"/>
  </r>
  <r>
    <n v="499"/>
    <x v="498"/>
    <s v="四人间"/>
    <x v="1"/>
    <x v="1"/>
    <m/>
    <n v="1"/>
  </r>
  <r>
    <n v="500"/>
    <x v="499"/>
    <s v="四人间"/>
    <x v="1"/>
    <x v="0"/>
    <m/>
    <n v="1"/>
  </r>
  <r>
    <n v="501"/>
    <x v="500"/>
    <s v="四人间"/>
    <x v="1"/>
    <x v="0"/>
    <m/>
    <n v="1"/>
  </r>
  <r>
    <n v="502"/>
    <x v="501"/>
    <s v="四人间"/>
    <x v="16"/>
    <x v="0"/>
    <m/>
    <n v="1"/>
  </r>
  <r>
    <n v="503"/>
    <x v="502"/>
    <s v="四人间"/>
    <x v="16"/>
    <x v="0"/>
    <m/>
    <n v="1"/>
  </r>
  <r>
    <n v="504"/>
    <x v="503"/>
    <s v="四人间"/>
    <x v="3"/>
    <x v="1"/>
    <m/>
    <n v="1"/>
  </r>
  <r>
    <n v="505"/>
    <x v="504"/>
    <s v="四人间"/>
    <x v="10"/>
    <x v="2"/>
    <m/>
    <n v="1"/>
  </r>
  <r>
    <n v="506"/>
    <x v="505"/>
    <s v="四人间"/>
    <x v="0"/>
    <x v="1"/>
    <m/>
    <n v="1"/>
  </r>
  <r>
    <n v="507"/>
    <x v="506"/>
    <s v="四人间"/>
    <x v="10"/>
    <x v="2"/>
    <m/>
    <n v="1"/>
  </r>
  <r>
    <n v="508"/>
    <x v="507"/>
    <s v="四人间"/>
    <x v="9"/>
    <x v="1"/>
    <m/>
    <n v="1"/>
  </r>
  <r>
    <n v="509"/>
    <x v="508"/>
    <s v="四人间"/>
    <x v="5"/>
    <x v="1"/>
    <m/>
    <n v="1"/>
  </r>
  <r>
    <n v="510"/>
    <x v="509"/>
    <s v="四人间"/>
    <x v="9"/>
    <x v="2"/>
    <m/>
    <n v="1"/>
  </r>
  <r>
    <n v="511"/>
    <x v="510"/>
    <s v="四人间"/>
    <x v="5"/>
    <x v="1"/>
    <m/>
    <n v="1"/>
  </r>
  <r>
    <n v="512"/>
    <x v="511"/>
    <s v="四人间"/>
    <x v="9"/>
    <x v="2"/>
    <m/>
    <n v="1"/>
  </r>
  <r>
    <n v="513"/>
    <x v="512"/>
    <s v="四人间"/>
    <x v="5"/>
    <x v="1"/>
    <m/>
    <n v="1"/>
  </r>
  <r>
    <n v="514"/>
    <x v="513"/>
    <s v="四人间"/>
    <x v="9"/>
    <x v="2"/>
    <m/>
    <n v="1"/>
  </r>
  <r>
    <n v="515"/>
    <x v="514"/>
    <s v="四人间"/>
    <x v="14"/>
    <x v="1"/>
    <m/>
    <n v="1"/>
  </r>
  <r>
    <n v="516"/>
    <x v="515"/>
    <s v="四人间"/>
    <x v="8"/>
    <x v="2"/>
    <m/>
    <n v="1"/>
  </r>
  <r>
    <n v="517"/>
    <x v="516"/>
    <s v="四人间"/>
    <x v="1"/>
    <x v="1"/>
    <m/>
    <n v="1"/>
  </r>
  <r>
    <n v="518"/>
    <x v="517"/>
    <s v="四人间"/>
    <x v="2"/>
    <x v="2"/>
    <m/>
    <n v="1"/>
  </r>
  <r>
    <n v="519"/>
    <x v="518"/>
    <s v="四人间"/>
    <x v="0"/>
    <x v="1"/>
    <m/>
    <n v="1"/>
  </r>
  <r>
    <n v="520"/>
    <x v="519"/>
    <s v="四人间"/>
    <x v="10"/>
    <x v="2"/>
    <m/>
    <n v="1"/>
  </r>
  <r>
    <n v="521"/>
    <x v="520"/>
    <s v="四人间"/>
    <x v="12"/>
    <x v="2"/>
    <m/>
    <n v="1"/>
  </r>
  <r>
    <n v="522"/>
    <x v="521"/>
    <s v="四人间"/>
    <x v="13"/>
    <x v="1"/>
    <m/>
    <n v="1"/>
  </r>
  <r>
    <n v="523"/>
    <x v="522"/>
    <s v="四人间"/>
    <x v="10"/>
    <x v="2"/>
    <m/>
    <n v="1"/>
  </r>
  <r>
    <n v="524"/>
    <x v="523"/>
    <s v="四人间"/>
    <x v="0"/>
    <x v="1"/>
    <m/>
    <n v="1"/>
  </r>
  <r>
    <n v="525"/>
    <x v="524"/>
    <s v="四人间"/>
    <x v="10"/>
    <x v="2"/>
    <m/>
    <n v="1"/>
  </r>
  <r>
    <n v="526"/>
    <x v="525"/>
    <s v="四人间"/>
    <x v="0"/>
    <x v="1"/>
    <m/>
    <n v="1"/>
  </r>
  <r>
    <n v="527"/>
    <x v="526"/>
    <s v="四人间"/>
    <x v="10"/>
    <x v="2"/>
    <m/>
    <n v="1"/>
  </r>
  <r>
    <n v="528"/>
    <x v="527"/>
    <s v="四人间"/>
    <x v="0"/>
    <x v="1"/>
    <m/>
    <n v="1"/>
  </r>
  <r>
    <n v="529"/>
    <x v="528"/>
    <s v="四人间"/>
    <x v="10"/>
    <x v="2"/>
    <m/>
    <n v="1"/>
  </r>
  <r>
    <n v="530"/>
    <x v="529"/>
    <s v="四人间"/>
    <x v="10"/>
    <x v="2"/>
    <m/>
    <n v="1"/>
  </r>
  <r>
    <n v="531"/>
    <x v="530"/>
    <s v="四人间"/>
    <x v="0"/>
    <x v="1"/>
    <m/>
    <n v="1"/>
  </r>
  <r>
    <n v="532"/>
    <x v="531"/>
    <s v="四人间"/>
    <x v="10"/>
    <x v="2"/>
    <m/>
    <n v="1"/>
  </r>
  <r>
    <n v="533"/>
    <x v="532"/>
    <s v="四人间"/>
    <x v="0"/>
    <x v="1"/>
    <m/>
    <n v="1"/>
  </r>
  <r>
    <n v="534"/>
    <x v="533"/>
    <s v="四人间"/>
    <x v="10"/>
    <x v="2"/>
    <m/>
    <n v="1"/>
  </r>
  <r>
    <n v="535"/>
    <x v="534"/>
    <s v="四人间"/>
    <x v="0"/>
    <x v="1"/>
    <m/>
    <n v="1"/>
  </r>
  <r>
    <n v="536"/>
    <x v="535"/>
    <s v="四人间"/>
    <x v="10"/>
    <x v="2"/>
    <m/>
    <n v="1"/>
  </r>
  <r>
    <n v="537"/>
    <x v="536"/>
    <s v="四人间"/>
    <x v="0"/>
    <x v="1"/>
    <m/>
    <n v="1"/>
  </r>
  <r>
    <n v="538"/>
    <x v="537"/>
    <s v="四人间"/>
    <x v="10"/>
    <x v="2"/>
    <m/>
    <n v="1"/>
  </r>
  <r>
    <n v="539"/>
    <x v="538"/>
    <s v="四人间"/>
    <x v="0"/>
    <x v="1"/>
    <m/>
    <n v="1"/>
  </r>
  <r>
    <n v="540"/>
    <x v="539"/>
    <s v="四人间"/>
    <x v="10"/>
    <x v="2"/>
    <m/>
    <n v="1"/>
  </r>
  <r>
    <n v="541"/>
    <x v="540"/>
    <s v="四人间"/>
    <x v="0"/>
    <x v="1"/>
    <m/>
    <n v="1"/>
  </r>
  <r>
    <n v="542"/>
    <x v="541"/>
    <s v="四人间"/>
    <x v="10"/>
    <x v="2"/>
    <m/>
    <n v="1"/>
  </r>
  <r>
    <n v="543"/>
    <x v="542"/>
    <s v="四人间"/>
    <x v="0"/>
    <x v="1"/>
    <m/>
    <n v="1"/>
  </r>
  <r>
    <n v="544"/>
    <x v="543"/>
    <s v="四人间"/>
    <x v="10"/>
    <x v="2"/>
    <m/>
    <n v="1"/>
  </r>
  <r>
    <n v="545"/>
    <x v="544"/>
    <s v="四人间"/>
    <x v="0"/>
    <x v="1"/>
    <m/>
    <n v="1"/>
  </r>
  <r>
    <n v="546"/>
    <x v="545"/>
    <s v="四人间"/>
    <x v="13"/>
    <x v="2"/>
    <m/>
    <n v="1"/>
  </r>
  <r>
    <n v="547"/>
    <x v="546"/>
    <s v="四人间"/>
    <x v="0"/>
    <x v="1"/>
    <m/>
    <n v="1"/>
  </r>
  <r>
    <n v="548"/>
    <x v="547"/>
    <s v="四人间"/>
    <x v="0"/>
    <x v="1"/>
    <m/>
    <n v="1"/>
  </r>
  <r>
    <n v="549"/>
    <x v="548"/>
    <s v="四人间"/>
    <x v="13"/>
    <x v="1"/>
    <m/>
    <n v="1"/>
  </r>
  <r>
    <n v="550"/>
    <x v="549"/>
    <s v="四人间"/>
    <x v="3"/>
    <x v="0"/>
    <m/>
    <n v="1"/>
  </r>
  <r>
    <n v="551"/>
    <x v="550"/>
    <s v="四人间"/>
    <x v="0"/>
    <x v="0"/>
    <m/>
    <n v="1"/>
  </r>
  <r>
    <n v="552"/>
    <x v="551"/>
    <s v="四人间"/>
    <x v="0"/>
    <x v="0"/>
    <m/>
    <n v="1"/>
  </r>
  <r>
    <n v="553"/>
    <x v="552"/>
    <s v="四人间"/>
    <x v="4"/>
    <x v="0"/>
    <m/>
    <n v="1"/>
  </r>
  <r>
    <n v="554"/>
    <x v="553"/>
    <s v="四人间"/>
    <x v="4"/>
    <x v="0"/>
    <m/>
    <n v="1"/>
  </r>
  <r>
    <n v="555"/>
    <x v="554"/>
    <s v="四人间"/>
    <x v="0"/>
    <x v="0"/>
    <m/>
    <n v="1"/>
  </r>
  <r>
    <n v="556"/>
    <x v="555"/>
    <s v="四人间"/>
    <x v="0"/>
    <x v="0"/>
    <m/>
    <n v="1"/>
  </r>
  <r>
    <n v="557"/>
    <x v="556"/>
    <s v="四人间"/>
    <x v="3"/>
    <x v="0"/>
    <m/>
    <n v="1"/>
  </r>
  <r>
    <n v="558"/>
    <x v="557"/>
    <s v="四人间"/>
    <x v="12"/>
    <x v="2"/>
    <m/>
    <n v="1"/>
  </r>
  <r>
    <n v="559"/>
    <x v="558"/>
    <s v="四人间"/>
    <x v="10"/>
    <x v="2"/>
    <m/>
    <n v="1"/>
  </r>
  <r>
    <n v="560"/>
    <x v="559"/>
    <s v="四人间"/>
    <x v="10"/>
    <x v="2"/>
    <m/>
    <n v="1"/>
  </r>
  <r>
    <n v="561"/>
    <x v="560"/>
    <s v="四人间"/>
    <x v="3"/>
    <x v="1"/>
    <m/>
    <n v="1"/>
  </r>
  <r>
    <n v="562"/>
    <x v="561"/>
    <s v="四人间"/>
    <x v="10"/>
    <x v="2"/>
    <m/>
    <n v="1"/>
  </r>
  <r>
    <n v="563"/>
    <x v="562"/>
    <s v="四人间"/>
    <x v="0"/>
    <x v="1"/>
    <m/>
    <n v="1"/>
  </r>
  <r>
    <n v="564"/>
    <x v="563"/>
    <s v="四人间"/>
    <x v="10"/>
    <x v="2"/>
    <m/>
    <n v="1"/>
  </r>
  <r>
    <n v="565"/>
    <x v="564"/>
    <s v="四人间"/>
    <x v="0"/>
    <x v="1"/>
    <m/>
    <n v="1"/>
  </r>
  <r>
    <n v="566"/>
    <x v="565"/>
    <s v="四人间"/>
    <x v="10"/>
    <x v="2"/>
    <m/>
    <n v="1"/>
  </r>
  <r>
    <n v="567"/>
    <x v="566"/>
    <s v="四人间"/>
    <x v="0"/>
    <x v="1"/>
    <m/>
    <n v="1"/>
  </r>
  <r>
    <n v="568"/>
    <x v="567"/>
    <s v="四人间"/>
    <x v="10"/>
    <x v="2"/>
    <m/>
    <n v="1"/>
  </r>
  <r>
    <n v="569"/>
    <x v="568"/>
    <s v="四人间"/>
    <x v="0"/>
    <x v="1"/>
    <m/>
    <n v="1"/>
  </r>
  <r>
    <n v="570"/>
    <x v="569"/>
    <s v="四人间"/>
    <x v="10"/>
    <x v="2"/>
    <m/>
    <n v="1"/>
  </r>
  <r>
    <n v="571"/>
    <x v="570"/>
    <s v="四人间"/>
    <x v="0"/>
    <x v="1"/>
    <m/>
    <n v="1"/>
  </r>
  <r>
    <n v="572"/>
    <x v="571"/>
    <s v="四人间"/>
    <x v="10"/>
    <x v="2"/>
    <m/>
    <n v="1"/>
  </r>
  <r>
    <n v="573"/>
    <x v="572"/>
    <s v="四人间"/>
    <x v="0"/>
    <x v="1"/>
    <m/>
    <n v="1"/>
  </r>
  <r>
    <n v="574"/>
    <x v="573"/>
    <s v="四人间"/>
    <x v="10"/>
    <x v="2"/>
    <m/>
    <n v="1"/>
  </r>
  <r>
    <n v="575"/>
    <x v="574"/>
    <s v="四人间"/>
    <x v="0"/>
    <x v="1"/>
    <m/>
    <n v="1"/>
  </r>
  <r>
    <n v="576"/>
    <x v="575"/>
    <s v="四人间"/>
    <x v="10"/>
    <x v="2"/>
    <m/>
    <n v="1"/>
  </r>
  <r>
    <n v="577"/>
    <x v="576"/>
    <s v="四人间"/>
    <x v="0"/>
    <x v="1"/>
    <m/>
    <n v="1"/>
  </r>
  <r>
    <n v="578"/>
    <x v="577"/>
    <s v="四人间"/>
    <x v="10"/>
    <x v="2"/>
    <m/>
    <n v="1"/>
  </r>
  <r>
    <n v="579"/>
    <x v="578"/>
    <s v="四人间"/>
    <x v="10"/>
    <x v="2"/>
    <m/>
    <n v="1"/>
  </r>
  <r>
    <n v="580"/>
    <x v="579"/>
    <s v="四人间"/>
    <x v="0"/>
    <x v="1"/>
    <m/>
    <n v="1"/>
  </r>
  <r>
    <n v="581"/>
    <x v="580"/>
    <s v="四人间"/>
    <x v="10"/>
    <x v="2"/>
    <m/>
    <n v="1"/>
  </r>
  <r>
    <n v="582"/>
    <x v="581"/>
    <s v="四人间"/>
    <x v="0"/>
    <x v="1"/>
    <m/>
    <n v="1"/>
  </r>
  <r>
    <n v="583"/>
    <x v="582"/>
    <s v="四人间"/>
    <x v="10"/>
    <x v="2"/>
    <m/>
    <n v="1"/>
  </r>
  <r>
    <n v="584"/>
    <x v="583"/>
    <s v="四人间"/>
    <x v="17"/>
    <x v="1"/>
    <m/>
    <n v="1"/>
  </r>
  <r>
    <n v="585"/>
    <x v="584"/>
    <s v="四人间"/>
    <x v="18"/>
    <x v="2"/>
    <m/>
    <n v="1"/>
  </r>
  <r>
    <n v="586"/>
    <x v="585"/>
    <s v="四人间"/>
    <x v="0"/>
    <x v="1"/>
    <m/>
    <n v="1"/>
  </r>
  <r>
    <n v="587"/>
    <x v="586"/>
    <s v="四人间"/>
    <x v="10"/>
    <x v="2"/>
    <m/>
    <n v="1"/>
  </r>
  <r>
    <n v="588"/>
    <x v="587"/>
    <s v="四人间"/>
    <x v="0"/>
    <x v="1"/>
    <m/>
    <n v="1"/>
  </r>
  <r>
    <n v="589"/>
    <x v="588"/>
    <s v="四人间"/>
    <x v="10"/>
    <x v="2"/>
    <m/>
    <n v="1"/>
  </r>
  <r>
    <n v="590"/>
    <x v="589"/>
    <s v="四人间"/>
    <x v="0"/>
    <x v="1"/>
    <m/>
    <n v="1"/>
  </r>
  <r>
    <n v="591"/>
    <x v="590"/>
    <s v="四人间"/>
    <x v="10"/>
    <x v="2"/>
    <m/>
    <n v="1"/>
  </r>
  <r>
    <n v="592"/>
    <x v="591"/>
    <s v="四人间"/>
    <x v="0"/>
    <x v="1"/>
    <m/>
    <n v="1"/>
  </r>
  <r>
    <n v="593"/>
    <x v="592"/>
    <s v="四人间"/>
    <x v="12"/>
    <x v="2"/>
    <m/>
    <n v="1"/>
  </r>
  <r>
    <n v="594"/>
    <x v="593"/>
    <s v="四人间"/>
    <x v="1"/>
    <x v="1"/>
    <m/>
    <n v="1"/>
  </r>
  <r>
    <n v="595"/>
    <x v="594"/>
    <s v="四人间"/>
    <x v="15"/>
    <x v="2"/>
    <m/>
    <n v="1"/>
  </r>
  <r>
    <n v="596"/>
    <x v="595"/>
    <s v="四人间"/>
    <x v="1"/>
    <x v="1"/>
    <m/>
    <n v="1"/>
  </r>
  <r>
    <n v="597"/>
    <x v="596"/>
    <s v="四人间"/>
    <x v="1"/>
    <x v="1"/>
    <m/>
    <n v="1"/>
  </r>
  <r>
    <n v="598"/>
    <x v="597"/>
    <s v="四人间"/>
    <x v="15"/>
    <x v="1"/>
    <m/>
    <n v="1"/>
  </r>
  <r>
    <n v="599"/>
    <x v="598"/>
    <s v="四人间"/>
    <x v="16"/>
    <x v="0"/>
    <m/>
    <n v="1"/>
  </r>
  <r>
    <n v="600"/>
    <x v="599"/>
    <s v="四人间"/>
    <x v="1"/>
    <x v="0"/>
    <m/>
    <n v="1"/>
  </r>
  <r>
    <n v="601"/>
    <x v="600"/>
    <s v="四人间"/>
    <x v="1"/>
    <x v="0"/>
    <m/>
    <n v="1"/>
  </r>
  <r>
    <n v="602"/>
    <x v="601"/>
    <s v="四人间"/>
    <x v="21"/>
    <x v="0"/>
    <m/>
    <n v="1"/>
  </r>
  <r>
    <n v="603"/>
    <x v="602"/>
    <s v="四人间"/>
    <x v="18"/>
    <x v="2"/>
    <m/>
    <n v="1"/>
  </r>
  <r>
    <n v="604"/>
    <x v="603"/>
    <s v="四人间"/>
    <x v="17"/>
    <x v="1"/>
    <m/>
    <n v="1"/>
  </r>
  <r>
    <n v="605"/>
    <x v="604"/>
    <s v="四人间"/>
    <x v="2"/>
    <x v="2"/>
    <m/>
    <n v="1"/>
  </r>
  <r>
    <n v="606"/>
    <x v="605"/>
    <s v="四人间"/>
    <x v="1"/>
    <x v="1"/>
    <m/>
    <n v="1"/>
  </r>
  <r>
    <n v="607"/>
    <x v="606"/>
    <s v="四人间"/>
    <x v="2"/>
    <x v="2"/>
    <m/>
    <n v="1"/>
  </r>
  <r>
    <n v="608"/>
    <x v="607"/>
    <s v="四人间"/>
    <x v="1"/>
    <x v="1"/>
    <m/>
    <n v="1"/>
  </r>
  <r>
    <n v="609"/>
    <x v="608"/>
    <s v="四人间"/>
    <x v="2"/>
    <x v="2"/>
    <m/>
    <n v="1"/>
  </r>
  <r>
    <n v="610"/>
    <x v="609"/>
    <s v="四人间"/>
    <x v="1"/>
    <x v="1"/>
    <m/>
    <n v="1"/>
  </r>
  <r>
    <n v="611"/>
    <x v="610"/>
    <s v="四人间"/>
    <x v="2"/>
    <x v="2"/>
    <m/>
    <n v="1"/>
  </r>
  <r>
    <n v="612"/>
    <x v="611"/>
    <s v="四人间"/>
    <x v="2"/>
    <x v="2"/>
    <m/>
    <n v="1"/>
  </r>
  <r>
    <n v="613"/>
    <x v="612"/>
    <s v="四人间"/>
    <x v="1"/>
    <x v="1"/>
    <m/>
    <n v="1"/>
  </r>
  <r>
    <n v="614"/>
    <x v="613"/>
    <s v="四人间"/>
    <x v="2"/>
    <x v="2"/>
    <m/>
    <n v="1"/>
  </r>
  <r>
    <n v="615"/>
    <x v="614"/>
    <s v="四人间"/>
    <x v="2"/>
    <x v="2"/>
    <m/>
    <n v="1"/>
  </r>
  <r>
    <n v="616"/>
    <x v="615"/>
    <s v="四人间"/>
    <x v="10"/>
    <x v="2"/>
    <m/>
    <n v="1"/>
  </r>
  <r>
    <n v="617"/>
    <x v="616"/>
    <s v="四人间"/>
    <x v="0"/>
    <x v="1"/>
    <m/>
    <n v="1"/>
  </r>
  <r>
    <n v="618"/>
    <x v="617"/>
    <s v="四人间"/>
    <x v="10"/>
    <x v="2"/>
    <m/>
    <n v="1"/>
  </r>
  <r>
    <n v="619"/>
    <x v="618"/>
    <s v="四人间"/>
    <x v="10"/>
    <x v="2"/>
    <m/>
    <n v="1"/>
  </r>
  <r>
    <n v="620"/>
    <x v="619"/>
    <s v="四人间"/>
    <x v="0"/>
    <x v="1"/>
    <m/>
    <n v="1"/>
  </r>
  <r>
    <n v="621"/>
    <x v="620"/>
    <s v="四人间"/>
    <x v="10"/>
    <x v="2"/>
    <m/>
    <n v="1"/>
  </r>
  <r>
    <n v="622"/>
    <x v="621"/>
    <s v="四人间"/>
    <x v="0"/>
    <x v="1"/>
    <m/>
    <n v="1"/>
  </r>
  <r>
    <n v="623"/>
    <x v="622"/>
    <s v="四人间"/>
    <x v="10"/>
    <x v="2"/>
    <m/>
    <n v="1"/>
  </r>
  <r>
    <n v="624"/>
    <x v="623"/>
    <s v="四人间"/>
    <x v="0"/>
    <x v="1"/>
    <m/>
    <n v="1"/>
  </r>
  <r>
    <n v="625"/>
    <x v="624"/>
    <s v="四人间"/>
    <x v="10"/>
    <x v="2"/>
    <m/>
    <n v="1"/>
  </r>
  <r>
    <n v="626"/>
    <x v="625"/>
    <s v="四人间"/>
    <x v="5"/>
    <x v="1"/>
    <m/>
    <n v="1"/>
  </r>
  <r>
    <n v="627"/>
    <x v="626"/>
    <s v="四人间"/>
    <x v="9"/>
    <x v="2"/>
    <m/>
    <n v="1"/>
  </r>
  <r>
    <n v="628"/>
    <x v="627"/>
    <s v="四人间"/>
    <x v="14"/>
    <x v="1"/>
    <m/>
    <n v="1"/>
  </r>
  <r>
    <n v="629"/>
    <x v="628"/>
    <s v="四人间"/>
    <x v="8"/>
    <x v="2"/>
    <m/>
    <n v="1"/>
  </r>
  <r>
    <n v="630"/>
    <x v="629"/>
    <s v="四人间"/>
    <x v="8"/>
    <x v="2"/>
    <m/>
    <n v="1"/>
  </r>
  <r>
    <n v="631"/>
    <x v="630"/>
    <s v="四人间"/>
    <x v="14"/>
    <x v="1"/>
    <m/>
    <n v="1"/>
  </r>
  <r>
    <n v="632"/>
    <x v="631"/>
    <s v="四人间"/>
    <x v="9"/>
    <x v="2"/>
    <m/>
    <n v="1"/>
  </r>
  <r>
    <n v="633"/>
    <x v="632"/>
    <s v="四人间"/>
    <x v="5"/>
    <x v="1"/>
    <m/>
    <n v="1"/>
  </r>
  <r>
    <n v="634"/>
    <x v="633"/>
    <s v="四人间"/>
    <x v="9"/>
    <x v="2"/>
    <m/>
    <n v="1"/>
  </r>
  <r>
    <n v="635"/>
    <x v="634"/>
    <s v="四人间"/>
    <x v="5"/>
    <x v="1"/>
    <m/>
    <n v="1"/>
  </r>
  <r>
    <n v="636"/>
    <x v="635"/>
    <s v="四人间"/>
    <x v="9"/>
    <x v="2"/>
    <m/>
    <n v="1"/>
  </r>
  <r>
    <n v="637"/>
    <x v="636"/>
    <s v="四人间"/>
    <x v="5"/>
    <x v="1"/>
    <m/>
    <n v="1"/>
  </r>
  <r>
    <n v="638"/>
    <x v="637"/>
    <s v="四人间"/>
    <x v="9"/>
    <x v="2"/>
    <m/>
    <n v="1"/>
  </r>
  <r>
    <n v="639"/>
    <x v="638"/>
    <s v="四人间"/>
    <x v="9"/>
    <x v="2"/>
    <m/>
    <n v="1"/>
  </r>
  <r>
    <n v="640"/>
    <x v="639"/>
    <s v="四人间"/>
    <x v="5"/>
    <x v="1"/>
    <m/>
    <n v="1"/>
  </r>
  <r>
    <n v="641"/>
    <x v="640"/>
    <s v="四人间"/>
    <x v="9"/>
    <x v="2"/>
    <m/>
    <n v="1"/>
  </r>
  <r>
    <n v="642"/>
    <x v="641"/>
    <s v="四人间"/>
    <x v="5"/>
    <x v="1"/>
    <m/>
    <n v="1"/>
  </r>
  <r>
    <n v="643"/>
    <x v="642"/>
    <s v="四人间"/>
    <x v="9"/>
    <x v="2"/>
    <m/>
    <n v="1"/>
  </r>
  <r>
    <n v="644"/>
    <x v="643"/>
    <s v="四人间"/>
    <x v="5"/>
    <x v="1"/>
    <m/>
    <n v="1"/>
  </r>
  <r>
    <n v="645"/>
    <x v="644"/>
    <s v="四人间"/>
    <x v="9"/>
    <x v="2"/>
    <m/>
    <n v="1"/>
  </r>
  <r>
    <n v="646"/>
    <x v="645"/>
    <s v="四人间"/>
    <x v="5"/>
    <x v="1"/>
    <m/>
    <n v="1"/>
  </r>
  <r>
    <n v="647"/>
    <x v="646"/>
    <s v="四人间"/>
    <x v="9"/>
    <x v="2"/>
    <m/>
    <n v="1"/>
  </r>
  <r>
    <n v="648"/>
    <x v="647"/>
    <s v="四人间"/>
    <x v="5"/>
    <x v="1"/>
    <m/>
    <n v="1"/>
  </r>
  <r>
    <n v="649"/>
    <x v="648"/>
    <s v="四人间"/>
    <x v="9"/>
    <x v="2"/>
    <m/>
    <n v="1"/>
  </r>
  <r>
    <n v="650"/>
    <x v="649"/>
    <s v="四人间"/>
    <x v="5"/>
    <x v="1"/>
    <m/>
    <n v="1"/>
  </r>
  <r>
    <n v="651"/>
    <x v="650"/>
    <s v="四人间"/>
    <x v="9"/>
    <x v="2"/>
    <m/>
    <n v="1"/>
  </r>
  <r>
    <n v="652"/>
    <x v="651"/>
    <s v="四人间"/>
    <x v="5"/>
    <x v="1"/>
    <m/>
    <n v="1"/>
  </r>
  <r>
    <n v="653"/>
    <x v="652"/>
    <s v="四人间"/>
    <x v="14"/>
    <x v="2"/>
    <m/>
    <n v="1"/>
  </r>
  <r>
    <n v="654"/>
    <x v="653"/>
    <s v="四人间"/>
    <x v="5"/>
    <x v="1"/>
    <m/>
    <n v="1"/>
  </r>
  <r>
    <n v="655"/>
    <x v="654"/>
    <s v="四人间"/>
    <x v="5"/>
    <x v="1"/>
    <m/>
    <n v="1"/>
  </r>
  <r>
    <n v="656"/>
    <x v="655"/>
    <s v="四人间"/>
    <x v="20"/>
    <x v="1"/>
    <m/>
    <n v="1"/>
  </r>
  <r>
    <n v="657"/>
    <x v="656"/>
    <s v="四人间"/>
    <x v="7"/>
    <x v="3"/>
    <m/>
    <n v="1"/>
  </r>
  <r>
    <n v="658"/>
    <x v="657"/>
    <s v="四人间"/>
    <x v="5"/>
    <x v="3"/>
    <m/>
    <n v="1"/>
  </r>
  <r>
    <n v="659"/>
    <x v="658"/>
    <s v="四人间"/>
    <x v="5"/>
    <x v="3"/>
    <m/>
    <n v="1"/>
  </r>
  <r>
    <n v="660"/>
    <x v="659"/>
    <s v="四人间"/>
    <x v="6"/>
    <x v="3"/>
    <m/>
    <n v="1"/>
  </r>
  <r>
    <n v="661"/>
    <x v="660"/>
    <s v="四人间"/>
    <x v="6"/>
    <x v="3"/>
    <m/>
    <n v="1"/>
  </r>
  <r>
    <n v="662"/>
    <x v="661"/>
    <s v="四人间"/>
    <x v="5"/>
    <x v="3"/>
    <m/>
    <n v="1"/>
  </r>
  <r>
    <n v="663"/>
    <x v="662"/>
    <s v="四人间"/>
    <x v="5"/>
    <x v="3"/>
    <m/>
    <n v="1"/>
  </r>
  <r>
    <n v="664"/>
    <x v="663"/>
    <s v="四人间"/>
    <x v="10"/>
    <x v="2"/>
    <m/>
    <n v="1"/>
  </r>
  <r>
    <n v="665"/>
    <x v="664"/>
    <s v="四人间"/>
    <x v="0"/>
    <x v="1"/>
    <m/>
    <n v="1"/>
  </r>
  <r>
    <n v="666"/>
    <x v="665"/>
    <s v="四人间"/>
    <x v="10"/>
    <x v="2"/>
    <m/>
    <n v="1"/>
  </r>
  <r>
    <n v="667"/>
    <x v="666"/>
    <s v="四人间"/>
    <x v="10"/>
    <x v="2"/>
    <m/>
    <n v="1"/>
  </r>
  <r>
    <n v="668"/>
    <x v="667"/>
    <s v="四人间"/>
    <x v="0"/>
    <x v="1"/>
    <m/>
    <n v="1"/>
  </r>
  <r>
    <n v="669"/>
    <x v="668"/>
    <s v="四人间"/>
    <x v="10"/>
    <x v="2"/>
    <m/>
    <n v="1"/>
  </r>
  <r>
    <n v="670"/>
    <x v="669"/>
    <s v="四人间"/>
    <x v="0"/>
    <x v="1"/>
    <m/>
    <n v="1"/>
  </r>
  <r>
    <n v="671"/>
    <x v="670"/>
    <s v="四人间"/>
    <x v="10"/>
    <x v="2"/>
    <m/>
    <n v="1"/>
  </r>
  <r>
    <n v="672"/>
    <x v="671"/>
    <s v="四人间"/>
    <x v="0"/>
    <x v="1"/>
    <m/>
    <n v="1"/>
  </r>
  <r>
    <n v="673"/>
    <x v="672"/>
    <s v="四人间"/>
    <x v="10"/>
    <x v="2"/>
    <m/>
    <n v="1"/>
  </r>
  <r>
    <n v="674"/>
    <x v="673"/>
    <s v="四人间"/>
    <x v="0"/>
    <x v="1"/>
    <m/>
    <n v="1"/>
  </r>
  <r>
    <n v="675"/>
    <x v="674"/>
    <s v="四人间"/>
    <x v="10"/>
    <x v="2"/>
    <m/>
    <n v="1"/>
  </r>
  <r>
    <n v="676"/>
    <x v="675"/>
    <s v="四人间"/>
    <x v="0"/>
    <x v="1"/>
    <m/>
    <n v="1"/>
  </r>
  <r>
    <n v="677"/>
    <x v="676"/>
    <s v="四人间"/>
    <x v="10"/>
    <x v="2"/>
    <m/>
    <n v="1"/>
  </r>
  <r>
    <n v="678"/>
    <x v="677"/>
    <s v="四人间"/>
    <x v="8"/>
    <x v="2"/>
    <m/>
    <n v="1"/>
  </r>
  <r>
    <n v="679"/>
    <x v="678"/>
    <s v="四人间"/>
    <x v="9"/>
    <x v="2"/>
    <m/>
    <n v="1"/>
  </r>
  <r>
    <n v="680"/>
    <x v="679"/>
    <s v="四人间"/>
    <x v="11"/>
    <x v="1"/>
    <m/>
    <n v="1"/>
  </r>
  <r>
    <n v="681"/>
    <x v="680"/>
    <s v="四人间"/>
    <x v="9"/>
    <x v="2"/>
    <m/>
    <n v="1"/>
  </r>
  <r>
    <n v="682"/>
    <x v="681"/>
    <s v="四人间"/>
    <x v="5"/>
    <x v="1"/>
    <m/>
    <n v="1"/>
  </r>
  <r>
    <n v="683"/>
    <x v="682"/>
    <s v="四人间"/>
    <x v="9"/>
    <x v="2"/>
    <m/>
    <n v="1"/>
  </r>
  <r>
    <n v="684"/>
    <x v="683"/>
    <s v="四人间"/>
    <x v="5"/>
    <x v="1"/>
    <m/>
    <n v="1"/>
  </r>
  <r>
    <n v="685"/>
    <x v="684"/>
    <s v="四人间"/>
    <x v="9"/>
    <x v="2"/>
    <m/>
    <n v="1"/>
  </r>
  <r>
    <n v="686"/>
    <x v="685"/>
    <s v="四人间"/>
    <x v="5"/>
    <x v="1"/>
    <m/>
    <n v="1"/>
  </r>
  <r>
    <n v="687"/>
    <x v="686"/>
    <s v="四人间"/>
    <x v="9"/>
    <x v="2"/>
    <m/>
    <n v="1"/>
  </r>
  <r>
    <n v="688"/>
    <x v="687"/>
    <s v="四人间"/>
    <x v="5"/>
    <x v="1"/>
    <m/>
    <n v="1"/>
  </r>
  <r>
    <n v="689"/>
    <x v="688"/>
    <s v="四人间"/>
    <x v="9"/>
    <x v="2"/>
    <m/>
    <n v="1"/>
  </r>
  <r>
    <n v="690"/>
    <x v="689"/>
    <s v="四人间"/>
    <x v="5"/>
    <x v="1"/>
    <m/>
    <n v="1"/>
  </r>
  <r>
    <n v="691"/>
    <x v="690"/>
    <s v="四人间"/>
    <x v="9"/>
    <x v="2"/>
    <m/>
    <n v="1"/>
  </r>
  <r>
    <n v="692"/>
    <x v="691"/>
    <s v="四人间"/>
    <x v="5"/>
    <x v="1"/>
    <m/>
    <n v="1"/>
  </r>
  <r>
    <n v="693"/>
    <x v="692"/>
    <s v="四人间"/>
    <x v="9"/>
    <x v="2"/>
    <m/>
    <n v="1"/>
  </r>
  <r>
    <n v="694"/>
    <x v="693"/>
    <s v="四人间"/>
    <x v="5"/>
    <x v="1"/>
    <m/>
    <n v="1"/>
  </r>
  <r>
    <n v="695"/>
    <x v="694"/>
    <s v="四人间"/>
    <x v="9"/>
    <x v="2"/>
    <m/>
    <n v="1"/>
  </r>
  <r>
    <n v="696"/>
    <x v="695"/>
    <s v="四人间"/>
    <x v="9"/>
    <x v="1"/>
    <m/>
    <n v="1"/>
  </r>
  <r>
    <n v="697"/>
    <x v="696"/>
    <s v="四人间"/>
    <x v="5"/>
    <x v="1"/>
    <m/>
    <n v="1"/>
  </r>
  <r>
    <n v="698"/>
    <x v="697"/>
    <s v="四人间"/>
    <x v="9"/>
    <x v="2"/>
    <m/>
    <n v="1"/>
  </r>
  <r>
    <n v="699"/>
    <x v="698"/>
    <s v="四人间"/>
    <x v="5"/>
    <x v="1"/>
    <m/>
    <n v="1"/>
  </r>
  <r>
    <n v="700"/>
    <x v="699"/>
    <s v="四人间"/>
    <x v="9"/>
    <x v="2"/>
    <m/>
    <n v="1"/>
  </r>
  <r>
    <n v="701"/>
    <x v="700"/>
    <s v="四人间"/>
    <x v="5"/>
    <x v="1"/>
    <m/>
    <n v="1"/>
  </r>
  <r>
    <n v="702"/>
    <x v="701"/>
    <s v="四人间"/>
    <x v="9"/>
    <x v="2"/>
    <m/>
    <n v="1"/>
  </r>
  <r>
    <n v="703"/>
    <x v="702"/>
    <s v="四人间"/>
    <x v="14"/>
    <x v="1"/>
    <m/>
    <n v="1"/>
  </r>
  <r>
    <n v="704"/>
    <x v="703"/>
    <s v="四人间"/>
    <x v="8"/>
    <x v="2"/>
    <m/>
    <n v="1"/>
  </r>
  <r>
    <n v="705"/>
    <x v="704"/>
    <s v="四人间"/>
    <x v="8"/>
    <x v="2"/>
    <m/>
    <n v="1"/>
  </r>
  <r>
    <n v="706"/>
    <x v="705"/>
    <s v="四人间"/>
    <x v="14"/>
    <x v="1"/>
    <m/>
    <n v="1"/>
  </r>
  <r>
    <n v="707"/>
    <x v="706"/>
    <s v="四人间"/>
    <x v="9"/>
    <x v="2"/>
    <m/>
    <n v="1"/>
  </r>
  <r>
    <n v="708"/>
    <x v="707"/>
    <s v="四人间"/>
    <x v="5"/>
    <x v="1"/>
    <m/>
    <n v="1"/>
  </r>
  <r>
    <n v="709"/>
    <x v="708"/>
    <s v="四人间"/>
    <x v="9"/>
    <x v="2"/>
    <m/>
    <n v="1"/>
  </r>
  <r>
    <n v="710"/>
    <x v="709"/>
    <s v="四人间"/>
    <x v="5"/>
    <x v="1"/>
    <m/>
    <n v="1"/>
  </r>
  <r>
    <n v="711"/>
    <x v="710"/>
    <s v="四人间"/>
    <x v="9"/>
    <x v="2"/>
    <m/>
    <n v="1"/>
  </r>
  <r>
    <n v="712"/>
    <x v="711"/>
    <s v="四人间"/>
    <x v="5"/>
    <x v="1"/>
    <m/>
    <n v="1"/>
  </r>
  <r>
    <n v="713"/>
    <x v="712"/>
    <s v="四人间"/>
    <x v="9"/>
    <x v="2"/>
    <m/>
    <n v="1"/>
  </r>
  <r>
    <n v="714"/>
    <x v="713"/>
    <s v="四人间"/>
    <x v="3"/>
    <x v="0"/>
    <m/>
    <n v="1"/>
  </r>
  <r>
    <n v="715"/>
    <x v="714"/>
    <s v="四人间"/>
    <x v="12"/>
    <x v="2"/>
    <m/>
    <n v="1"/>
  </r>
  <r>
    <n v="716"/>
    <x v="715"/>
    <s v="四人间"/>
    <x v="10"/>
    <x v="2"/>
    <m/>
    <n v="1"/>
  </r>
  <r>
    <n v="717"/>
    <x v="716"/>
    <s v="四人间"/>
    <x v="0"/>
    <x v="1"/>
    <m/>
    <n v="1"/>
  </r>
  <r>
    <n v="718"/>
    <x v="717"/>
    <s v="四人间"/>
    <x v="10"/>
    <x v="2"/>
    <m/>
    <n v="1"/>
  </r>
  <r>
    <n v="719"/>
    <x v="718"/>
    <s v="四人间"/>
    <x v="3"/>
    <x v="1"/>
    <m/>
    <n v="1"/>
  </r>
  <r>
    <n v="720"/>
    <x v="719"/>
    <s v="四人间"/>
    <x v="10"/>
    <x v="2"/>
    <m/>
    <n v="1"/>
  </r>
  <r>
    <n v="721"/>
    <x v="720"/>
    <s v="四人间"/>
    <x v="0"/>
    <x v="1"/>
    <m/>
    <n v="1"/>
  </r>
  <r>
    <n v="722"/>
    <x v="721"/>
    <s v="四人间"/>
    <x v="10"/>
    <x v="2"/>
    <m/>
    <n v="1"/>
  </r>
  <r>
    <n v="723"/>
    <x v="722"/>
    <s v="四人间"/>
    <x v="0"/>
    <x v="1"/>
    <m/>
    <n v="1"/>
  </r>
  <r>
    <n v="724"/>
    <x v="723"/>
    <s v="四人间"/>
    <x v="10"/>
    <x v="2"/>
    <m/>
    <n v="1"/>
  </r>
  <r>
    <n v="725"/>
    <x v="724"/>
    <s v="四人间"/>
    <x v="0"/>
    <x v="1"/>
    <m/>
    <n v="1"/>
  </r>
  <r>
    <n v="726"/>
    <x v="725"/>
    <s v="四人间"/>
    <x v="10"/>
    <x v="2"/>
    <m/>
    <n v="1"/>
  </r>
  <r>
    <n v="727"/>
    <x v="726"/>
    <s v="四人间"/>
    <x v="0"/>
    <x v="1"/>
    <m/>
    <n v="1"/>
  </r>
  <r>
    <n v="728"/>
    <x v="727"/>
    <s v="四人间"/>
    <x v="10"/>
    <x v="2"/>
    <m/>
    <n v="1"/>
  </r>
  <r>
    <n v="729"/>
    <x v="728"/>
    <s v="四人间"/>
    <x v="0"/>
    <x v="1"/>
    <m/>
    <n v="1"/>
  </r>
  <r>
    <n v="730"/>
    <x v="729"/>
    <s v="四人间"/>
    <x v="10"/>
    <x v="2"/>
    <m/>
    <n v="1"/>
  </r>
  <r>
    <n v="731"/>
    <x v="730"/>
    <s v="四人间"/>
    <x v="0"/>
    <x v="1"/>
    <m/>
    <n v="1"/>
  </r>
  <r>
    <n v="732"/>
    <x v="731"/>
    <s v="四人间"/>
    <x v="5"/>
    <x v="1"/>
    <m/>
    <n v="1"/>
  </r>
  <r>
    <n v="733"/>
    <x v="732"/>
    <s v="四人间"/>
    <x v="5"/>
    <x v="1"/>
    <m/>
    <n v="1"/>
  </r>
  <r>
    <n v="734"/>
    <x v="733"/>
    <s v="四人间"/>
    <x v="20"/>
    <x v="1"/>
    <m/>
    <n v="1"/>
  </r>
  <r>
    <n v="735"/>
    <x v="734"/>
    <s v="四人间"/>
    <x v="7"/>
    <x v="3"/>
    <m/>
    <n v="1"/>
  </r>
  <r>
    <n v="736"/>
    <x v="735"/>
    <s v="四人间"/>
    <x v="5"/>
    <x v="3"/>
    <m/>
    <n v="1"/>
  </r>
  <r>
    <n v="737"/>
    <x v="736"/>
    <s v="四人间"/>
    <x v="5"/>
    <x v="3"/>
    <m/>
    <n v="1"/>
  </r>
  <r>
    <n v="738"/>
    <x v="737"/>
    <s v="四人间"/>
    <x v="6"/>
    <x v="3"/>
    <m/>
    <n v="1"/>
  </r>
  <r>
    <n v="739"/>
    <x v="738"/>
    <s v="四人间"/>
    <x v="6"/>
    <x v="3"/>
    <m/>
    <n v="1"/>
  </r>
  <r>
    <n v="740"/>
    <x v="739"/>
    <s v="四人间"/>
    <x v="5"/>
    <x v="3"/>
    <m/>
    <n v="1"/>
  </r>
  <r>
    <n v="741"/>
    <x v="740"/>
    <s v="四人间"/>
    <x v="5"/>
    <x v="3"/>
    <m/>
    <n v="1"/>
  </r>
  <r>
    <n v="742"/>
    <x v="741"/>
    <s v="四人间"/>
    <x v="7"/>
    <x v="3"/>
    <m/>
    <n v="1"/>
  </r>
  <r>
    <n v="743"/>
    <x v="742"/>
    <s v="四人间"/>
    <x v="8"/>
    <x v="2"/>
    <m/>
    <n v="1"/>
  </r>
  <r>
    <n v="744"/>
    <x v="743"/>
    <s v="四人间"/>
    <x v="9"/>
    <x v="2"/>
    <m/>
    <n v="1"/>
  </r>
  <r>
    <n v="745"/>
    <x v="744"/>
    <s v="四人间"/>
    <x v="11"/>
    <x v="1"/>
    <m/>
    <n v="1"/>
  </r>
  <r>
    <n v="746"/>
    <x v="745"/>
    <s v="四人间"/>
    <x v="9"/>
    <x v="2"/>
    <m/>
    <n v="1"/>
  </r>
  <r>
    <n v="747"/>
    <x v="746"/>
    <s v="四人间"/>
    <x v="5"/>
    <x v="1"/>
    <m/>
    <n v="1"/>
  </r>
  <r>
    <n v="748"/>
    <x v="747"/>
    <s v="四人间"/>
    <x v="9"/>
    <x v="2"/>
    <m/>
    <n v="1"/>
  </r>
  <r>
    <n v="749"/>
    <x v="748"/>
    <s v="四人间"/>
    <x v="5"/>
    <x v="1"/>
    <m/>
    <n v="1"/>
  </r>
  <r>
    <n v="750"/>
    <x v="749"/>
    <s v="四人间"/>
    <x v="9"/>
    <x v="2"/>
    <m/>
    <n v="1"/>
  </r>
  <r>
    <n v="751"/>
    <x v="750"/>
    <s v="四人间"/>
    <x v="5"/>
    <x v="1"/>
    <m/>
    <n v="1"/>
  </r>
  <r>
    <n v="752"/>
    <x v="751"/>
    <s v="四人间"/>
    <x v="9"/>
    <x v="2"/>
    <m/>
    <n v="1"/>
  </r>
  <r>
    <n v="753"/>
    <x v="752"/>
    <s v="四人间"/>
    <x v="5"/>
    <x v="1"/>
    <m/>
    <n v="1"/>
  </r>
  <r>
    <n v="754"/>
    <x v="753"/>
    <s v="四人间"/>
    <x v="9"/>
    <x v="2"/>
    <m/>
    <n v="1"/>
  </r>
  <r>
    <n v="755"/>
    <x v="754"/>
    <s v="四人间"/>
    <x v="5"/>
    <x v="1"/>
    <m/>
    <n v="1"/>
  </r>
  <r>
    <n v="756"/>
    <x v="755"/>
    <s v="四人间"/>
    <x v="9"/>
    <x v="2"/>
    <m/>
    <n v="1"/>
  </r>
  <r>
    <n v="757"/>
    <x v="756"/>
    <s v="四人间"/>
    <x v="5"/>
    <x v="1"/>
    <m/>
    <n v="1"/>
  </r>
  <r>
    <n v="758"/>
    <x v="757"/>
    <s v="四人间"/>
    <x v="9"/>
    <x v="2"/>
    <m/>
    <n v="1"/>
  </r>
  <r>
    <n v="759"/>
    <x v="758"/>
    <s v="四人间"/>
    <x v="5"/>
    <x v="1"/>
    <m/>
    <n v="1"/>
  </r>
  <r>
    <n v="760"/>
    <x v="759"/>
    <s v="四人间"/>
    <x v="9"/>
    <x v="2"/>
    <m/>
    <n v="1"/>
  </r>
  <r>
    <n v="761"/>
    <x v="760"/>
    <s v="四人间"/>
    <x v="9"/>
    <x v="1"/>
    <m/>
    <n v="1"/>
  </r>
  <r>
    <n v="762"/>
    <x v="761"/>
    <s v="四人间"/>
    <x v="5"/>
    <x v="1"/>
    <m/>
    <n v="1"/>
  </r>
  <r>
    <n v="763"/>
    <x v="762"/>
    <s v="四人间"/>
    <x v="9"/>
    <x v="2"/>
    <m/>
    <n v="1"/>
  </r>
  <r>
    <n v="764"/>
    <x v="763"/>
    <s v="四人间"/>
    <x v="5"/>
    <x v="1"/>
    <m/>
    <n v="1"/>
  </r>
  <r>
    <n v="765"/>
    <x v="764"/>
    <s v="四人间"/>
    <x v="9"/>
    <x v="2"/>
    <m/>
    <n v="1"/>
  </r>
  <r>
    <n v="766"/>
    <x v="765"/>
    <s v="四人间"/>
    <x v="22"/>
    <x v="2"/>
    <m/>
    <n v="1"/>
  </r>
  <r>
    <n v="767"/>
    <x v="766"/>
    <s v="四人间"/>
    <x v="23"/>
    <x v="2"/>
    <m/>
    <n v="1"/>
  </r>
  <r>
    <n v="768"/>
    <x v="767"/>
    <s v="四人间"/>
    <x v="24"/>
    <x v="1"/>
    <m/>
    <n v="1"/>
  </r>
  <r>
    <n v="769"/>
    <x v="768"/>
    <s v="四人间"/>
    <x v="25"/>
    <x v="2"/>
    <m/>
    <n v="1"/>
  </r>
  <r>
    <n v="770"/>
    <x v="769"/>
    <s v="四人间"/>
    <x v="26"/>
    <x v="1"/>
    <m/>
    <n v="1"/>
  </r>
  <r>
    <n v="771"/>
    <x v="770"/>
    <s v="四人间"/>
    <x v="25"/>
    <x v="2"/>
    <m/>
    <n v="1"/>
  </r>
  <r>
    <n v="772"/>
    <x v="771"/>
    <s v="四人间"/>
    <x v="26"/>
    <x v="1"/>
    <m/>
    <n v="1"/>
  </r>
  <r>
    <n v="773"/>
    <x v="772"/>
    <s v="四人间"/>
    <x v="25"/>
    <x v="2"/>
    <m/>
    <n v="1"/>
  </r>
  <r>
    <n v="774"/>
    <x v="773"/>
    <s v="四人间"/>
    <x v="26"/>
    <x v="1"/>
    <m/>
    <n v="1"/>
  </r>
  <r>
    <n v="775"/>
    <x v="774"/>
    <s v="四人间"/>
    <x v="26"/>
    <x v="1"/>
    <m/>
    <n v="1"/>
  </r>
  <r>
    <n v="776"/>
    <x v="775"/>
    <s v="四人间"/>
    <x v="25"/>
    <x v="2"/>
    <m/>
    <n v="1"/>
  </r>
  <r>
    <n v="777"/>
    <x v="776"/>
    <s v="四人间"/>
    <x v="26"/>
    <x v="1"/>
    <m/>
    <n v="1"/>
  </r>
  <r>
    <n v="778"/>
    <x v="777"/>
    <s v="四人间"/>
    <x v="25"/>
    <x v="2"/>
    <m/>
    <n v="1"/>
  </r>
  <r>
    <n v="779"/>
    <x v="778"/>
    <s v="四人间"/>
    <x v="26"/>
    <x v="1"/>
    <m/>
    <n v="1"/>
  </r>
  <r>
    <n v="780"/>
    <x v="779"/>
    <s v="四人间"/>
    <x v="25"/>
    <x v="2"/>
    <m/>
    <n v="1"/>
  </r>
  <r>
    <n v="781"/>
    <x v="780"/>
    <s v="四人间"/>
    <x v="26"/>
    <x v="1"/>
    <m/>
    <n v="1"/>
  </r>
  <r>
    <n v="782"/>
    <x v="781"/>
    <s v="四人间"/>
    <x v="25"/>
    <x v="2"/>
    <m/>
    <n v="1"/>
  </r>
  <r>
    <n v="783"/>
    <x v="782"/>
    <s v="四人间"/>
    <x v="26"/>
    <x v="1"/>
    <m/>
    <n v="1"/>
  </r>
  <r>
    <n v="784"/>
    <x v="783"/>
    <s v="四人间"/>
    <x v="25"/>
    <x v="2"/>
    <m/>
    <n v="1"/>
  </r>
  <r>
    <n v="785"/>
    <x v="784"/>
    <s v="四人间"/>
    <x v="25"/>
    <x v="2"/>
    <m/>
    <n v="1"/>
  </r>
  <r>
    <n v="786"/>
    <x v="785"/>
    <s v="四人间"/>
    <x v="26"/>
    <x v="1"/>
    <m/>
    <n v="1"/>
  </r>
  <r>
    <n v="787"/>
    <x v="786"/>
    <s v="四人间"/>
    <x v="24"/>
    <x v="2"/>
    <m/>
    <n v="1"/>
  </r>
  <r>
    <n v="788"/>
    <x v="787"/>
    <s v="四人间"/>
    <x v="26"/>
    <x v="1"/>
    <m/>
    <n v="1"/>
  </r>
  <r>
    <n v="789"/>
    <x v="788"/>
    <s v="四人间"/>
    <x v="27"/>
    <x v="3"/>
    <m/>
    <n v="1"/>
  </r>
  <r>
    <n v="790"/>
    <x v="789"/>
    <s v="四人间"/>
    <x v="26"/>
    <x v="3"/>
    <m/>
    <n v="1"/>
  </r>
  <r>
    <n v="791"/>
    <x v="790"/>
    <s v="四人间"/>
    <x v="26"/>
    <x v="3"/>
    <m/>
    <n v="1"/>
  </r>
  <r>
    <n v="792"/>
    <x v="791"/>
    <s v="四人间"/>
    <x v="28"/>
    <x v="3"/>
    <m/>
    <n v="1"/>
  </r>
  <r>
    <n v="793"/>
    <x v="792"/>
    <s v="四人间"/>
    <x v="28"/>
    <x v="3"/>
    <m/>
    <n v="1"/>
  </r>
  <r>
    <n v="794"/>
    <x v="793"/>
    <s v="四人间"/>
    <x v="26"/>
    <x v="3"/>
    <m/>
    <n v="1"/>
  </r>
  <r>
    <n v="795"/>
    <x v="794"/>
    <s v="四人间"/>
    <x v="26"/>
    <x v="3"/>
    <m/>
    <n v="1"/>
  </r>
  <r>
    <n v="796"/>
    <x v="795"/>
    <s v="四人间"/>
    <x v="27"/>
    <x v="3"/>
    <m/>
    <n v="1"/>
  </r>
  <r>
    <n v="797"/>
    <x v="796"/>
    <s v="四人间"/>
    <x v="25"/>
    <x v="2"/>
    <m/>
    <n v="1"/>
  </r>
  <r>
    <n v="798"/>
    <x v="797"/>
    <s v="四人间"/>
    <x v="27"/>
    <x v="1"/>
    <m/>
    <n v="1"/>
  </r>
  <r>
    <n v="799"/>
    <x v="798"/>
    <s v="四人间"/>
    <x v="25"/>
    <x v="2"/>
    <m/>
    <n v="1"/>
  </r>
  <r>
    <n v="800"/>
    <x v="799"/>
    <s v="四人间"/>
    <x v="26"/>
    <x v="1"/>
    <m/>
    <n v="1"/>
  </r>
  <r>
    <n v="801"/>
    <x v="800"/>
    <s v="四人间"/>
    <x v="25"/>
    <x v="2"/>
    <m/>
    <n v="1"/>
  </r>
  <r>
    <n v="802"/>
    <x v="801"/>
    <s v="四人间"/>
    <x v="26"/>
    <x v="1"/>
    <m/>
    <n v="1"/>
  </r>
  <r>
    <n v="803"/>
    <x v="802"/>
    <s v="四人间"/>
    <x v="25"/>
    <x v="2"/>
    <m/>
    <n v="1"/>
  </r>
  <r>
    <n v="804"/>
    <x v="803"/>
    <s v="四人间"/>
    <x v="26"/>
    <x v="1"/>
    <m/>
    <n v="1"/>
  </r>
  <r>
    <n v="805"/>
    <x v="804"/>
    <s v="四人间"/>
    <x v="25"/>
    <x v="2"/>
    <m/>
    <n v="1"/>
  </r>
  <r>
    <n v="806"/>
    <x v="805"/>
    <s v="四人间"/>
    <x v="26"/>
    <x v="1"/>
    <m/>
    <n v="1"/>
  </r>
  <r>
    <n v="807"/>
    <x v="806"/>
    <s v="四人间"/>
    <x v="25"/>
    <x v="2"/>
    <m/>
    <n v="1"/>
  </r>
  <r>
    <n v="808"/>
    <x v="807"/>
    <s v="四人间"/>
    <x v="26"/>
    <x v="1"/>
    <m/>
    <n v="1"/>
  </r>
  <r>
    <n v="809"/>
    <x v="808"/>
    <s v="四人间"/>
    <x v="25"/>
    <x v="2"/>
    <m/>
    <n v="1"/>
  </r>
  <r>
    <n v="810"/>
    <x v="809"/>
    <s v="四人间"/>
    <x v="25"/>
    <x v="2"/>
    <m/>
    <n v="1"/>
  </r>
  <r>
    <n v="811"/>
    <x v="810"/>
    <s v="四人间"/>
    <x v="25"/>
    <x v="2"/>
    <m/>
    <n v="1"/>
  </r>
  <r>
    <n v="812"/>
    <x v="811"/>
    <s v="四人间"/>
    <x v="25"/>
    <x v="2"/>
    <m/>
    <n v="1"/>
  </r>
  <r>
    <n v="813"/>
    <x v="812"/>
    <s v="四人间"/>
    <x v="26"/>
    <x v="1"/>
    <m/>
    <n v="1"/>
  </r>
  <r>
    <n v="814"/>
    <x v="813"/>
    <s v="四人间"/>
    <x v="25"/>
    <x v="2"/>
    <m/>
    <n v="1"/>
  </r>
  <r>
    <n v="815"/>
    <x v="814"/>
    <s v="四人间"/>
    <x v="26"/>
    <x v="1"/>
    <m/>
    <n v="1"/>
  </r>
  <r>
    <n v="816"/>
    <x v="815"/>
    <s v="四人间"/>
    <x v="25"/>
    <x v="2"/>
    <m/>
    <n v="1"/>
  </r>
  <r>
    <n v="817"/>
    <x v="816"/>
    <s v="四人间"/>
    <x v="26"/>
    <x v="1"/>
    <m/>
    <n v="1"/>
  </r>
  <r>
    <n v="818"/>
    <x v="817"/>
    <s v="四人间"/>
    <x v="23"/>
    <x v="2"/>
    <m/>
    <n v="1"/>
  </r>
  <r>
    <n v="819"/>
    <x v="818"/>
    <s v="四人间"/>
    <x v="24"/>
    <x v="1"/>
    <m/>
    <n v="1"/>
  </r>
  <r>
    <n v="820"/>
    <x v="819"/>
    <s v="四人间"/>
    <x v="9"/>
    <x v="2"/>
    <m/>
    <n v="1"/>
  </r>
  <r>
    <n v="821"/>
    <x v="820"/>
    <s v="四人间"/>
    <x v="5"/>
    <x v="1"/>
    <m/>
    <n v="1"/>
  </r>
  <r>
    <n v="822"/>
    <x v="821"/>
    <s v="四人间"/>
    <x v="9"/>
    <x v="2"/>
    <m/>
    <n v="1"/>
  </r>
  <r>
    <n v="823"/>
    <x v="822"/>
    <s v="四人间"/>
    <x v="5"/>
    <x v="1"/>
    <m/>
    <n v="1"/>
  </r>
  <r>
    <n v="824"/>
    <x v="823"/>
    <s v="四人间"/>
    <x v="9"/>
    <x v="2"/>
    <m/>
    <n v="1"/>
  </r>
  <r>
    <n v="825"/>
    <x v="824"/>
    <s v="四人间"/>
    <x v="5"/>
    <x v="1"/>
    <m/>
    <n v="1"/>
  </r>
  <r>
    <n v="826"/>
    <x v="825"/>
    <s v="四人间"/>
    <x v="9"/>
    <x v="2"/>
    <m/>
    <n v="1"/>
  </r>
  <r>
    <n v="827"/>
    <x v="826"/>
    <s v="四人间"/>
    <x v="5"/>
    <x v="1"/>
    <m/>
    <n v="1"/>
  </r>
  <r>
    <n v="828"/>
    <x v="827"/>
    <s v="四人间"/>
    <x v="14"/>
    <x v="2"/>
    <m/>
    <n v="1"/>
  </r>
  <r>
    <n v="829"/>
    <x v="828"/>
    <s v="四人间"/>
    <x v="5"/>
    <x v="1"/>
    <m/>
    <n v="1"/>
  </r>
  <r>
    <n v="830"/>
    <x v="829"/>
    <s v="四人间"/>
    <x v="5"/>
    <x v="1"/>
    <m/>
    <n v="1"/>
  </r>
  <r>
    <n v="831"/>
    <x v="830"/>
    <s v="四人间"/>
    <x v="20"/>
    <x v="1"/>
    <m/>
    <n v="1"/>
  </r>
  <r>
    <n v="832"/>
    <x v="831"/>
    <s v="四人间"/>
    <x v="7"/>
    <x v="3"/>
    <m/>
    <n v="1"/>
  </r>
  <r>
    <n v="833"/>
    <x v="832"/>
    <s v="四人间"/>
    <x v="5"/>
    <x v="3"/>
    <m/>
    <n v="1"/>
  </r>
  <r>
    <n v="834"/>
    <x v="833"/>
    <s v="四人间"/>
    <x v="5"/>
    <x v="3"/>
    <m/>
    <n v="1"/>
  </r>
  <r>
    <n v="835"/>
    <x v="834"/>
    <s v="四人间"/>
    <x v="6"/>
    <x v="3"/>
    <m/>
    <n v="1"/>
  </r>
  <r>
    <n v="836"/>
    <x v="835"/>
    <s v="四人间"/>
    <x v="6"/>
    <x v="3"/>
    <m/>
    <n v="1"/>
  </r>
  <r>
    <n v="837"/>
    <x v="836"/>
    <s v="四人间"/>
    <x v="10"/>
    <x v="2"/>
    <m/>
    <n v="1"/>
  </r>
  <r>
    <n v="838"/>
    <x v="837"/>
    <s v="四人间"/>
    <x v="0"/>
    <x v="1"/>
    <m/>
    <n v="1"/>
  </r>
  <r>
    <n v="839"/>
    <x v="838"/>
    <s v="四人间"/>
    <x v="10"/>
    <x v="2"/>
    <m/>
    <n v="1"/>
  </r>
  <r>
    <n v="840"/>
    <x v="839"/>
    <s v="四人间"/>
    <x v="0"/>
    <x v="1"/>
    <m/>
    <n v="1"/>
  </r>
  <r>
    <n v="841"/>
    <x v="840"/>
    <s v="四人间"/>
    <x v="0"/>
    <x v="1"/>
    <m/>
    <n v="1"/>
  </r>
  <r>
    <n v="842"/>
    <x v="841"/>
    <s v="四人间"/>
    <x v="10"/>
    <x v="2"/>
    <m/>
    <n v="1"/>
  </r>
  <r>
    <n v="843"/>
    <x v="842"/>
    <s v="四人间"/>
    <x v="0"/>
    <x v="1"/>
    <m/>
    <n v="1"/>
  </r>
  <r>
    <n v="844"/>
    <x v="843"/>
    <s v="四人间"/>
    <x v="10"/>
    <x v="2"/>
    <m/>
    <n v="1"/>
  </r>
  <r>
    <n v="845"/>
    <x v="844"/>
    <s v="四人间"/>
    <x v="0"/>
    <x v="1"/>
    <m/>
    <n v="1"/>
  </r>
  <r>
    <n v="846"/>
    <x v="845"/>
    <s v="四人间"/>
    <x v="10"/>
    <x v="2"/>
    <m/>
    <n v="1"/>
  </r>
  <r>
    <n v="847"/>
    <x v="846"/>
    <s v="四人间"/>
    <x v="0"/>
    <x v="1"/>
    <m/>
    <n v="1"/>
  </r>
  <r>
    <n v="848"/>
    <x v="847"/>
    <s v="四人间"/>
    <x v="10"/>
    <x v="2"/>
    <m/>
    <n v="1"/>
  </r>
  <r>
    <n v="849"/>
    <x v="848"/>
    <s v="四人间"/>
    <x v="0"/>
    <x v="1"/>
    <m/>
    <n v="1"/>
  </r>
  <r>
    <n v="850"/>
    <x v="849"/>
    <s v="四人间"/>
    <x v="10"/>
    <x v="2"/>
    <m/>
    <n v="1"/>
  </r>
  <r>
    <n v="851"/>
    <x v="850"/>
    <s v="四人间"/>
    <x v="10"/>
    <x v="2"/>
    <m/>
    <n v="1"/>
  </r>
  <r>
    <n v="852"/>
    <x v="851"/>
    <s v="四人间"/>
    <x v="0"/>
    <x v="1"/>
    <m/>
    <n v="1"/>
  </r>
  <r>
    <n v="853"/>
    <x v="852"/>
    <s v="四人间"/>
    <x v="10"/>
    <x v="2"/>
    <m/>
    <n v="1"/>
  </r>
  <r>
    <n v="854"/>
    <x v="853"/>
    <s v="四人间"/>
    <x v="0"/>
    <x v="1"/>
    <m/>
    <n v="1"/>
  </r>
  <r>
    <n v="855"/>
    <x v="854"/>
    <s v="四人间"/>
    <x v="13"/>
    <x v="2"/>
    <m/>
    <n v="1"/>
  </r>
  <r>
    <n v="856"/>
    <x v="855"/>
    <s v="四人间"/>
    <x v="0"/>
    <x v="1"/>
    <m/>
    <n v="1"/>
  </r>
  <r>
    <n v="857"/>
    <x v="856"/>
    <s v="四人间"/>
    <x v="3"/>
    <x v="0"/>
    <m/>
    <n v="1"/>
  </r>
  <r>
    <n v="858"/>
    <x v="857"/>
    <s v="四人间"/>
    <x v="0"/>
    <x v="0"/>
    <m/>
    <n v="1"/>
  </r>
  <r>
    <n v="859"/>
    <x v="858"/>
    <s v="四人间"/>
    <x v="0"/>
    <x v="0"/>
    <m/>
    <n v="1"/>
  </r>
  <r>
    <n v="860"/>
    <x v="859"/>
    <s v="四人间"/>
    <x v="4"/>
    <x v="0"/>
    <m/>
    <n v="1"/>
  </r>
  <r>
    <n v="861"/>
    <x v="860"/>
    <s v="四人间"/>
    <x v="4"/>
    <x v="0"/>
    <m/>
    <n v="1"/>
  </r>
  <r>
    <n v="862"/>
    <x v="861"/>
    <s v="四人间"/>
    <x v="0"/>
    <x v="0"/>
    <m/>
    <n v="1"/>
  </r>
  <r>
    <n v="863"/>
    <x v="862"/>
    <s v="四人间"/>
    <x v="0"/>
    <x v="0"/>
    <m/>
    <n v="1"/>
  </r>
  <r>
    <n v="864"/>
    <x v="863"/>
    <s v="四人间"/>
    <x v="3"/>
    <x v="0"/>
    <m/>
    <n v="1"/>
  </r>
  <r>
    <n v="865"/>
    <x v="864"/>
    <s v="四人间"/>
    <x v="10"/>
    <x v="2"/>
    <m/>
    <n v="1"/>
  </r>
  <r>
    <n v="866"/>
    <x v="865"/>
    <s v="四人间"/>
    <x v="3"/>
    <x v="1"/>
    <m/>
    <n v="1"/>
  </r>
  <r>
    <n v="867"/>
    <x v="866"/>
    <s v="四人间"/>
    <x v="10"/>
    <x v="2"/>
    <m/>
    <n v="1"/>
  </r>
  <r>
    <n v="868"/>
    <x v="867"/>
    <s v="四人间"/>
    <x v="0"/>
    <x v="1"/>
    <m/>
    <n v="1"/>
  </r>
  <r>
    <n v="869"/>
    <x v="868"/>
    <s v="四人间"/>
    <x v="10"/>
    <x v="2"/>
    <m/>
    <n v="1"/>
  </r>
  <r>
    <n v="870"/>
    <x v="869"/>
    <s v="四人间"/>
    <x v="0"/>
    <x v="1"/>
    <m/>
    <n v="1"/>
  </r>
  <r>
    <n v="871"/>
    <x v="870"/>
    <s v="四人间"/>
    <x v="10"/>
    <x v="2"/>
    <m/>
    <n v="1"/>
  </r>
  <r>
    <n v="872"/>
    <x v="871"/>
    <s v="四人间"/>
    <x v="0"/>
    <x v="1"/>
    <m/>
    <n v="1"/>
  </r>
  <r>
    <n v="873"/>
    <x v="872"/>
    <s v="四人间"/>
    <x v="10"/>
    <x v="2"/>
    <m/>
    <n v="1"/>
  </r>
  <r>
    <n v="874"/>
    <x v="873"/>
    <s v="四人间"/>
    <x v="13"/>
    <x v="1"/>
    <m/>
    <n v="1"/>
  </r>
  <r>
    <n v="875"/>
    <x v="874"/>
    <s v="四人间"/>
    <x v="10"/>
    <x v="2"/>
    <m/>
    <n v="1"/>
  </r>
  <r>
    <n v="876"/>
    <x v="875"/>
    <s v="四人间"/>
    <x v="0"/>
    <x v="1"/>
    <m/>
    <n v="1"/>
  </r>
  <r>
    <n v="877"/>
    <x v="876"/>
    <s v="四人间"/>
    <x v="10"/>
    <x v="2"/>
    <m/>
    <n v="1"/>
  </r>
  <r>
    <n v="878"/>
    <x v="877"/>
    <s v="四人间"/>
    <x v="0"/>
    <x v="1"/>
    <m/>
    <n v="1"/>
  </r>
  <r>
    <n v="879"/>
    <x v="878"/>
    <s v="四人间"/>
    <x v="10"/>
    <x v="2"/>
    <m/>
    <n v="1"/>
  </r>
  <r>
    <n v="880"/>
    <x v="879"/>
    <s v="四人间"/>
    <x v="10"/>
    <x v="2"/>
    <m/>
    <n v="1"/>
  </r>
  <r>
    <n v="881"/>
    <x v="880"/>
    <s v="四人间"/>
    <x v="10"/>
    <x v="2"/>
    <m/>
    <n v="1"/>
  </r>
  <r>
    <n v="882"/>
    <x v="881"/>
    <s v="四人间"/>
    <x v="0"/>
    <x v="1"/>
    <m/>
    <n v="1"/>
  </r>
  <r>
    <n v="883"/>
    <x v="882"/>
    <s v="四人间"/>
    <x v="10"/>
    <x v="2"/>
    <m/>
    <n v="1"/>
  </r>
  <r>
    <n v="884"/>
    <x v="883"/>
    <s v="四人间"/>
    <x v="0"/>
    <x v="1"/>
    <m/>
    <n v="1"/>
  </r>
  <r>
    <n v="885"/>
    <x v="884"/>
    <s v="四人间"/>
    <x v="10"/>
    <x v="2"/>
    <m/>
    <n v="1"/>
  </r>
  <r>
    <n v="886"/>
    <x v="885"/>
    <s v="四人间"/>
    <x v="0"/>
    <x v="1"/>
    <m/>
    <n v="1"/>
  </r>
  <r>
    <n v="887"/>
    <x v="886"/>
    <s v="四人间"/>
    <x v="10"/>
    <x v="2"/>
    <m/>
    <n v="1"/>
  </r>
  <r>
    <n v="888"/>
    <x v="887"/>
    <s v="四人间"/>
    <x v="0"/>
    <x v="1"/>
    <m/>
    <n v="1"/>
  </r>
  <r>
    <n v="889"/>
    <x v="888"/>
    <s v="四人间"/>
    <x v="12"/>
    <x v="2"/>
    <m/>
    <n v="1"/>
  </r>
  <r>
    <n v="890"/>
    <x v="889"/>
    <s v="四人间"/>
    <x v="0"/>
    <x v="1"/>
    <m/>
    <n v="1"/>
  </r>
  <r>
    <n v="891"/>
    <x v="890"/>
    <s v="四人间"/>
    <x v="10"/>
    <x v="2"/>
    <m/>
    <n v="1"/>
  </r>
  <r>
    <n v="892"/>
    <x v="891"/>
    <s v="四人间"/>
    <x v="0"/>
    <x v="1"/>
    <m/>
    <n v="1"/>
  </r>
  <r>
    <n v="893"/>
    <x v="892"/>
    <s v="四人间"/>
    <x v="0"/>
    <x v="1"/>
    <m/>
    <n v="1"/>
  </r>
  <r>
    <n v="894"/>
    <x v="893"/>
    <s v="四人间"/>
    <x v="13"/>
    <x v="1"/>
    <m/>
    <n v="1"/>
  </r>
  <r>
    <n v="895"/>
    <x v="894"/>
    <s v="四人间"/>
    <x v="0"/>
    <x v="0"/>
    <m/>
    <n v="1"/>
  </r>
  <r>
    <n v="896"/>
    <x v="895"/>
    <s v="四人间"/>
    <x v="10"/>
    <x v="2"/>
    <m/>
    <n v="1"/>
  </r>
  <r>
    <n v="897"/>
    <x v="896"/>
    <s v="四人间"/>
    <x v="0"/>
    <x v="1"/>
    <m/>
    <n v="1"/>
  </r>
  <r>
    <n v="898"/>
    <x v="897"/>
    <s v="四人间"/>
    <x v="10"/>
    <x v="2"/>
    <m/>
    <n v="1"/>
  </r>
  <r>
    <n v="899"/>
    <x v="898"/>
    <s v="四人间"/>
    <x v="0"/>
    <x v="1"/>
    <m/>
    <n v="1"/>
  </r>
  <r>
    <n v="900"/>
    <x v="899"/>
    <s v="四人间"/>
    <x v="10"/>
    <x v="2"/>
    <m/>
    <n v="1"/>
  </r>
  <r>
    <n v="901"/>
    <x v="900"/>
    <s v="四人间"/>
    <x v="0"/>
    <x v="1"/>
    <m/>
    <n v="1"/>
  </r>
  <r>
    <n v="902"/>
    <x v="901"/>
    <s v="四人间"/>
    <x v="10"/>
    <x v="2"/>
    <m/>
    <n v="1"/>
  </r>
  <r>
    <n v="903"/>
    <x v="902"/>
    <s v="四人间"/>
    <x v="0"/>
    <x v="1"/>
    <m/>
    <n v="1"/>
  </r>
  <r>
    <n v="904"/>
    <x v="903"/>
    <s v="四人间"/>
    <x v="10"/>
    <x v="2"/>
    <m/>
    <n v="1"/>
  </r>
  <r>
    <n v="905"/>
    <x v="904"/>
    <s v="四人间"/>
    <x v="10"/>
    <x v="2"/>
    <m/>
    <n v="1"/>
  </r>
  <r>
    <n v="906"/>
    <x v="905"/>
    <s v="四人间"/>
    <x v="0"/>
    <x v="1"/>
    <m/>
    <n v="1"/>
  </r>
  <r>
    <n v="907"/>
    <x v="906"/>
    <s v="四人间"/>
    <x v="10"/>
    <x v="2"/>
    <m/>
    <n v="1"/>
  </r>
  <r>
    <n v="908"/>
    <x v="907"/>
    <s v="四人间"/>
    <x v="0"/>
    <x v="1"/>
    <m/>
    <n v="1"/>
  </r>
  <r>
    <n v="909"/>
    <x v="908"/>
    <s v="四人间"/>
    <x v="10"/>
    <x v="2"/>
    <m/>
    <n v="1"/>
  </r>
  <r>
    <n v="910"/>
    <x v="909"/>
    <s v="四人间"/>
    <x v="0"/>
    <x v="1"/>
    <m/>
    <n v="1"/>
  </r>
  <r>
    <n v="911"/>
    <x v="910"/>
    <s v="四人间"/>
    <x v="10"/>
    <x v="2"/>
    <m/>
    <n v="1"/>
  </r>
  <r>
    <n v="912"/>
    <x v="911"/>
    <s v="四人间"/>
    <x v="0"/>
    <x v="1"/>
    <m/>
    <n v="1"/>
  </r>
  <r>
    <n v="913"/>
    <x v="912"/>
    <s v="四人间"/>
    <x v="12"/>
    <x v="2"/>
    <m/>
    <n v="1"/>
  </r>
  <r>
    <n v="914"/>
    <x v="913"/>
    <s v="四人间"/>
    <x v="0"/>
    <x v="1"/>
    <m/>
    <n v="1"/>
  </r>
  <r>
    <n v="915"/>
    <x v="914"/>
    <s v="四人间"/>
    <x v="10"/>
    <x v="2"/>
    <m/>
    <n v="1"/>
  </r>
  <r>
    <n v="916"/>
    <x v="915"/>
    <s v="四人间"/>
    <x v="0"/>
    <x v="1"/>
    <m/>
    <n v="1"/>
  </r>
  <r>
    <n v="917"/>
    <x v="916"/>
    <s v="四人间"/>
    <x v="10"/>
    <x v="2"/>
    <m/>
    <n v="1"/>
  </r>
  <r>
    <n v="918"/>
    <x v="917"/>
    <s v="四人间"/>
    <x v="10"/>
    <x v="2"/>
    <m/>
    <n v="1"/>
  </r>
  <r>
    <n v="919"/>
    <x v="918"/>
    <s v="四人间"/>
    <x v="22"/>
    <x v="2"/>
    <m/>
    <n v="1"/>
  </r>
  <r>
    <n v="920"/>
    <x v="919"/>
    <s v="四人间"/>
    <x v="29"/>
    <x v="2"/>
    <m/>
    <n v="1"/>
  </r>
  <r>
    <n v="921"/>
    <x v="920"/>
    <s v="四人间"/>
    <x v="29"/>
    <x v="1"/>
    <m/>
    <n v="1"/>
  </r>
  <r>
    <n v="922"/>
    <x v="921"/>
    <s v="四人间"/>
    <x v="29"/>
    <x v="2"/>
    <m/>
    <n v="1"/>
  </r>
  <r>
    <n v="923"/>
    <x v="922"/>
    <s v="四人间"/>
    <x v="29"/>
    <x v="1"/>
    <m/>
    <n v="1"/>
  </r>
  <r>
    <n v="924"/>
    <x v="923"/>
    <s v="四人间"/>
    <x v="29"/>
    <x v="2"/>
    <m/>
    <n v="1"/>
  </r>
  <r>
    <n v="925"/>
    <x v="924"/>
    <s v="四人间"/>
    <x v="29"/>
    <x v="1"/>
    <m/>
    <n v="1"/>
  </r>
  <r>
    <n v="926"/>
    <x v="925"/>
    <s v="四人间"/>
    <x v="29"/>
    <x v="2"/>
    <m/>
    <n v="1"/>
  </r>
  <r>
    <n v="927"/>
    <x v="926"/>
    <s v="四人间"/>
    <x v="29"/>
    <x v="1"/>
    <m/>
    <n v="1"/>
  </r>
  <r>
    <n v="928"/>
    <x v="927"/>
    <s v="四人间"/>
    <x v="29"/>
    <x v="2"/>
    <m/>
    <n v="1"/>
  </r>
  <r>
    <n v="929"/>
    <x v="928"/>
    <s v="四人间"/>
    <x v="18"/>
    <x v="2"/>
    <m/>
    <n v="1"/>
  </r>
  <r>
    <n v="930"/>
    <x v="929"/>
    <s v="四人间"/>
    <x v="17"/>
    <x v="1"/>
    <m/>
    <n v="1"/>
  </r>
  <r>
    <n v="931"/>
    <x v="930"/>
    <s v="四人间"/>
    <x v="2"/>
    <x v="2"/>
    <m/>
    <n v="1"/>
  </r>
  <r>
    <n v="932"/>
    <x v="931"/>
    <s v="四人间"/>
    <x v="1"/>
    <x v="1"/>
    <m/>
    <n v="1"/>
  </r>
  <r>
    <n v="933"/>
    <x v="932"/>
    <s v="四人间"/>
    <x v="2"/>
    <x v="2"/>
    <m/>
    <n v="1"/>
  </r>
  <r>
    <n v="934"/>
    <x v="933"/>
    <s v="四人间"/>
    <x v="1"/>
    <x v="1"/>
    <m/>
    <n v="1"/>
  </r>
  <r>
    <n v="935"/>
    <x v="934"/>
    <s v="四人间"/>
    <x v="2"/>
    <x v="2"/>
    <m/>
    <n v="1"/>
  </r>
  <r>
    <n v="936"/>
    <x v="935"/>
    <s v="四人间"/>
    <x v="1"/>
    <x v="1"/>
    <m/>
    <n v="1"/>
  </r>
  <r>
    <n v="937"/>
    <x v="936"/>
    <s v="四人间"/>
    <x v="1"/>
    <x v="1"/>
    <m/>
    <n v="1"/>
  </r>
  <r>
    <n v="938"/>
    <x v="937"/>
    <s v="四人间"/>
    <x v="2"/>
    <x v="2"/>
    <m/>
    <n v="1"/>
  </r>
  <r>
    <n v="939"/>
    <x v="938"/>
    <s v="四人间"/>
    <x v="2"/>
    <x v="1"/>
    <m/>
    <n v="1"/>
  </r>
  <r>
    <n v="940"/>
    <x v="939"/>
    <s v="四人间"/>
    <x v="2"/>
    <x v="2"/>
    <m/>
    <n v="1"/>
  </r>
  <r>
    <n v="941"/>
    <x v="940"/>
    <s v="四人间"/>
    <x v="1"/>
    <x v="1"/>
    <m/>
    <n v="1"/>
  </r>
  <r>
    <n v="942"/>
    <x v="941"/>
    <s v="四人间"/>
    <x v="2"/>
    <x v="2"/>
    <m/>
    <n v="1"/>
  </r>
  <r>
    <n v="943"/>
    <x v="942"/>
    <s v="四人间"/>
    <x v="1"/>
    <x v="1"/>
    <m/>
    <n v="1"/>
  </r>
  <r>
    <n v="944"/>
    <x v="943"/>
    <s v="四人间"/>
    <x v="2"/>
    <x v="2"/>
    <m/>
    <n v="1"/>
  </r>
  <r>
    <n v="945"/>
    <x v="944"/>
    <s v="四人间"/>
    <x v="1"/>
    <x v="1"/>
    <m/>
    <n v="1"/>
  </r>
  <r>
    <n v="946"/>
    <x v="945"/>
    <s v="四人间"/>
    <x v="2"/>
    <x v="2"/>
    <m/>
    <n v="1"/>
  </r>
  <r>
    <n v="947"/>
    <x v="946"/>
    <s v="四人间"/>
    <x v="2"/>
    <x v="2"/>
    <m/>
    <n v="1"/>
  </r>
  <r>
    <n v="948"/>
    <x v="947"/>
    <s v="四人间"/>
    <x v="1"/>
    <x v="1"/>
    <m/>
    <n v="1"/>
  </r>
  <r>
    <n v="949"/>
    <x v="948"/>
    <s v="四人间"/>
    <x v="2"/>
    <x v="2"/>
    <m/>
    <n v="1"/>
  </r>
  <r>
    <n v="950"/>
    <x v="949"/>
    <s v="四人间"/>
    <x v="1"/>
    <x v="1"/>
    <m/>
    <n v="1"/>
  </r>
  <r>
    <n v="951"/>
    <x v="950"/>
    <s v="四人间"/>
    <x v="15"/>
    <x v="2"/>
    <m/>
    <n v="1"/>
  </r>
  <r>
    <n v="952"/>
    <x v="951"/>
    <s v="四人间"/>
    <x v="1"/>
    <x v="1"/>
    <m/>
    <n v="1"/>
  </r>
  <r>
    <n v="953"/>
    <x v="952"/>
    <s v="四人间"/>
    <x v="16"/>
    <x v="0"/>
    <m/>
    <n v="1"/>
  </r>
  <r>
    <n v="954"/>
    <x v="953"/>
    <s v="四人间"/>
    <x v="1"/>
    <x v="0"/>
    <m/>
    <n v="1"/>
  </r>
  <r>
    <n v="955"/>
    <x v="954"/>
    <s v="四人间"/>
    <x v="1"/>
    <x v="0"/>
    <m/>
    <n v="1"/>
  </r>
  <r>
    <n v="956"/>
    <x v="955"/>
    <s v="四人间"/>
    <x v="21"/>
    <x v="0"/>
    <m/>
    <n v="1"/>
  </r>
  <r>
    <n v="957"/>
    <x v="956"/>
    <s v="四人间"/>
    <x v="17"/>
    <x v="1"/>
    <m/>
    <n v="1"/>
  </r>
  <r>
    <n v="958"/>
    <x v="957"/>
    <s v="四人间"/>
    <x v="1"/>
    <x v="1"/>
    <m/>
    <n v="1"/>
  </r>
  <r>
    <n v="959"/>
    <x v="958"/>
    <s v="四人间"/>
    <x v="1"/>
    <x v="1"/>
    <m/>
    <n v="1"/>
  </r>
  <r>
    <n v="960"/>
    <x v="959"/>
    <s v="四人间"/>
    <x v="1"/>
    <x v="1"/>
    <m/>
    <n v="1"/>
  </r>
  <r>
    <n v="961"/>
    <x v="960"/>
    <s v="四人间"/>
    <x v="1"/>
    <x v="1"/>
    <m/>
    <n v="1"/>
  </r>
  <r>
    <n v="962"/>
    <x v="961"/>
    <s v="四人间"/>
    <x v="1"/>
    <x v="1"/>
    <m/>
    <n v="1"/>
  </r>
  <r>
    <n v="963"/>
    <x v="962"/>
    <s v="四人间"/>
    <x v="2"/>
    <x v="2"/>
    <m/>
    <n v="1"/>
  </r>
  <r>
    <n v="964"/>
    <x v="963"/>
    <s v="四人间"/>
    <x v="1"/>
    <x v="1"/>
    <m/>
    <n v="1"/>
  </r>
  <r>
    <n v="965"/>
    <x v="964"/>
    <s v="四人间"/>
    <x v="2"/>
    <x v="2"/>
    <m/>
    <n v="1"/>
  </r>
  <r>
    <n v="966"/>
    <x v="965"/>
    <s v="四人间"/>
    <x v="1"/>
    <x v="1"/>
    <m/>
    <n v="1"/>
  </r>
  <r>
    <n v="967"/>
    <x v="966"/>
    <s v="四人间"/>
    <x v="2"/>
    <x v="2"/>
    <m/>
    <n v="1"/>
  </r>
  <r>
    <n v="968"/>
    <x v="967"/>
    <s v="四人间"/>
    <x v="1"/>
    <x v="1"/>
    <m/>
    <n v="1"/>
  </r>
  <r>
    <n v="969"/>
    <x v="968"/>
    <s v="四人间"/>
    <x v="2"/>
    <x v="2"/>
    <m/>
    <n v="1"/>
  </r>
  <r>
    <n v="970"/>
    <x v="969"/>
    <s v="四人间"/>
    <x v="1"/>
    <x v="1"/>
    <m/>
    <n v="1"/>
  </r>
  <r>
    <n v="971"/>
    <x v="970"/>
    <s v="四人间"/>
    <x v="2"/>
    <x v="2"/>
    <m/>
    <n v="1"/>
  </r>
  <r>
    <n v="972"/>
    <x v="971"/>
    <s v="四人间"/>
    <x v="1"/>
    <x v="1"/>
    <m/>
    <n v="1"/>
  </r>
  <r>
    <n v="973"/>
    <x v="972"/>
    <s v="四人间"/>
    <x v="2"/>
    <x v="2"/>
    <m/>
    <n v="1"/>
  </r>
  <r>
    <n v="974"/>
    <x v="973"/>
    <s v="四人间"/>
    <x v="1"/>
    <x v="1"/>
    <m/>
    <n v="1"/>
  </r>
  <r>
    <n v="975"/>
    <x v="974"/>
    <s v="四人间"/>
    <x v="15"/>
    <x v="2"/>
    <m/>
    <n v="1"/>
  </r>
  <r>
    <n v="976"/>
    <x v="975"/>
    <s v="四人间"/>
    <x v="1"/>
    <x v="1"/>
    <m/>
    <n v="1"/>
  </r>
  <r>
    <n v="977"/>
    <x v="976"/>
    <s v="四人间"/>
    <x v="2"/>
    <x v="1"/>
    <m/>
    <n v="1"/>
  </r>
  <r>
    <n v="978"/>
    <x v="977"/>
    <s v="四人间"/>
    <x v="30"/>
    <x v="2"/>
    <m/>
    <n v="1"/>
  </r>
  <r>
    <n v="979"/>
    <x v="978"/>
    <s v="四人间"/>
    <x v="17"/>
    <x v="1"/>
    <m/>
    <n v="1"/>
  </r>
  <r>
    <n v="980"/>
    <x v="979"/>
    <s v="四人间"/>
    <x v="18"/>
    <x v="2"/>
    <m/>
    <n v="1"/>
  </r>
  <r>
    <n v="981"/>
    <x v="980"/>
    <s v="四人间"/>
    <x v="1"/>
    <x v="1"/>
    <m/>
    <n v="1"/>
  </r>
  <r>
    <n v="982"/>
    <x v="981"/>
    <s v="四人间"/>
    <x v="18"/>
    <x v="2"/>
    <m/>
    <n v="1"/>
  </r>
  <r>
    <n v="983"/>
    <x v="982"/>
    <s v="四人间"/>
    <x v="1"/>
    <x v="1"/>
    <m/>
    <n v="1"/>
  </r>
  <r>
    <n v="984"/>
    <x v="983"/>
    <s v="四人间"/>
    <x v="2"/>
    <x v="2"/>
    <m/>
    <n v="1"/>
  </r>
  <r>
    <n v="985"/>
    <x v="984"/>
    <s v="四人间"/>
    <x v="1"/>
    <x v="1"/>
    <m/>
    <n v="1"/>
  </r>
  <r>
    <n v="986"/>
    <x v="985"/>
    <s v="四人间"/>
    <x v="2"/>
    <x v="2"/>
    <m/>
    <n v="1"/>
  </r>
  <r>
    <n v="987"/>
    <x v="986"/>
    <s v="四人间"/>
    <x v="2"/>
    <x v="2"/>
    <m/>
    <n v="1"/>
  </r>
  <r>
    <n v="988"/>
    <x v="987"/>
    <s v="四人间"/>
    <x v="1"/>
    <x v="1"/>
    <m/>
    <n v="1"/>
  </r>
  <r>
    <n v="989"/>
    <x v="988"/>
    <s v="四人间"/>
    <x v="2"/>
    <x v="2"/>
    <m/>
    <n v="1"/>
  </r>
  <r>
    <n v="990"/>
    <x v="989"/>
    <s v="四人间"/>
    <x v="1"/>
    <x v="1"/>
    <m/>
    <n v="1"/>
  </r>
  <r>
    <n v="991"/>
    <x v="990"/>
    <s v="四人间"/>
    <x v="2"/>
    <x v="2"/>
    <m/>
    <n v="1"/>
  </r>
  <r>
    <n v="992"/>
    <x v="991"/>
    <s v="四人间"/>
    <x v="1"/>
    <x v="1"/>
    <m/>
    <n v="1"/>
  </r>
  <r>
    <n v="993"/>
    <x v="992"/>
    <s v="四人间"/>
    <x v="2"/>
    <x v="2"/>
    <m/>
    <n v="1"/>
  </r>
  <r>
    <n v="994"/>
    <x v="993"/>
    <s v="四人间"/>
    <x v="1"/>
    <x v="1"/>
    <m/>
    <n v="1"/>
  </r>
  <r>
    <n v="995"/>
    <x v="994"/>
    <s v="四人间"/>
    <x v="29"/>
    <x v="2"/>
    <m/>
    <n v="1"/>
  </r>
  <r>
    <n v="996"/>
    <x v="995"/>
    <s v="四人间"/>
    <x v="1"/>
    <x v="1"/>
    <m/>
    <n v="1"/>
  </r>
  <r>
    <n v="997"/>
    <x v="996"/>
    <s v="四人间"/>
    <x v="2"/>
    <x v="2"/>
    <m/>
    <n v="1"/>
  </r>
  <r>
    <n v="998"/>
    <x v="997"/>
    <s v="四人间"/>
    <x v="1"/>
    <x v="1"/>
    <m/>
    <n v="1"/>
  </r>
  <r>
    <n v="999"/>
    <x v="998"/>
    <s v="四人间"/>
    <x v="2"/>
    <x v="2"/>
    <m/>
    <n v="1"/>
  </r>
  <r>
    <n v="1000"/>
    <x v="999"/>
    <s v="四人间"/>
    <x v="1"/>
    <x v="1"/>
    <m/>
    <n v="1"/>
  </r>
  <r>
    <n v="1001"/>
    <x v="1000"/>
    <s v="四人间"/>
    <x v="2"/>
    <x v="2"/>
    <m/>
    <n v="1"/>
  </r>
  <r>
    <n v="1002"/>
    <x v="1001"/>
    <s v="四人间"/>
    <x v="1"/>
    <x v="1"/>
    <m/>
    <n v="1"/>
  </r>
  <r>
    <n v="1003"/>
    <x v="1002"/>
    <s v="四人间"/>
    <x v="15"/>
    <x v="2"/>
    <m/>
    <n v="1"/>
  </r>
  <r>
    <n v="1004"/>
    <x v="1003"/>
    <s v="四人间"/>
    <x v="1"/>
    <x v="1"/>
    <m/>
    <n v="1"/>
  </r>
  <r>
    <n v="1005"/>
    <x v="1004"/>
    <s v="四人间"/>
    <x v="1"/>
    <x v="1"/>
    <m/>
    <n v="1"/>
  </r>
  <r>
    <n v="1006"/>
    <x v="1005"/>
    <s v="四人间"/>
    <x v="15"/>
    <x v="1"/>
    <m/>
    <n v="1"/>
  </r>
  <r>
    <n v="1007"/>
    <x v="1006"/>
    <s v="四人间"/>
    <x v="16"/>
    <x v="0"/>
    <m/>
    <n v="1"/>
  </r>
  <r>
    <n v="1008"/>
    <x v="1007"/>
    <s v="四人间"/>
    <x v="1"/>
    <x v="0"/>
    <m/>
    <n v="1"/>
  </r>
  <r>
    <n v="1009"/>
    <x v="1008"/>
    <s v="四人间"/>
    <x v="1"/>
    <x v="0"/>
    <m/>
    <n v="1"/>
  </r>
  <r>
    <n v="1010"/>
    <x v="1009"/>
    <s v="四人间"/>
    <x v="21"/>
    <x v="0"/>
    <m/>
    <n v="1"/>
  </r>
  <r>
    <n v="1011"/>
    <x v="1010"/>
    <s v="四人间"/>
    <x v="15"/>
    <x v="2"/>
    <m/>
    <n v="1"/>
  </r>
  <r>
    <n v="1012"/>
    <x v="1011"/>
    <s v="四人间"/>
    <x v="17"/>
    <x v="1"/>
    <m/>
    <n v="1"/>
  </r>
  <r>
    <n v="1013"/>
    <x v="1012"/>
    <s v="四人间"/>
    <x v="1"/>
    <x v="2"/>
    <m/>
    <n v="1"/>
  </r>
  <r>
    <n v="1014"/>
    <x v="1013"/>
    <s v="四人间"/>
    <x v="1"/>
    <x v="1"/>
    <m/>
    <n v="1"/>
  </r>
  <r>
    <n v="1015"/>
    <x v="1014"/>
    <s v="四人间"/>
    <x v="1"/>
    <x v="2"/>
    <m/>
    <n v="1"/>
  </r>
  <r>
    <n v="1016"/>
    <x v="1015"/>
    <s v="四人间"/>
    <x v="1"/>
    <x v="1"/>
    <m/>
    <n v="1"/>
  </r>
  <r>
    <n v="1017"/>
    <x v="1016"/>
    <s v="四人间"/>
    <x v="2"/>
    <x v="2"/>
    <m/>
    <n v="1"/>
  </r>
  <r>
    <n v="1018"/>
    <x v="1017"/>
    <s v="四人间"/>
    <x v="1"/>
    <x v="1"/>
    <m/>
    <n v="1"/>
  </r>
  <r>
    <n v="1019"/>
    <x v="1018"/>
    <s v="四人间"/>
    <x v="2"/>
    <x v="2"/>
    <m/>
    <n v="1"/>
  </r>
  <r>
    <n v="1020"/>
    <x v="1019"/>
    <s v="四人间"/>
    <x v="2"/>
    <x v="2"/>
    <m/>
    <n v="1"/>
  </r>
  <r>
    <n v="1021"/>
    <x v="1020"/>
    <s v="四人间"/>
    <x v="2"/>
    <x v="2"/>
    <m/>
    <n v="1"/>
  </r>
  <r>
    <n v="1022"/>
    <x v="1021"/>
    <s v="四人间"/>
    <x v="2"/>
    <x v="2"/>
    <m/>
    <n v="1"/>
  </r>
  <r>
    <n v="1023"/>
    <x v="1022"/>
    <s v="四人间"/>
    <x v="1"/>
    <x v="1"/>
    <m/>
    <n v="1"/>
  </r>
  <r>
    <n v="1024"/>
    <x v="1023"/>
    <s v="四人间"/>
    <x v="1"/>
    <x v="1"/>
    <m/>
    <n v="1"/>
  </r>
  <r>
    <n v="1025"/>
    <x v="1024"/>
    <s v="四人间"/>
    <x v="2"/>
    <x v="2"/>
    <m/>
    <n v="1"/>
  </r>
  <r>
    <n v="1026"/>
    <x v="1025"/>
    <s v="四人间"/>
    <x v="1"/>
    <x v="1"/>
    <m/>
    <n v="1"/>
  </r>
  <r>
    <n v="1027"/>
    <x v="1026"/>
    <s v="四人间"/>
    <x v="2"/>
    <x v="2"/>
    <m/>
    <n v="1"/>
  </r>
  <r>
    <n v="1028"/>
    <x v="1027"/>
    <s v="四人间"/>
    <x v="1"/>
    <x v="1"/>
    <m/>
    <n v="1"/>
  </r>
  <r>
    <n v="1029"/>
    <x v="1028"/>
    <s v="四人间"/>
    <x v="15"/>
    <x v="2"/>
    <m/>
    <n v="1"/>
  </r>
  <r>
    <n v="1030"/>
    <x v="1029"/>
    <s v="四人间"/>
    <x v="1"/>
    <x v="1"/>
    <m/>
    <n v="1"/>
  </r>
  <r>
    <n v="1031"/>
    <x v="1030"/>
    <s v="四人间"/>
    <x v="1"/>
    <x v="1"/>
    <m/>
    <n v="1"/>
  </r>
  <r>
    <n v="1032"/>
    <x v="1031"/>
    <s v="四人间"/>
    <x v="15"/>
    <x v="1"/>
    <m/>
    <n v="1"/>
  </r>
  <r>
    <n v="1033"/>
    <x v="1032"/>
    <s v="四人间"/>
    <x v="16"/>
    <x v="0"/>
    <m/>
    <n v="1"/>
  </r>
  <r>
    <n v="1034"/>
    <x v="1033"/>
    <s v="四人间"/>
    <x v="1"/>
    <x v="0"/>
    <m/>
    <n v="1"/>
  </r>
  <r>
    <n v="1035"/>
    <x v="1034"/>
    <s v="四人间"/>
    <x v="1"/>
    <x v="0"/>
    <m/>
    <n v="1"/>
  </r>
  <r>
    <n v="1036"/>
    <x v="1035"/>
    <s v="四人间"/>
    <x v="21"/>
    <x v="0"/>
    <m/>
    <n v="1"/>
  </r>
  <r>
    <n v="1037"/>
    <x v="1036"/>
    <s v="四人间"/>
    <x v="12"/>
    <x v="2"/>
    <m/>
    <n v="1"/>
  </r>
  <r>
    <n v="1038"/>
    <x v="1037"/>
    <s v="四人间"/>
    <x v="13"/>
    <x v="1"/>
    <m/>
    <n v="1"/>
  </r>
  <r>
    <n v="1039"/>
    <x v="1038"/>
    <s v="四人间"/>
    <x v="10"/>
    <x v="2"/>
    <m/>
    <n v="1"/>
  </r>
  <r>
    <n v="1040"/>
    <x v="1039"/>
    <s v="四人间"/>
    <x v="0"/>
    <x v="1"/>
    <m/>
    <n v="1"/>
  </r>
  <r>
    <n v="1041"/>
    <x v="1040"/>
    <s v="四人间"/>
    <x v="10"/>
    <x v="2"/>
    <m/>
    <n v="1"/>
  </r>
  <r>
    <n v="1042"/>
    <x v="1041"/>
    <s v="四人间"/>
    <x v="0"/>
    <x v="1"/>
    <m/>
    <n v="1"/>
  </r>
  <r>
    <n v="1043"/>
    <x v="1042"/>
    <s v="四人间"/>
    <x v="10"/>
    <x v="2"/>
    <m/>
    <n v="1"/>
  </r>
  <r>
    <n v="1044"/>
    <x v="1043"/>
    <s v="四人间"/>
    <x v="0"/>
    <x v="1"/>
    <m/>
    <n v="1"/>
  </r>
  <r>
    <n v="1045"/>
    <x v="1044"/>
    <s v="四人间"/>
    <x v="10"/>
    <x v="2"/>
    <m/>
    <n v="1"/>
  </r>
  <r>
    <n v="1046"/>
    <x v="1045"/>
    <s v="四人间"/>
    <x v="10"/>
    <x v="2"/>
    <m/>
    <n v="1"/>
  </r>
  <r>
    <n v="1047"/>
    <x v="1046"/>
    <s v="四人间"/>
    <x v="0"/>
    <x v="1"/>
    <m/>
    <n v="1"/>
  </r>
  <r>
    <n v="1048"/>
    <x v="1047"/>
    <s v="四人间"/>
    <x v="10"/>
    <x v="2"/>
    <m/>
    <n v="1"/>
  </r>
  <r>
    <n v="1049"/>
    <x v="1048"/>
    <s v="四人间"/>
    <x v="0"/>
    <x v="1"/>
    <m/>
    <n v="1"/>
  </r>
  <r>
    <n v="1050"/>
    <x v="1049"/>
    <s v="四人间"/>
    <x v="10"/>
    <x v="2"/>
    <m/>
    <n v="1"/>
  </r>
  <r>
    <n v="1051"/>
    <x v="1050"/>
    <s v="四人间"/>
    <x v="0"/>
    <x v="1"/>
    <m/>
    <n v="1"/>
  </r>
  <r>
    <n v="1052"/>
    <x v="1051"/>
    <s v="四人间"/>
    <x v="10"/>
    <x v="2"/>
    <m/>
    <n v="1"/>
  </r>
  <r>
    <n v="1053"/>
    <x v="1052"/>
    <s v="四人间"/>
    <x v="0"/>
    <x v="1"/>
    <m/>
    <n v="1"/>
  </r>
  <r>
    <n v="1054"/>
    <x v="1053"/>
    <s v="四人间"/>
    <x v="10"/>
    <x v="2"/>
    <m/>
    <n v="1"/>
  </r>
  <r>
    <n v="1055"/>
    <x v="1054"/>
    <s v="四人间"/>
    <x v="0"/>
    <x v="1"/>
    <m/>
    <n v="1"/>
  </r>
  <r>
    <n v="1056"/>
    <x v="1055"/>
    <s v="四人间"/>
    <x v="10"/>
    <x v="2"/>
    <m/>
    <n v="1"/>
  </r>
  <r>
    <n v="1057"/>
    <x v="1056"/>
    <s v="四人间"/>
    <x v="0"/>
    <x v="1"/>
    <m/>
    <n v="1"/>
  </r>
  <r>
    <n v="1058"/>
    <x v="1057"/>
    <s v="四人间"/>
    <x v="10"/>
    <x v="2"/>
    <m/>
    <n v="1"/>
  </r>
  <r>
    <n v="1059"/>
    <x v="1058"/>
    <s v="四人间"/>
    <x v="0"/>
    <x v="1"/>
    <m/>
    <n v="1"/>
  </r>
  <r>
    <n v="1060"/>
    <x v="1059"/>
    <s v="四人间"/>
    <x v="10"/>
    <x v="2"/>
    <m/>
    <n v="1"/>
  </r>
  <r>
    <n v="1061"/>
    <x v="1060"/>
    <s v="四人间"/>
    <x v="0"/>
    <x v="1"/>
    <m/>
    <n v="1"/>
  </r>
  <r>
    <n v="1062"/>
    <x v="1061"/>
    <s v="四人间"/>
    <x v="13"/>
    <x v="2"/>
    <m/>
    <n v="1"/>
  </r>
  <r>
    <n v="1063"/>
    <x v="1062"/>
    <s v="四人间"/>
    <x v="0"/>
    <x v="1"/>
    <m/>
    <n v="1"/>
  </r>
  <r>
    <n v="1064"/>
    <x v="1063"/>
    <s v="四人间"/>
    <x v="0"/>
    <x v="1"/>
    <m/>
    <n v="1"/>
  </r>
  <r>
    <n v="1065"/>
    <x v="1064"/>
    <s v="四人间"/>
    <x v="13"/>
    <x v="1"/>
    <m/>
    <n v="1"/>
  </r>
  <r>
    <n v="1066"/>
    <x v="1065"/>
    <s v="四人间"/>
    <x v="3"/>
    <x v="0"/>
    <m/>
    <n v="1"/>
  </r>
  <r>
    <n v="1067"/>
    <x v="1066"/>
    <s v="四人间"/>
    <x v="0"/>
    <x v="0"/>
    <m/>
    <n v="1"/>
  </r>
  <r>
    <n v="1068"/>
    <x v="1067"/>
    <s v="四人间"/>
    <x v="0"/>
    <x v="0"/>
    <m/>
    <n v="1"/>
  </r>
  <r>
    <n v="1069"/>
    <x v="1068"/>
    <s v="四人间"/>
    <x v="4"/>
    <x v="0"/>
    <m/>
    <n v="1"/>
  </r>
  <r>
    <n v="1070"/>
    <x v="1069"/>
    <s v="四人间"/>
    <x v="4"/>
    <x v="0"/>
    <m/>
    <n v="1"/>
  </r>
  <r>
    <n v="1071"/>
    <x v="1070"/>
    <s v="四人间"/>
    <x v="0"/>
    <x v="0"/>
    <m/>
    <n v="1"/>
  </r>
  <r>
    <n v="1072"/>
    <x v="1071"/>
    <s v="四人间"/>
    <x v="0"/>
    <x v="0"/>
    <m/>
    <n v="1"/>
  </r>
  <r>
    <n v="1073"/>
    <x v="1072"/>
    <s v="四人间"/>
    <x v="3"/>
    <x v="0"/>
    <m/>
    <n v="1"/>
  </r>
  <r>
    <n v="1074"/>
    <x v="1073"/>
    <s v="四人间"/>
    <x v="12"/>
    <x v="2"/>
    <m/>
    <n v="1"/>
  </r>
  <r>
    <n v="1075"/>
    <x v="1074"/>
    <s v="四人间"/>
    <x v="10"/>
    <x v="2"/>
    <m/>
    <n v="1"/>
  </r>
  <r>
    <n v="1076"/>
    <x v="1075"/>
    <s v="四人间"/>
    <x v="10"/>
    <x v="2"/>
    <m/>
    <n v="1"/>
  </r>
  <r>
    <n v="1077"/>
    <x v="1076"/>
    <s v="四人间"/>
    <x v="3"/>
    <x v="1"/>
    <m/>
    <n v="1"/>
  </r>
  <r>
    <n v="1078"/>
    <x v="1077"/>
    <s v="四人间"/>
    <x v="10"/>
    <x v="2"/>
    <m/>
    <n v="1"/>
  </r>
  <r>
    <n v="1079"/>
    <x v="1078"/>
    <s v="四人间"/>
    <x v="0"/>
    <x v="1"/>
    <m/>
    <n v="1"/>
  </r>
  <r>
    <n v="1080"/>
    <x v="1079"/>
    <s v="四人间"/>
    <x v="10"/>
    <x v="2"/>
    <m/>
    <n v="1"/>
  </r>
  <r>
    <n v="1081"/>
    <x v="1080"/>
    <s v="四人间"/>
    <x v="0"/>
    <x v="1"/>
    <m/>
    <n v="1"/>
  </r>
  <r>
    <n v="1082"/>
    <x v="1081"/>
    <s v="四人间"/>
    <x v="10"/>
    <x v="2"/>
    <m/>
    <n v="1"/>
  </r>
  <r>
    <n v="1083"/>
    <x v="1082"/>
    <s v="四人间"/>
    <x v="0"/>
    <x v="1"/>
    <m/>
    <n v="1"/>
  </r>
  <r>
    <n v="1084"/>
    <x v="1083"/>
    <s v="四人间"/>
    <x v="10"/>
    <x v="2"/>
    <m/>
    <n v="1"/>
  </r>
  <r>
    <n v="1085"/>
    <x v="1084"/>
    <s v="四人间"/>
    <x v="0"/>
    <x v="1"/>
    <m/>
    <n v="1"/>
  </r>
  <r>
    <n v="1086"/>
    <x v="1085"/>
    <s v="四人间"/>
    <x v="10"/>
    <x v="2"/>
    <m/>
    <n v="1"/>
  </r>
  <r>
    <n v="1087"/>
    <x v="1086"/>
    <s v="四人间"/>
    <x v="0"/>
    <x v="1"/>
    <m/>
    <n v="1"/>
  </r>
  <r>
    <n v="1088"/>
    <x v="1087"/>
    <s v="四人间"/>
    <x v="10"/>
    <x v="2"/>
    <m/>
    <n v="1"/>
  </r>
  <r>
    <n v="1089"/>
    <x v="1088"/>
    <s v="四人间"/>
    <x v="0"/>
    <x v="1"/>
    <m/>
    <n v="1"/>
  </r>
  <r>
    <n v="1090"/>
    <x v="1089"/>
    <s v="四人间"/>
    <x v="13"/>
    <x v="2"/>
    <m/>
    <n v="1"/>
  </r>
  <r>
    <n v="1091"/>
    <x v="1090"/>
    <s v="四人间"/>
    <x v="0"/>
    <x v="1"/>
    <m/>
    <n v="1"/>
  </r>
  <r>
    <n v="1092"/>
    <x v="1091"/>
    <s v="四人间"/>
    <x v="0"/>
    <x v="1"/>
    <m/>
    <n v="1"/>
  </r>
  <r>
    <n v="1093"/>
    <x v="1092"/>
    <s v="四人间"/>
    <x v="13"/>
    <x v="1"/>
    <m/>
    <n v="1"/>
  </r>
  <r>
    <n v="1094"/>
    <x v="1093"/>
    <s v="四人间"/>
    <x v="3"/>
    <x v="0"/>
    <m/>
    <n v="1"/>
  </r>
  <r>
    <n v="1095"/>
    <x v="1094"/>
    <s v="四人间"/>
    <x v="0"/>
    <x v="0"/>
    <m/>
    <n v="1"/>
  </r>
  <r>
    <n v="1096"/>
    <x v="1095"/>
    <s v="四人间"/>
    <x v="0"/>
    <x v="0"/>
    <m/>
    <n v="1"/>
  </r>
  <r>
    <n v="1097"/>
    <x v="1096"/>
    <s v="四人间"/>
    <x v="4"/>
    <x v="0"/>
    <m/>
    <n v="1"/>
  </r>
  <r>
    <n v="1098"/>
    <x v="1097"/>
    <s v="四人间"/>
    <x v="4"/>
    <x v="0"/>
    <m/>
    <n v="1"/>
  </r>
  <r>
    <n v="1099"/>
    <x v="1098"/>
    <s v="四人间"/>
    <x v="0"/>
    <x v="0"/>
    <m/>
    <n v="1"/>
  </r>
  <r>
    <n v="1100"/>
    <x v="1099"/>
    <s v="四人间"/>
    <x v="0"/>
    <x v="0"/>
    <m/>
    <n v="1"/>
  </r>
  <r>
    <n v="1101"/>
    <x v="1100"/>
    <s v="四人间"/>
    <x v="3"/>
    <x v="0"/>
    <m/>
    <n v="1"/>
  </r>
  <r>
    <n v="1102"/>
    <x v="1101"/>
    <s v="四人间"/>
    <x v="12"/>
    <x v="2"/>
    <m/>
    <n v="1"/>
  </r>
  <r>
    <n v="1103"/>
    <x v="1102"/>
    <s v="四人间"/>
    <x v="10"/>
    <x v="2"/>
    <m/>
    <n v="1"/>
  </r>
  <r>
    <n v="1104"/>
    <x v="1103"/>
    <s v="四人间"/>
    <x v="10"/>
    <x v="2"/>
    <m/>
    <n v="1"/>
  </r>
  <r>
    <n v="1105"/>
    <x v="1104"/>
    <s v="四人间"/>
    <x v="3"/>
    <x v="1"/>
    <m/>
    <n v="1"/>
  </r>
  <r>
    <n v="1106"/>
    <x v="1105"/>
    <s v="四人间"/>
    <x v="10"/>
    <x v="2"/>
    <m/>
    <n v="1"/>
  </r>
  <r>
    <n v="1107"/>
    <x v="1106"/>
    <s v="四人间"/>
    <x v="0"/>
    <x v="1"/>
    <m/>
    <n v="1"/>
  </r>
  <r>
    <n v="1108"/>
    <x v="1107"/>
    <s v="四人间"/>
    <x v="10"/>
    <x v="2"/>
    <m/>
    <n v="1"/>
  </r>
  <r>
    <n v="1109"/>
    <x v="1108"/>
    <s v="四人间"/>
    <x v="0"/>
    <x v="1"/>
    <m/>
    <n v="1"/>
  </r>
  <r>
    <n v="1110"/>
    <x v="1109"/>
    <s v="四人间"/>
    <x v="10"/>
    <x v="2"/>
    <m/>
    <n v="1"/>
  </r>
  <r>
    <n v="1111"/>
    <x v="1110"/>
    <s v="四人间"/>
    <x v="0"/>
    <x v="1"/>
    <m/>
    <n v="1"/>
  </r>
  <r>
    <n v="1112"/>
    <x v="1111"/>
    <s v="四人间"/>
    <x v="10"/>
    <x v="2"/>
    <m/>
    <n v="1"/>
  </r>
  <r>
    <n v="1113"/>
    <x v="1112"/>
    <s v="四人间"/>
    <x v="0"/>
    <x v="1"/>
    <m/>
    <n v="1"/>
  </r>
  <r>
    <n v="1114"/>
    <x v="1113"/>
    <s v="四人间"/>
    <x v="10"/>
    <x v="2"/>
    <m/>
    <n v="1"/>
  </r>
  <r>
    <n v="1115"/>
    <x v="1114"/>
    <s v="四人间"/>
    <x v="0"/>
    <x v="1"/>
    <m/>
    <n v="1"/>
  </r>
  <r>
    <n v="1116"/>
    <x v="1115"/>
    <s v="四人间"/>
    <x v="10"/>
    <x v="2"/>
    <m/>
    <n v="1"/>
  </r>
  <r>
    <n v="1117"/>
    <x v="1116"/>
    <s v="四人间"/>
    <x v="0"/>
    <x v="1"/>
    <m/>
    <n v="1"/>
  </r>
  <r>
    <n v="1118"/>
    <x v="1117"/>
    <s v="四人间"/>
    <x v="10"/>
    <x v="2"/>
    <m/>
    <n v="1"/>
  </r>
  <r>
    <n v="1119"/>
    <x v="1118"/>
    <s v="四人间"/>
    <x v="0"/>
    <x v="1"/>
    <m/>
    <n v="1"/>
  </r>
  <r>
    <n v="1120"/>
    <x v="1119"/>
    <s v="四人间"/>
    <x v="10"/>
    <x v="2"/>
    <m/>
    <n v="1"/>
  </r>
  <r>
    <n v="1121"/>
    <x v="1120"/>
    <s v="四人间"/>
    <x v="0"/>
    <x v="1"/>
    <m/>
    <n v="1"/>
  </r>
  <r>
    <n v="1122"/>
    <x v="1121"/>
    <s v="四人间"/>
    <x v="10"/>
    <x v="2"/>
    <m/>
    <n v="1"/>
  </r>
  <r>
    <n v="1123"/>
    <x v="1122"/>
    <s v="四人间"/>
    <x v="10"/>
    <x v="2"/>
    <m/>
    <n v="1"/>
  </r>
  <r>
    <n v="1124"/>
    <x v="1123"/>
    <s v="四人间"/>
    <x v="0"/>
    <x v="1"/>
    <m/>
    <n v="1"/>
  </r>
  <r>
    <n v="1125"/>
    <x v="1124"/>
    <s v="四人间"/>
    <x v="10"/>
    <x v="2"/>
    <m/>
    <n v="1"/>
  </r>
  <r>
    <n v="1126"/>
    <x v="1125"/>
    <s v="四人间"/>
    <x v="0"/>
    <x v="1"/>
    <m/>
    <n v="1"/>
  </r>
  <r>
    <n v="1127"/>
    <x v="1126"/>
    <s v="四人间"/>
    <x v="10"/>
    <x v="2"/>
    <m/>
    <n v="1"/>
  </r>
  <r>
    <n v="1128"/>
    <x v="1127"/>
    <s v="四人间"/>
    <x v="0"/>
    <x v="1"/>
    <m/>
    <n v="1"/>
  </r>
  <r>
    <n v="1129"/>
    <x v="1128"/>
    <s v="四人间"/>
    <x v="12"/>
    <x v="2"/>
    <m/>
    <n v="1"/>
  </r>
  <r>
    <n v="1130"/>
    <x v="1129"/>
    <s v="四人间"/>
    <x v="13"/>
    <x v="1"/>
    <m/>
    <n v="1"/>
  </r>
  <r>
    <n v="1131"/>
    <x v="1130"/>
    <s v="四人间"/>
    <x v="0"/>
    <x v="1"/>
    <m/>
    <n v="1"/>
  </r>
  <r>
    <n v="1132"/>
    <x v="1131"/>
    <s v="四人间"/>
    <x v="12"/>
    <x v="2"/>
    <m/>
    <n v="1"/>
  </r>
  <r>
    <n v="1133"/>
    <x v="1132"/>
    <s v="四人间"/>
    <x v="13"/>
    <x v="1"/>
    <m/>
    <n v="1"/>
  </r>
  <r>
    <n v="1134"/>
    <x v="1133"/>
    <s v="四人间"/>
    <x v="5"/>
    <x v="1"/>
    <m/>
    <n v="1"/>
  </r>
  <r>
    <n v="1135"/>
    <x v="1134"/>
    <s v="四人间"/>
    <x v="9"/>
    <x v="2"/>
    <m/>
    <n v="1"/>
  </r>
  <r>
    <n v="1136"/>
    <x v="1135"/>
    <s v="四人间"/>
    <x v="5"/>
    <x v="1"/>
    <m/>
    <n v="1"/>
  </r>
  <r>
    <n v="1137"/>
    <x v="1136"/>
    <s v="四人间"/>
    <x v="29"/>
    <x v="2"/>
    <m/>
    <n v="1"/>
  </r>
  <r>
    <n v="1138"/>
    <x v="1137"/>
    <s v="四人间"/>
    <x v="29"/>
    <x v="1"/>
    <m/>
    <n v="1"/>
  </r>
  <r>
    <n v="1139"/>
    <x v="1138"/>
    <s v="四人间"/>
    <x v="29"/>
    <x v="2"/>
    <m/>
    <n v="1"/>
  </r>
  <r>
    <n v="1140"/>
    <x v="1139"/>
    <s v="四人间"/>
    <x v="29"/>
    <x v="1"/>
    <m/>
    <n v="1"/>
  </r>
  <r>
    <n v="1141"/>
    <x v="1140"/>
    <s v="四人间"/>
    <x v="29"/>
    <x v="2"/>
    <m/>
    <n v="1"/>
  </r>
  <r>
    <n v="1142"/>
    <x v="1141"/>
    <s v="四人间"/>
    <x v="29"/>
    <x v="1"/>
    <m/>
    <n v="1"/>
  </r>
  <r>
    <n v="1143"/>
    <x v="1142"/>
    <s v="四人间"/>
    <x v="29"/>
    <x v="2"/>
    <m/>
    <n v="1"/>
  </r>
  <r>
    <n v="1144"/>
    <x v="1143"/>
    <s v="四人间"/>
    <x v="29"/>
    <x v="2"/>
    <m/>
    <n v="1"/>
  </r>
  <r>
    <n v="1145"/>
    <x v="1144"/>
    <s v="四人间"/>
    <x v="29"/>
    <x v="1"/>
    <m/>
    <n v="1"/>
  </r>
  <r>
    <n v="1146"/>
    <x v="1145"/>
    <s v="四人间"/>
    <x v="31"/>
    <x v="2"/>
    <m/>
    <n v="1"/>
  </r>
  <r>
    <n v="1147"/>
    <x v="1146"/>
    <s v="四人间"/>
    <x v="29"/>
    <x v="1"/>
    <m/>
    <n v="1"/>
  </r>
  <r>
    <n v="1148"/>
    <x v="1147"/>
    <s v="四人间"/>
    <x v="29"/>
    <x v="2"/>
    <m/>
    <n v="1"/>
  </r>
  <r>
    <n v="1149"/>
    <x v="1148"/>
    <s v="四人间"/>
    <x v="29"/>
    <x v="1"/>
    <m/>
    <n v="1"/>
  </r>
  <r>
    <n v="1150"/>
    <x v="1149"/>
    <s v="四人间"/>
    <x v="29"/>
    <x v="2"/>
    <m/>
    <n v="1"/>
  </r>
  <r>
    <n v="1151"/>
    <x v="1150"/>
    <s v="四人间"/>
    <x v="29"/>
    <x v="1"/>
    <m/>
    <n v="1"/>
  </r>
  <r>
    <n v="1152"/>
    <x v="1151"/>
    <s v="四人间"/>
    <x v="29"/>
    <x v="2"/>
    <m/>
    <n v="1"/>
  </r>
  <r>
    <n v="1153"/>
    <x v="1152"/>
    <s v="四人间"/>
    <x v="29"/>
    <x v="2"/>
    <m/>
    <n v="1"/>
  </r>
  <r>
    <n v="1154"/>
    <x v="1153"/>
    <s v="四人间"/>
    <x v="29"/>
    <x v="1"/>
    <m/>
    <n v="1"/>
  </r>
  <r>
    <n v="1155"/>
    <x v="1154"/>
    <s v="四人间"/>
    <x v="31"/>
    <x v="2"/>
    <m/>
    <n v="1"/>
  </r>
  <r>
    <n v="1156"/>
    <x v="1155"/>
    <s v="四人间"/>
    <x v="10"/>
    <x v="2"/>
    <m/>
    <n v="1"/>
  </r>
  <r>
    <n v="1157"/>
    <x v="1156"/>
    <s v="四人间"/>
    <x v="2"/>
    <x v="2"/>
    <m/>
    <n v="1"/>
  </r>
  <r>
    <n v="1158"/>
    <x v="1157"/>
    <s v="四人间"/>
    <x v="0"/>
    <x v="0"/>
    <m/>
    <n v="1"/>
  </r>
  <r>
    <n v="1159"/>
    <x v="1158"/>
    <s v="四人间"/>
    <x v="3"/>
    <x v="0"/>
    <m/>
    <n v="1"/>
  </r>
  <r>
    <n v="1160"/>
    <x v="1159"/>
    <s v="四人间"/>
    <x v="1"/>
    <x v="1"/>
    <m/>
    <n v="1"/>
  </r>
  <r>
    <n v="1161"/>
    <x v="1160"/>
    <s v="四人间"/>
    <x v="1"/>
    <x v="1"/>
    <m/>
    <n v="1"/>
  </r>
  <r>
    <n v="1162"/>
    <x v="1161"/>
    <s v="四人间"/>
    <x v="17"/>
    <x v="1"/>
    <m/>
    <n v="1"/>
  </r>
  <r>
    <n v="1163"/>
    <x v="1162"/>
    <s v="四人间"/>
    <x v="2"/>
    <x v="2"/>
    <m/>
    <n v="1"/>
  </r>
  <r>
    <n v="1164"/>
    <x v="1163"/>
    <s v="四人间"/>
    <x v="10"/>
    <x v="2"/>
    <m/>
    <n v="1"/>
  </r>
  <r>
    <n v="1165"/>
    <x v="1164"/>
    <s v="四人间"/>
    <x v="0"/>
    <x v="1"/>
    <m/>
    <n v="1"/>
  </r>
  <r>
    <n v="1166"/>
    <x v="1165"/>
    <s v="四人间"/>
    <x v="10"/>
    <x v="2"/>
    <m/>
    <n v="1"/>
  </r>
  <r>
    <n v="1167"/>
    <x v="1166"/>
    <s v="四人间"/>
    <x v="0"/>
    <x v="1"/>
    <m/>
    <n v="1"/>
  </r>
  <r>
    <n v="1168"/>
    <x v="1167"/>
    <s v="四人间"/>
    <x v="10"/>
    <x v="2"/>
    <m/>
    <n v="1"/>
  </r>
  <r>
    <n v="1169"/>
    <x v="1168"/>
    <s v="四人间"/>
    <x v="0"/>
    <x v="1"/>
    <m/>
    <n v="1"/>
  </r>
  <r>
    <n v="1170"/>
    <x v="1169"/>
    <s v="四人间"/>
    <x v="10"/>
    <x v="2"/>
    <m/>
    <n v="1"/>
  </r>
  <r>
    <n v="1171"/>
    <x v="1170"/>
    <s v="四人间"/>
    <x v="0"/>
    <x v="1"/>
    <m/>
    <n v="1"/>
  </r>
  <r>
    <n v="1172"/>
    <x v="1171"/>
    <s v="四人间"/>
    <x v="10"/>
    <x v="2"/>
    <m/>
    <n v="1"/>
  </r>
  <r>
    <n v="1173"/>
    <x v="1172"/>
    <s v="四人间"/>
    <x v="0"/>
    <x v="1"/>
    <m/>
    <n v="1"/>
  </r>
  <r>
    <n v="1174"/>
    <x v="1173"/>
    <s v="四人间"/>
    <x v="10"/>
    <x v="2"/>
    <m/>
    <n v="1"/>
  </r>
  <r>
    <n v="1175"/>
    <x v="1174"/>
    <s v="四人间"/>
    <x v="10"/>
    <x v="2"/>
    <m/>
    <n v="1"/>
  </r>
  <r>
    <n v="1176"/>
    <x v="1175"/>
    <s v="四人间"/>
    <x v="0"/>
    <x v="1"/>
    <m/>
    <n v="1"/>
  </r>
  <r>
    <n v="1177"/>
    <x v="1176"/>
    <s v="四人间"/>
    <x v="10"/>
    <x v="2"/>
    <m/>
    <n v="1"/>
  </r>
  <r>
    <n v="1178"/>
    <x v="1177"/>
    <s v="四人间"/>
    <x v="0"/>
    <x v="1"/>
    <m/>
    <n v="1"/>
  </r>
  <r>
    <n v="1179"/>
    <x v="1178"/>
    <s v="四人间"/>
    <x v="10"/>
    <x v="2"/>
    <m/>
    <n v="1"/>
  </r>
  <r>
    <n v="1180"/>
    <x v="1179"/>
    <s v="四人间"/>
    <x v="0"/>
    <x v="1"/>
    <m/>
    <n v="1"/>
  </r>
  <r>
    <n v="1181"/>
    <x v="1180"/>
    <s v="四人间"/>
    <x v="12"/>
    <x v="2"/>
    <m/>
    <n v="1"/>
  </r>
  <r>
    <n v="1182"/>
    <x v="1181"/>
    <s v="四人间"/>
    <x v="13"/>
    <x v="1"/>
    <m/>
    <n v="1"/>
  </r>
  <r>
    <n v="1183"/>
    <x v="1182"/>
    <s v="四人间"/>
    <x v="12"/>
    <x v="2"/>
    <m/>
    <n v="1"/>
  </r>
  <r>
    <n v="1184"/>
    <x v="1183"/>
    <s v="四人间"/>
    <x v="13"/>
    <x v="1"/>
    <m/>
    <n v="1"/>
  </r>
  <r>
    <n v="1185"/>
    <x v="1184"/>
    <s v="四人间"/>
    <x v="10"/>
    <x v="2"/>
    <m/>
    <n v="1"/>
  </r>
  <r>
    <n v="1186"/>
    <x v="1185"/>
    <s v="四人间"/>
    <x v="0"/>
    <x v="1"/>
    <m/>
    <n v="1"/>
  </r>
  <r>
    <n v="1187"/>
    <x v="1186"/>
    <s v="四人间"/>
    <x v="10"/>
    <x v="2"/>
    <m/>
    <n v="1"/>
  </r>
  <r>
    <n v="1188"/>
    <x v="1187"/>
    <s v="四人间"/>
    <x v="0"/>
    <x v="1"/>
    <m/>
    <n v="1"/>
  </r>
  <r>
    <n v="1189"/>
    <x v="1188"/>
    <s v="四人间"/>
    <x v="10"/>
    <x v="2"/>
    <m/>
    <n v="1"/>
  </r>
  <r>
    <n v="1190"/>
    <x v="1189"/>
    <s v="四人间"/>
    <x v="12"/>
    <x v="2"/>
    <m/>
    <n v="1"/>
  </r>
  <r>
    <n v="1191"/>
    <x v="1190"/>
    <s v="四人间"/>
    <x v="13"/>
    <x v="1"/>
    <m/>
    <n v="1"/>
  </r>
  <r>
    <n v="1192"/>
    <x v="1191"/>
    <s v="四人间"/>
    <x v="10"/>
    <x v="2"/>
    <m/>
    <n v="1"/>
  </r>
  <r>
    <n v="1193"/>
    <x v="1192"/>
    <s v="四人间"/>
    <x v="0"/>
    <x v="1"/>
    <m/>
    <n v="1"/>
  </r>
  <r>
    <n v="1194"/>
    <x v="1193"/>
    <s v="四人间"/>
    <x v="10"/>
    <x v="2"/>
    <m/>
    <n v="1"/>
  </r>
  <r>
    <n v="1195"/>
    <x v="1194"/>
    <s v="四人间"/>
    <x v="0"/>
    <x v="1"/>
    <m/>
    <n v="1"/>
  </r>
  <r>
    <n v="1196"/>
    <x v="1195"/>
    <s v="四人间"/>
    <x v="10"/>
    <x v="2"/>
    <m/>
    <n v="1"/>
  </r>
  <r>
    <n v="1197"/>
    <x v="1196"/>
    <s v="四人间"/>
    <x v="0"/>
    <x v="1"/>
    <m/>
    <n v="1"/>
  </r>
  <r>
    <n v="1198"/>
    <x v="1197"/>
    <s v="四人间"/>
    <x v="10"/>
    <x v="2"/>
    <m/>
    <n v="1"/>
  </r>
  <r>
    <n v="1199"/>
    <x v="1198"/>
    <s v="四人间"/>
    <x v="10"/>
    <x v="2"/>
    <m/>
    <n v="1"/>
  </r>
  <r>
    <n v="1200"/>
    <x v="1199"/>
    <s v="四人间"/>
    <x v="0"/>
    <x v="1"/>
    <m/>
    <n v="1"/>
  </r>
  <r>
    <n v="1201"/>
    <x v="1200"/>
    <s v="四人间"/>
    <x v="10"/>
    <x v="2"/>
    <m/>
    <n v="1"/>
  </r>
  <r>
    <n v="1202"/>
    <x v="1201"/>
    <s v="四人间"/>
    <x v="0"/>
    <x v="1"/>
    <m/>
    <n v="1"/>
  </r>
  <r>
    <n v="1203"/>
    <x v="1202"/>
    <s v="四人间"/>
    <x v="10"/>
    <x v="2"/>
    <m/>
    <n v="1"/>
  </r>
  <r>
    <n v="1204"/>
    <x v="1203"/>
    <s v="四人间"/>
    <x v="0"/>
    <x v="1"/>
    <m/>
    <n v="1"/>
  </r>
  <r>
    <n v="1205"/>
    <x v="1204"/>
    <s v="四人间"/>
    <x v="10"/>
    <x v="2"/>
    <m/>
    <n v="1"/>
  </r>
  <r>
    <n v="1206"/>
    <x v="1205"/>
    <s v="四人间"/>
    <x v="0"/>
    <x v="1"/>
    <m/>
    <n v="1"/>
  </r>
  <r>
    <n v="1207"/>
    <x v="1206"/>
    <s v="四人间"/>
    <x v="10"/>
    <x v="2"/>
    <m/>
    <n v="1"/>
  </r>
  <r>
    <n v="1208"/>
    <x v="1207"/>
    <s v="四人间"/>
    <x v="0"/>
    <x v="1"/>
    <m/>
    <n v="1"/>
  </r>
  <r>
    <n v="1209"/>
    <x v="1208"/>
    <s v="四人间"/>
    <x v="32"/>
    <x v="2"/>
    <m/>
    <n v="1"/>
  </r>
  <r>
    <n v="1210"/>
    <x v="1209"/>
    <s v="四人间"/>
    <x v="32"/>
    <x v="1"/>
    <m/>
    <n v="1"/>
  </r>
  <r>
    <n v="1211"/>
    <x v="1210"/>
    <s v="四人间"/>
    <x v="33"/>
    <x v="2"/>
    <m/>
    <n v="1"/>
  </r>
  <r>
    <n v="1212"/>
    <x v="1211"/>
    <s v="四人间"/>
    <x v="33"/>
    <x v="1"/>
    <m/>
    <n v="1"/>
  </r>
  <r>
    <n v="1213"/>
    <x v="1212"/>
    <s v="四人间"/>
    <x v="33"/>
    <x v="2"/>
    <m/>
    <n v="1"/>
  </r>
  <r>
    <n v="1214"/>
    <x v="1213"/>
    <s v="四人间"/>
    <x v="33"/>
    <x v="1"/>
    <m/>
    <n v="1"/>
  </r>
  <r>
    <n v="1215"/>
    <x v="1214"/>
    <s v="四人间"/>
    <x v="33"/>
    <x v="2"/>
    <m/>
    <n v="1"/>
  </r>
  <r>
    <n v="1216"/>
    <x v="1215"/>
    <s v="四人间"/>
    <x v="33"/>
    <x v="1"/>
    <m/>
    <n v="1"/>
  </r>
  <r>
    <n v="1217"/>
    <x v="1216"/>
    <s v="四人间"/>
    <x v="33"/>
    <x v="2"/>
    <m/>
    <n v="1"/>
  </r>
  <r>
    <n v="1218"/>
    <x v="1217"/>
    <s v="四人间"/>
    <x v="33"/>
    <x v="1"/>
    <m/>
    <n v="1"/>
  </r>
  <r>
    <n v="1219"/>
    <x v="1218"/>
    <s v="四人间"/>
    <x v="33"/>
    <x v="2"/>
    <m/>
    <n v="1"/>
  </r>
  <r>
    <n v="1220"/>
    <x v="1219"/>
    <s v="四人间"/>
    <x v="33"/>
    <x v="1"/>
    <m/>
    <n v="1"/>
  </r>
  <r>
    <n v="1221"/>
    <x v="1220"/>
    <s v="四人间"/>
    <x v="33"/>
    <x v="2"/>
    <m/>
    <n v="1"/>
  </r>
  <r>
    <n v="1222"/>
    <x v="1221"/>
    <s v="四人间"/>
    <x v="33"/>
    <x v="1"/>
    <m/>
    <n v="1"/>
  </r>
  <r>
    <n v="1223"/>
    <x v="1222"/>
    <s v="四人间"/>
    <x v="33"/>
    <x v="2"/>
    <m/>
    <n v="1"/>
  </r>
  <r>
    <n v="1224"/>
    <x v="1223"/>
    <s v="四人间"/>
    <x v="33"/>
    <x v="2"/>
    <m/>
    <n v="1"/>
  </r>
  <r>
    <n v="1225"/>
    <x v="1224"/>
    <s v="四人间"/>
    <x v="33"/>
    <x v="2"/>
    <m/>
    <n v="1"/>
  </r>
  <r>
    <n v="1226"/>
    <x v="1225"/>
    <s v="四人间"/>
    <x v="33"/>
    <x v="2"/>
    <m/>
    <n v="1"/>
  </r>
  <r>
    <n v="1227"/>
    <x v="1226"/>
    <s v="四人间"/>
    <x v="33"/>
    <x v="1"/>
    <m/>
    <n v="1"/>
  </r>
  <r>
    <n v="1228"/>
    <x v="1227"/>
    <s v="四人间"/>
    <x v="33"/>
    <x v="2"/>
    <m/>
    <n v="1"/>
  </r>
  <r>
    <n v="1229"/>
    <x v="1228"/>
    <s v="四人间"/>
    <x v="33"/>
    <x v="1"/>
    <m/>
    <n v="1"/>
  </r>
  <r>
    <n v="1230"/>
    <x v="1229"/>
    <s v="四人间"/>
    <x v="33"/>
    <x v="1"/>
    <m/>
    <n v="1"/>
  </r>
  <r>
    <n v="1231"/>
    <x v="1230"/>
    <s v="四人间"/>
    <x v="33"/>
    <x v="2"/>
    <m/>
    <n v="1"/>
  </r>
  <r>
    <n v="1232"/>
    <x v="1231"/>
    <s v="四人间"/>
    <x v="33"/>
    <x v="1"/>
    <m/>
    <n v="1"/>
  </r>
  <r>
    <n v="1233"/>
    <x v="1232"/>
    <s v="四人间"/>
    <x v="32"/>
    <x v="2"/>
    <m/>
    <n v="1"/>
  </r>
  <r>
    <n v="1234"/>
    <x v="1233"/>
    <s v="四人间"/>
    <x v="32"/>
    <x v="1"/>
    <m/>
    <n v="1"/>
  </r>
  <r>
    <n v="1235"/>
    <x v="1234"/>
    <s v="四人间"/>
    <x v="32"/>
    <x v="2"/>
    <m/>
    <n v="1"/>
  </r>
  <r>
    <n v="1236"/>
    <x v="1235"/>
    <s v="四人间"/>
    <x v="32"/>
    <x v="1"/>
    <m/>
    <n v="1"/>
  </r>
  <r>
    <n v="1237"/>
    <x v="1236"/>
    <s v="四人间"/>
    <x v="33"/>
    <x v="2"/>
    <m/>
    <n v="1"/>
  </r>
  <r>
    <n v="1238"/>
    <x v="1237"/>
    <s v="四人间"/>
    <x v="33"/>
    <x v="1"/>
    <m/>
    <n v="1"/>
  </r>
  <r>
    <n v="1239"/>
    <x v="1238"/>
    <s v="四人间"/>
    <x v="33"/>
    <x v="2"/>
    <m/>
    <n v="1"/>
  </r>
  <r>
    <n v="1240"/>
    <x v="1239"/>
    <s v="四人间"/>
    <x v="33"/>
    <x v="1"/>
    <m/>
    <n v="1"/>
  </r>
  <r>
    <n v="1241"/>
    <x v="1240"/>
    <s v="四人间"/>
    <x v="33"/>
    <x v="2"/>
    <m/>
    <n v="1"/>
  </r>
  <r>
    <n v="1242"/>
    <x v="1241"/>
    <s v="四人间"/>
    <x v="33"/>
    <x v="2"/>
    <m/>
    <n v="1"/>
  </r>
  <r>
    <n v="1243"/>
    <x v="1242"/>
    <s v="四人间"/>
    <x v="33"/>
    <x v="1"/>
    <m/>
    <n v="1"/>
  </r>
  <r>
    <n v="1244"/>
    <x v="1243"/>
    <s v="四人间"/>
    <x v="33"/>
    <x v="2"/>
    <m/>
    <n v="1"/>
  </r>
  <r>
    <n v="1245"/>
    <x v="1244"/>
    <s v="四人间"/>
    <x v="33"/>
    <x v="1"/>
    <m/>
    <n v="1"/>
  </r>
  <r>
    <n v="1246"/>
    <x v="1245"/>
    <s v="四人间"/>
    <x v="33"/>
    <x v="2"/>
    <m/>
    <n v="1"/>
  </r>
  <r>
    <n v="1247"/>
    <x v="1246"/>
    <s v="四人间"/>
    <x v="33"/>
    <x v="1"/>
    <m/>
    <n v="1"/>
  </r>
  <r>
    <n v="1248"/>
    <x v="1247"/>
    <s v="四人间"/>
    <x v="33"/>
    <x v="2"/>
    <m/>
    <n v="1"/>
  </r>
  <r>
    <n v="1249"/>
    <x v="1248"/>
    <s v="四人间"/>
    <x v="33"/>
    <x v="1"/>
    <m/>
    <n v="1"/>
  </r>
  <r>
    <n v="1250"/>
    <x v="1249"/>
    <s v="四人间"/>
    <x v="33"/>
    <x v="2"/>
    <m/>
    <n v="1"/>
  </r>
  <r>
    <n v="1251"/>
    <x v="1250"/>
    <s v="四人间"/>
    <x v="33"/>
    <x v="2"/>
    <m/>
    <n v="1"/>
  </r>
  <r>
    <n v="1252"/>
    <x v="1251"/>
    <s v="四人间"/>
    <x v="33"/>
    <x v="1"/>
    <m/>
    <n v="1"/>
  </r>
  <r>
    <n v="1253"/>
    <x v="1252"/>
    <s v="四人间"/>
    <x v="33"/>
    <x v="2"/>
    <m/>
    <n v="1"/>
  </r>
  <r>
    <n v="1254"/>
    <x v="1253"/>
    <s v="四人间"/>
    <x v="33"/>
    <x v="1"/>
    <m/>
    <n v="1"/>
  </r>
  <r>
    <n v="1255"/>
    <x v="1254"/>
    <s v="四人间"/>
    <x v="33"/>
    <x v="2"/>
    <m/>
    <n v="1"/>
  </r>
  <r>
    <n v="1256"/>
    <x v="1255"/>
    <s v="四人间"/>
    <x v="33"/>
    <x v="1"/>
    <m/>
    <n v="1"/>
  </r>
  <r>
    <n v="1257"/>
    <x v="1256"/>
    <s v="四人间"/>
    <x v="33"/>
    <x v="2"/>
    <m/>
    <n v="1"/>
  </r>
  <r>
    <n v="1258"/>
    <x v="1257"/>
    <s v="四人间"/>
    <x v="33"/>
    <x v="1"/>
    <m/>
    <n v="1"/>
  </r>
  <r>
    <n v="1259"/>
    <x v="1258"/>
    <s v="四人间"/>
    <x v="33"/>
    <x v="2"/>
    <m/>
    <n v="1"/>
  </r>
  <r>
    <n v="1260"/>
    <x v="1259"/>
    <s v="四人间"/>
    <x v="33"/>
    <x v="2"/>
    <m/>
    <n v="1"/>
  </r>
  <r>
    <n v="1261"/>
    <x v="1260"/>
    <s v="四人间"/>
    <x v="33"/>
    <x v="1"/>
    <m/>
    <n v="1"/>
  </r>
  <r>
    <n v="1262"/>
    <x v="1261"/>
    <s v="四人间"/>
    <x v="33"/>
    <x v="2"/>
    <m/>
    <n v="1"/>
  </r>
  <r>
    <n v="1263"/>
    <x v="1262"/>
    <s v="四人间"/>
    <x v="33"/>
    <x v="1"/>
    <m/>
    <n v="1"/>
  </r>
  <r>
    <n v="1264"/>
    <x v="1263"/>
    <s v="四人间"/>
    <x v="32"/>
    <x v="2"/>
    <m/>
    <n v="1"/>
  </r>
  <r>
    <n v="1265"/>
    <x v="1264"/>
    <s v="四人间"/>
    <x v="32"/>
    <x v="1"/>
    <m/>
    <n v="1"/>
  </r>
  <r>
    <n v="1266"/>
    <x v="1265"/>
    <s v="四人间"/>
    <x v="32"/>
    <x v="2"/>
    <m/>
    <n v="1"/>
  </r>
  <r>
    <n v="1267"/>
    <x v="1266"/>
    <s v="四人间"/>
    <x v="32"/>
    <x v="1"/>
    <m/>
    <n v="1"/>
  </r>
  <r>
    <n v="1268"/>
    <x v="1267"/>
    <s v="四人间"/>
    <x v="33"/>
    <x v="2"/>
    <m/>
    <n v="1"/>
  </r>
  <r>
    <n v="1269"/>
    <x v="1268"/>
    <s v="四人间"/>
    <x v="33"/>
    <x v="1"/>
    <m/>
    <n v="1"/>
  </r>
  <r>
    <n v="1270"/>
    <x v="1269"/>
    <s v="四人间"/>
    <x v="33"/>
    <x v="2"/>
    <m/>
    <n v="1"/>
  </r>
  <r>
    <n v="1271"/>
    <x v="1270"/>
    <s v="四人间"/>
    <x v="33"/>
    <x v="1"/>
    <m/>
    <n v="1"/>
  </r>
  <r>
    <n v="1272"/>
    <x v="1271"/>
    <s v="四人间"/>
    <x v="33"/>
    <x v="2"/>
    <m/>
    <n v="1"/>
  </r>
  <r>
    <n v="1273"/>
    <x v="1272"/>
    <s v="四人间"/>
    <x v="33"/>
    <x v="2"/>
    <m/>
    <n v="1"/>
  </r>
  <r>
    <n v="1274"/>
    <x v="1273"/>
    <s v="四人间"/>
    <x v="33"/>
    <x v="1"/>
    <m/>
    <n v="1"/>
  </r>
  <r>
    <n v="1275"/>
    <x v="1274"/>
    <s v="四人间"/>
    <x v="33"/>
    <x v="2"/>
    <m/>
    <n v="1"/>
  </r>
  <r>
    <n v="1276"/>
    <x v="1275"/>
    <s v="四人间"/>
    <x v="33"/>
    <x v="1"/>
    <m/>
    <n v="1"/>
  </r>
  <r>
    <n v="1277"/>
    <x v="1276"/>
    <s v="四人间"/>
    <x v="33"/>
    <x v="2"/>
    <m/>
    <n v="1"/>
  </r>
  <r>
    <n v="1278"/>
    <x v="1277"/>
    <s v="四人间"/>
    <x v="33"/>
    <x v="1"/>
    <m/>
    <n v="1"/>
  </r>
  <r>
    <n v="1279"/>
    <x v="1278"/>
    <s v="四人间"/>
    <x v="33"/>
    <x v="2"/>
    <m/>
    <n v="1"/>
  </r>
  <r>
    <n v="1280"/>
    <x v="1279"/>
    <s v="四人间"/>
    <x v="33"/>
    <x v="1"/>
    <m/>
    <n v="1"/>
  </r>
  <r>
    <n v="1281"/>
    <x v="1280"/>
    <s v="四人间"/>
    <x v="33"/>
    <x v="2"/>
    <m/>
    <n v="1"/>
  </r>
  <r>
    <n v="1282"/>
    <x v="1281"/>
    <s v="四人间"/>
    <x v="33"/>
    <x v="2"/>
    <m/>
    <n v="1"/>
  </r>
  <r>
    <n v="1283"/>
    <x v="1282"/>
    <s v="四人间"/>
    <x v="33"/>
    <x v="1"/>
    <m/>
    <n v="1"/>
  </r>
  <r>
    <n v="1284"/>
    <x v="1283"/>
    <s v="四人间"/>
    <x v="33"/>
    <x v="2"/>
    <m/>
    <n v="1"/>
  </r>
  <r>
    <n v="1285"/>
    <x v="1284"/>
    <s v="四人间"/>
    <x v="33"/>
    <x v="1"/>
    <m/>
    <n v="1"/>
  </r>
  <r>
    <n v="1286"/>
    <x v="1285"/>
    <s v="四人间"/>
    <x v="33"/>
    <x v="2"/>
    <m/>
    <n v="1"/>
  </r>
  <r>
    <n v="1287"/>
    <x v="1286"/>
    <s v="四人间"/>
    <x v="33"/>
    <x v="1"/>
    <m/>
    <n v="1"/>
  </r>
  <r>
    <n v="1288"/>
    <x v="1287"/>
    <s v="四人间"/>
    <x v="33"/>
    <x v="2"/>
    <m/>
    <n v="1"/>
  </r>
  <r>
    <n v="1289"/>
    <x v="1288"/>
    <s v="四人间"/>
    <x v="33"/>
    <x v="1"/>
    <m/>
    <n v="1"/>
  </r>
  <r>
    <n v="1290"/>
    <x v="1289"/>
    <s v="四人间"/>
    <x v="33"/>
    <x v="2"/>
    <m/>
    <n v="1"/>
  </r>
  <r>
    <n v="1291"/>
    <x v="1290"/>
    <s v="四人间"/>
    <x v="33"/>
    <x v="2"/>
    <m/>
    <n v="1"/>
  </r>
  <r>
    <n v="1292"/>
    <x v="1291"/>
    <s v="四人间"/>
    <x v="33"/>
    <x v="1"/>
    <m/>
    <n v="1"/>
  </r>
  <r>
    <n v="1293"/>
    <x v="1292"/>
    <s v="四人间"/>
    <x v="33"/>
    <x v="2"/>
    <m/>
    <n v="1"/>
  </r>
  <r>
    <n v="1294"/>
    <x v="1293"/>
    <s v="四人间"/>
    <x v="33"/>
    <x v="1"/>
    <m/>
    <n v="1"/>
  </r>
  <r>
    <n v="1295"/>
    <x v="1294"/>
    <s v="四人间"/>
    <x v="32"/>
    <x v="2"/>
    <m/>
    <n v="1"/>
  </r>
  <r>
    <n v="1296"/>
    <x v="1295"/>
    <s v="四人间"/>
    <x v="32"/>
    <x v="1"/>
    <m/>
    <n v="1"/>
  </r>
  <r>
    <n v="1297"/>
    <x v="1296"/>
    <s v="四人间"/>
    <x v="32"/>
    <x v="2"/>
    <m/>
    <n v="1"/>
  </r>
  <r>
    <n v="1298"/>
    <x v="1297"/>
    <s v="四人间"/>
    <x v="32"/>
    <x v="1"/>
    <m/>
    <n v="1"/>
  </r>
  <r>
    <n v="1299"/>
    <x v="1298"/>
    <s v="四人间"/>
    <x v="33"/>
    <x v="2"/>
    <m/>
    <n v="1"/>
  </r>
  <r>
    <n v="1300"/>
    <x v="1299"/>
    <s v="四人间"/>
    <x v="33"/>
    <x v="1"/>
    <m/>
    <n v="1"/>
  </r>
  <r>
    <n v="1301"/>
    <x v="1300"/>
    <s v="四人间"/>
    <x v="33"/>
    <x v="2"/>
    <m/>
    <n v="1"/>
  </r>
  <r>
    <n v="1302"/>
    <x v="1301"/>
    <s v="四人间"/>
    <x v="33"/>
    <x v="1"/>
    <m/>
    <n v="1"/>
  </r>
  <r>
    <n v="1303"/>
    <x v="1302"/>
    <s v="四人间"/>
    <x v="33"/>
    <x v="2"/>
    <m/>
    <n v="1"/>
  </r>
  <r>
    <n v="1304"/>
    <x v="1303"/>
    <s v="四人间"/>
    <x v="33"/>
    <x v="2"/>
    <m/>
    <n v="1"/>
  </r>
  <r>
    <n v="1305"/>
    <x v="1304"/>
    <s v="四人间"/>
    <x v="33"/>
    <x v="1"/>
    <m/>
    <n v="1"/>
  </r>
  <r>
    <n v="1306"/>
    <x v="1305"/>
    <s v="四人间"/>
    <x v="33"/>
    <x v="2"/>
    <m/>
    <n v="1"/>
  </r>
  <r>
    <n v="1307"/>
    <x v="1306"/>
    <s v="四人间"/>
    <x v="33"/>
    <x v="1"/>
    <m/>
    <n v="1"/>
  </r>
  <r>
    <n v="1308"/>
    <x v="1307"/>
    <s v="四人间"/>
    <x v="33"/>
    <x v="2"/>
    <m/>
    <n v="1"/>
  </r>
  <r>
    <n v="1309"/>
    <x v="1308"/>
    <s v="四人间"/>
    <x v="33"/>
    <x v="1"/>
    <m/>
    <n v="1"/>
  </r>
  <r>
    <n v="1310"/>
    <x v="1309"/>
    <s v="四人间"/>
    <x v="33"/>
    <x v="2"/>
    <m/>
    <n v="1"/>
  </r>
  <r>
    <n v="1311"/>
    <x v="1310"/>
    <s v="四人间"/>
    <x v="33"/>
    <x v="1"/>
    <m/>
    <n v="1"/>
  </r>
  <r>
    <n v="1312"/>
    <x v="1311"/>
    <s v="四人间"/>
    <x v="33"/>
    <x v="2"/>
    <m/>
    <n v="1"/>
  </r>
  <r>
    <n v="1313"/>
    <x v="1312"/>
    <s v="四人间"/>
    <x v="33"/>
    <x v="2"/>
    <m/>
    <n v="1"/>
  </r>
  <r>
    <n v="1314"/>
    <x v="1313"/>
    <s v="四人间"/>
    <x v="33"/>
    <x v="1"/>
    <m/>
    <n v="1"/>
  </r>
  <r>
    <n v="1315"/>
    <x v="1314"/>
    <s v="四人间"/>
    <x v="33"/>
    <x v="2"/>
    <m/>
    <n v="1"/>
  </r>
  <r>
    <n v="1316"/>
    <x v="1315"/>
    <s v="四人间"/>
    <x v="33"/>
    <x v="1"/>
    <m/>
    <n v="1"/>
  </r>
  <r>
    <n v="1317"/>
    <x v="1316"/>
    <s v="四人间"/>
    <x v="33"/>
    <x v="2"/>
    <m/>
    <n v="1"/>
  </r>
  <r>
    <n v="1318"/>
    <x v="1317"/>
    <s v="四人间"/>
    <x v="33"/>
    <x v="1"/>
    <m/>
    <n v="1"/>
  </r>
  <r>
    <n v="1319"/>
    <x v="1318"/>
    <s v="四人间"/>
    <x v="33"/>
    <x v="2"/>
    <m/>
    <n v="1"/>
  </r>
  <r>
    <n v="1320"/>
    <x v="1319"/>
    <s v="四人间"/>
    <x v="33"/>
    <x v="1"/>
    <m/>
    <n v="1"/>
  </r>
  <r>
    <n v="1321"/>
    <x v="1320"/>
    <s v="四人间"/>
    <x v="33"/>
    <x v="2"/>
    <m/>
    <n v="1"/>
  </r>
  <r>
    <n v="1322"/>
    <x v="1321"/>
    <s v="四人间"/>
    <x v="33"/>
    <x v="2"/>
    <m/>
    <n v="1"/>
  </r>
  <r>
    <n v="1323"/>
    <x v="1322"/>
    <s v="四人间"/>
    <x v="33"/>
    <x v="1"/>
    <m/>
    <n v="1"/>
  </r>
  <r>
    <n v="1324"/>
    <x v="1323"/>
    <s v="四人间"/>
    <x v="33"/>
    <x v="2"/>
    <m/>
    <n v="1"/>
  </r>
  <r>
    <n v="1325"/>
    <x v="1324"/>
    <s v="四人间"/>
    <x v="33"/>
    <x v="1"/>
    <m/>
    <n v="1"/>
  </r>
  <r>
    <n v="1326"/>
    <x v="1325"/>
    <s v="四人间"/>
    <x v="32"/>
    <x v="2"/>
    <m/>
    <n v="1"/>
  </r>
  <r>
    <n v="1327"/>
    <x v="1326"/>
    <s v="四人间"/>
    <x v="32"/>
    <x v="1"/>
    <m/>
    <n v="1"/>
  </r>
  <r>
    <n v="1328"/>
    <x v="1327"/>
    <s v="四人间"/>
    <x v="32"/>
    <x v="2"/>
    <m/>
    <n v="1"/>
  </r>
  <r>
    <n v="1329"/>
    <x v="1328"/>
    <s v="四人间"/>
    <x v="32"/>
    <x v="1"/>
    <m/>
    <n v="1"/>
  </r>
  <r>
    <n v="1330"/>
    <x v="1329"/>
    <s v="四人间"/>
    <x v="33"/>
    <x v="2"/>
    <m/>
    <n v="1"/>
  </r>
  <r>
    <n v="1331"/>
    <x v="1330"/>
    <s v="四人间"/>
    <x v="33"/>
    <x v="1"/>
    <m/>
    <n v="1"/>
  </r>
  <r>
    <n v="1332"/>
    <x v="1331"/>
    <s v="四人间"/>
    <x v="33"/>
    <x v="2"/>
    <m/>
    <n v="1"/>
  </r>
  <r>
    <n v="1333"/>
    <x v="1332"/>
    <s v="四人间"/>
    <x v="33"/>
    <x v="1"/>
    <m/>
    <n v="1"/>
  </r>
  <r>
    <n v="1334"/>
    <x v="1333"/>
    <s v="四人间"/>
    <x v="33"/>
    <x v="2"/>
    <m/>
    <n v="1"/>
  </r>
  <r>
    <n v="1335"/>
    <x v="1334"/>
    <s v="四人间"/>
    <x v="33"/>
    <x v="2"/>
    <m/>
    <n v="1"/>
  </r>
  <r>
    <n v="1336"/>
    <x v="1335"/>
    <s v="四人间"/>
    <x v="33"/>
    <x v="1"/>
    <m/>
    <n v="1"/>
  </r>
  <r>
    <n v="1337"/>
    <x v="1336"/>
    <s v="四人间"/>
    <x v="33"/>
    <x v="2"/>
    <m/>
    <n v="1"/>
  </r>
  <r>
    <n v="1338"/>
    <x v="1337"/>
    <s v="四人间"/>
    <x v="33"/>
    <x v="1"/>
    <m/>
    <n v="1"/>
  </r>
  <r>
    <n v="1339"/>
    <x v="1338"/>
    <s v="四人间"/>
    <x v="33"/>
    <x v="2"/>
    <m/>
    <n v="1"/>
  </r>
  <r>
    <n v="1340"/>
    <x v="1339"/>
    <s v="四人间"/>
    <x v="33"/>
    <x v="1"/>
    <m/>
    <n v="1"/>
  </r>
  <r>
    <n v="1341"/>
    <x v="1340"/>
    <s v="四人间"/>
    <x v="33"/>
    <x v="2"/>
    <m/>
    <n v="1"/>
  </r>
  <r>
    <n v="1342"/>
    <x v="1341"/>
    <s v="四人间"/>
    <x v="33"/>
    <x v="1"/>
    <m/>
    <n v="1"/>
  </r>
  <r>
    <n v="1343"/>
    <x v="1342"/>
    <s v="四人间"/>
    <x v="33"/>
    <x v="2"/>
    <m/>
    <n v="1"/>
  </r>
  <r>
    <n v="1344"/>
    <x v="1343"/>
    <s v="四人间"/>
    <x v="33"/>
    <x v="2"/>
    <m/>
    <n v="1"/>
  </r>
  <r>
    <n v="1345"/>
    <x v="1344"/>
    <s v="四人间"/>
    <x v="33"/>
    <x v="1"/>
    <m/>
    <n v="1"/>
  </r>
  <r>
    <n v="1346"/>
    <x v="1345"/>
    <s v="四人间"/>
    <x v="33"/>
    <x v="2"/>
    <m/>
    <n v="1"/>
  </r>
  <r>
    <n v="1347"/>
    <x v="1346"/>
    <s v="四人间"/>
    <x v="33"/>
    <x v="1"/>
    <m/>
    <n v="1"/>
  </r>
  <r>
    <n v="1348"/>
    <x v="1347"/>
    <s v="四人间"/>
    <x v="33"/>
    <x v="2"/>
    <m/>
    <n v="1"/>
  </r>
  <r>
    <n v="1349"/>
    <x v="1348"/>
    <s v="四人间"/>
    <x v="33"/>
    <x v="1"/>
    <m/>
    <n v="1"/>
  </r>
  <r>
    <n v="1350"/>
    <x v="1349"/>
    <s v="四人间"/>
    <x v="33"/>
    <x v="2"/>
    <m/>
    <n v="1"/>
  </r>
  <r>
    <n v="1351"/>
    <x v="1350"/>
    <s v="四人间"/>
    <x v="33"/>
    <x v="1"/>
    <m/>
    <n v="1"/>
  </r>
  <r>
    <n v="1352"/>
    <x v="1351"/>
    <s v="四人间"/>
    <x v="33"/>
    <x v="2"/>
    <m/>
    <n v="1"/>
  </r>
  <r>
    <n v="1353"/>
    <x v="1352"/>
    <s v="四人间"/>
    <x v="33"/>
    <x v="2"/>
    <m/>
    <n v="1"/>
  </r>
  <r>
    <n v="1354"/>
    <x v="1353"/>
    <s v="四人间"/>
    <x v="33"/>
    <x v="1"/>
    <m/>
    <n v="1"/>
  </r>
  <r>
    <n v="1355"/>
    <x v="1354"/>
    <s v="四人间"/>
    <x v="33"/>
    <x v="2"/>
    <m/>
    <n v="1"/>
  </r>
  <r>
    <n v="1356"/>
    <x v="1355"/>
    <s v="四人间"/>
    <x v="33"/>
    <x v="1"/>
    <m/>
    <n v="1"/>
  </r>
  <r>
    <n v="1357"/>
    <x v="1356"/>
    <s v="四人间"/>
    <x v="32"/>
    <x v="2"/>
    <m/>
    <n v="1"/>
  </r>
  <r>
    <n v="1358"/>
    <x v="1357"/>
    <s v="四人间"/>
    <x v="32"/>
    <x v="1"/>
    <m/>
    <n v="1"/>
  </r>
  <r>
    <n v="1359"/>
    <x v="1358"/>
    <s v="四人间"/>
    <x v="32"/>
    <x v="2"/>
    <m/>
    <n v="1"/>
  </r>
  <r>
    <n v="1360"/>
    <x v="1359"/>
    <s v="四人间"/>
    <x v="32"/>
    <x v="1"/>
    <m/>
    <n v="1"/>
  </r>
  <r>
    <n v="1361"/>
    <x v="1360"/>
    <s v="四人间"/>
    <x v="33"/>
    <x v="2"/>
    <m/>
    <n v="1"/>
  </r>
  <r>
    <n v="1362"/>
    <x v="1361"/>
    <s v="四人间"/>
    <x v="33"/>
    <x v="1"/>
    <m/>
    <n v="1"/>
  </r>
  <r>
    <n v="1363"/>
    <x v="1362"/>
    <s v="四人间"/>
    <x v="33"/>
    <x v="2"/>
    <m/>
    <n v="1"/>
  </r>
  <r>
    <n v="1364"/>
    <x v="1363"/>
    <s v="四人间"/>
    <x v="33"/>
    <x v="1"/>
    <m/>
    <n v="1"/>
  </r>
  <r>
    <n v="1365"/>
    <x v="1364"/>
    <s v="四人间"/>
    <x v="33"/>
    <x v="2"/>
    <m/>
    <n v="1"/>
  </r>
  <r>
    <n v="1366"/>
    <x v="1365"/>
    <s v="四人间"/>
    <x v="33"/>
    <x v="2"/>
    <m/>
    <n v="1"/>
  </r>
  <r>
    <n v="1367"/>
    <x v="1366"/>
    <s v="四人间"/>
    <x v="33"/>
    <x v="1"/>
    <m/>
    <n v="1"/>
  </r>
  <r>
    <n v="1368"/>
    <x v="1367"/>
    <s v="四人间"/>
    <x v="33"/>
    <x v="2"/>
    <m/>
    <n v="1"/>
  </r>
  <r>
    <n v="1369"/>
    <x v="1368"/>
    <s v="四人间"/>
    <x v="33"/>
    <x v="1"/>
    <m/>
    <n v="1"/>
  </r>
  <r>
    <n v="1370"/>
    <x v="1369"/>
    <s v="四人间"/>
    <x v="33"/>
    <x v="2"/>
    <m/>
    <n v="1"/>
  </r>
  <r>
    <n v="1371"/>
    <x v="1370"/>
    <s v="四人间"/>
    <x v="33"/>
    <x v="1"/>
    <m/>
    <n v="1"/>
  </r>
  <r>
    <n v="1372"/>
    <x v="1371"/>
    <s v="四人间"/>
    <x v="33"/>
    <x v="2"/>
    <m/>
    <n v="1"/>
  </r>
  <r>
    <n v="1373"/>
    <x v="1372"/>
    <s v="四人间"/>
    <x v="33"/>
    <x v="1"/>
    <m/>
    <n v="1"/>
  </r>
  <r>
    <n v="1374"/>
    <x v="1373"/>
    <s v="四人间"/>
    <x v="33"/>
    <x v="2"/>
    <m/>
    <n v="1"/>
  </r>
  <r>
    <n v="1375"/>
    <x v="1374"/>
    <s v="四人间"/>
    <x v="33"/>
    <x v="2"/>
    <m/>
    <n v="1"/>
  </r>
  <r>
    <n v="1376"/>
    <x v="1375"/>
    <s v="四人间"/>
    <x v="33"/>
    <x v="1"/>
    <m/>
    <n v="1"/>
  </r>
  <r>
    <n v="1377"/>
    <x v="1376"/>
    <s v="四人间"/>
    <x v="33"/>
    <x v="2"/>
    <m/>
    <n v="1"/>
  </r>
  <r>
    <n v="1378"/>
    <x v="1377"/>
    <s v="四人间"/>
    <x v="33"/>
    <x v="1"/>
    <m/>
    <n v="1"/>
  </r>
  <r>
    <n v="1379"/>
    <x v="1378"/>
    <s v="四人间"/>
    <x v="33"/>
    <x v="2"/>
    <m/>
    <n v="1"/>
  </r>
  <r>
    <n v="1380"/>
    <x v="1379"/>
    <s v="四人间"/>
    <x v="33"/>
    <x v="1"/>
    <m/>
    <n v="1"/>
  </r>
  <r>
    <n v="1381"/>
    <x v="1380"/>
    <s v="四人间"/>
    <x v="33"/>
    <x v="2"/>
    <m/>
    <n v="1"/>
  </r>
  <r>
    <n v="1382"/>
    <x v="1381"/>
    <s v="四人间"/>
    <x v="33"/>
    <x v="1"/>
    <m/>
    <n v="1"/>
  </r>
  <r>
    <n v="1383"/>
    <x v="1382"/>
    <s v="四人间"/>
    <x v="33"/>
    <x v="2"/>
    <m/>
    <n v="1"/>
  </r>
  <r>
    <n v="1384"/>
    <x v="1383"/>
    <s v="四人间"/>
    <x v="33"/>
    <x v="2"/>
    <m/>
    <n v="1"/>
  </r>
  <r>
    <n v="1385"/>
    <x v="1384"/>
    <s v="四人间"/>
    <x v="33"/>
    <x v="1"/>
    <m/>
    <n v="1"/>
  </r>
  <r>
    <n v="1386"/>
    <x v="1385"/>
    <s v="四人间"/>
    <x v="33"/>
    <x v="2"/>
    <m/>
    <n v="1"/>
  </r>
  <r>
    <n v="1387"/>
    <x v="1386"/>
    <s v="四人间"/>
    <x v="33"/>
    <x v="1"/>
    <m/>
    <n v="1"/>
  </r>
  <r>
    <n v="1388"/>
    <x v="1387"/>
    <s v="四人间"/>
    <x v="32"/>
    <x v="2"/>
    <m/>
    <n v="1"/>
  </r>
  <r>
    <n v="1389"/>
    <x v="1388"/>
    <s v="四人间"/>
    <x v="32"/>
    <x v="1"/>
    <m/>
    <n v="1"/>
  </r>
  <r>
    <n v="1390"/>
    <x v="1389"/>
    <s v="四人间"/>
    <x v="33"/>
    <x v="1"/>
    <m/>
    <n v="1"/>
  </r>
  <r>
    <n v="1391"/>
    <x v="1390"/>
    <s v="四人间"/>
    <x v="32"/>
    <x v="2"/>
    <m/>
    <n v="1"/>
  </r>
  <r>
    <n v="1392"/>
    <x v="1391"/>
    <s v="四人间"/>
    <x v="32"/>
    <x v="1"/>
    <m/>
    <n v="1"/>
  </r>
  <r>
    <n v="1393"/>
    <x v="1392"/>
    <s v="四人间"/>
    <x v="33"/>
    <x v="2"/>
    <m/>
    <n v="1"/>
  </r>
  <r>
    <n v="1394"/>
    <x v="1393"/>
    <s v="四人间"/>
    <x v="33"/>
    <x v="1"/>
    <m/>
    <n v="1"/>
  </r>
  <r>
    <n v="1395"/>
    <x v="1394"/>
    <s v="四人间"/>
    <x v="33"/>
    <x v="2"/>
    <m/>
    <n v="1"/>
  </r>
  <r>
    <n v="1396"/>
    <x v="1395"/>
    <s v="四人间"/>
    <x v="33"/>
    <x v="1"/>
    <m/>
    <n v="1"/>
  </r>
  <r>
    <n v="1397"/>
    <x v="1396"/>
    <s v="四人间"/>
    <x v="33"/>
    <x v="2"/>
    <m/>
    <n v="1"/>
  </r>
  <r>
    <n v="1398"/>
    <x v="1397"/>
    <s v="四人间"/>
    <x v="33"/>
    <x v="1"/>
    <m/>
    <n v="1"/>
  </r>
  <r>
    <n v="1399"/>
    <x v="1398"/>
    <s v="四人间"/>
    <x v="33"/>
    <x v="2"/>
    <m/>
    <n v="1"/>
  </r>
  <r>
    <n v="1400"/>
    <x v="1399"/>
    <s v="四人间"/>
    <x v="33"/>
    <x v="1"/>
    <m/>
    <n v="1"/>
  </r>
  <r>
    <n v="1401"/>
    <x v="1400"/>
    <s v="四人间"/>
    <x v="33"/>
    <x v="2"/>
    <m/>
    <n v="1"/>
  </r>
  <r>
    <n v="1402"/>
    <x v="1401"/>
    <s v="四人间"/>
    <x v="33"/>
    <x v="1"/>
    <m/>
    <n v="1"/>
  </r>
  <r>
    <n v="1403"/>
    <x v="1402"/>
    <s v="四人间"/>
    <x v="33"/>
    <x v="2"/>
    <m/>
    <n v="1"/>
  </r>
  <r>
    <n v="1404"/>
    <x v="1403"/>
    <s v="四人间"/>
    <x v="33"/>
    <x v="1"/>
    <m/>
    <n v="1"/>
  </r>
  <r>
    <n v="1405"/>
    <x v="1404"/>
    <s v="四人间"/>
    <x v="33"/>
    <x v="2"/>
    <m/>
    <n v="1"/>
  </r>
  <r>
    <n v="1406"/>
    <x v="1405"/>
    <s v="四人间"/>
    <x v="33"/>
    <x v="2"/>
    <m/>
    <n v="1"/>
  </r>
  <r>
    <n v="1407"/>
    <x v="1406"/>
    <s v="四人间"/>
    <x v="33"/>
    <x v="2"/>
    <m/>
    <n v="1"/>
  </r>
  <r>
    <n v="1408"/>
    <x v="1407"/>
    <s v="四人间"/>
    <x v="33"/>
    <x v="2"/>
    <m/>
    <n v="1"/>
  </r>
  <r>
    <n v="1409"/>
    <x v="1408"/>
    <s v="四人间"/>
    <x v="33"/>
    <x v="1"/>
    <m/>
    <n v="1"/>
  </r>
  <r>
    <n v="1410"/>
    <x v="1409"/>
    <s v="四人间"/>
    <x v="33"/>
    <x v="2"/>
    <m/>
    <n v="1"/>
  </r>
  <r>
    <n v="1411"/>
    <x v="1410"/>
    <s v="四人间"/>
    <x v="33"/>
    <x v="1"/>
    <m/>
    <n v="1"/>
  </r>
  <r>
    <n v="1412"/>
    <x v="1411"/>
    <s v="四人间"/>
    <x v="33"/>
    <x v="1"/>
    <m/>
    <n v="1"/>
  </r>
  <r>
    <n v="1413"/>
    <x v="1412"/>
    <s v="四人间"/>
    <x v="33"/>
    <x v="2"/>
    <m/>
    <n v="1"/>
  </r>
  <r>
    <n v="1414"/>
    <x v="1413"/>
    <s v="四人间"/>
    <x v="33"/>
    <x v="1"/>
    <m/>
    <n v="1"/>
  </r>
  <r>
    <n v="1415"/>
    <x v="1414"/>
    <s v="四人间"/>
    <x v="32"/>
    <x v="2"/>
    <m/>
    <n v="1"/>
  </r>
  <r>
    <n v="1416"/>
    <x v="1415"/>
    <s v="四人间"/>
    <x v="32"/>
    <x v="1"/>
    <m/>
    <n v="1"/>
  </r>
  <r>
    <n v="1417"/>
    <x v="1416"/>
    <s v="四人间"/>
    <x v="32"/>
    <x v="2"/>
    <m/>
    <n v="1"/>
  </r>
  <r>
    <n v="1418"/>
    <x v="1417"/>
    <s v="四人间"/>
    <x v="32"/>
    <x v="1"/>
    <m/>
    <n v="1"/>
  </r>
  <r>
    <n v="1419"/>
    <x v="1418"/>
    <s v="四人间"/>
    <x v="33"/>
    <x v="2"/>
    <m/>
    <n v="1"/>
  </r>
  <r>
    <n v="1420"/>
    <x v="1419"/>
    <s v="四人间"/>
    <x v="33"/>
    <x v="1"/>
    <m/>
    <n v="1"/>
  </r>
  <r>
    <n v="1421"/>
    <x v="1420"/>
    <s v="四人间"/>
    <x v="33"/>
    <x v="2"/>
    <m/>
    <n v="1"/>
  </r>
  <r>
    <n v="1422"/>
    <x v="1421"/>
    <s v="四人间"/>
    <x v="33"/>
    <x v="1"/>
    <m/>
    <n v="1"/>
  </r>
  <r>
    <n v="1423"/>
    <x v="1422"/>
    <s v="四人间"/>
    <x v="33"/>
    <x v="2"/>
    <m/>
    <n v="1"/>
  </r>
  <r>
    <n v="1424"/>
    <x v="1423"/>
    <s v="四人间"/>
    <x v="33"/>
    <x v="2"/>
    <m/>
    <n v="1"/>
  </r>
  <r>
    <n v="1425"/>
    <x v="1424"/>
    <s v="四人间"/>
    <x v="33"/>
    <x v="1"/>
    <m/>
    <n v="1"/>
  </r>
  <r>
    <n v="1426"/>
    <x v="1425"/>
    <s v="四人间"/>
    <x v="33"/>
    <x v="2"/>
    <m/>
    <n v="1"/>
  </r>
  <r>
    <n v="1427"/>
    <x v="1426"/>
    <s v="四人间"/>
    <x v="33"/>
    <x v="1"/>
    <m/>
    <n v="1"/>
  </r>
  <r>
    <n v="1428"/>
    <x v="1427"/>
    <s v="四人间"/>
    <x v="33"/>
    <x v="2"/>
    <m/>
    <n v="1"/>
  </r>
  <r>
    <n v="1429"/>
    <x v="1428"/>
    <s v="四人间"/>
    <x v="33"/>
    <x v="1"/>
    <m/>
    <n v="1"/>
  </r>
  <r>
    <n v="1430"/>
    <x v="1429"/>
    <s v="四人间"/>
    <x v="33"/>
    <x v="2"/>
    <m/>
    <n v="1"/>
  </r>
  <r>
    <n v="1431"/>
    <x v="1430"/>
    <s v="四人间"/>
    <x v="33"/>
    <x v="1"/>
    <m/>
    <n v="1"/>
  </r>
  <r>
    <n v="1432"/>
    <x v="1431"/>
    <s v="四人间"/>
    <x v="33"/>
    <x v="2"/>
    <m/>
    <n v="1"/>
  </r>
  <r>
    <n v="1433"/>
    <x v="1432"/>
    <s v="四人间"/>
    <x v="33"/>
    <x v="2"/>
    <m/>
    <n v="1"/>
  </r>
  <r>
    <n v="1434"/>
    <x v="1433"/>
    <s v="四人间"/>
    <x v="33"/>
    <x v="1"/>
    <m/>
    <n v="1"/>
  </r>
  <r>
    <n v="1435"/>
    <x v="1434"/>
    <s v="四人间"/>
    <x v="33"/>
    <x v="2"/>
    <m/>
    <n v="1"/>
  </r>
  <r>
    <n v="1436"/>
    <x v="1435"/>
    <s v="四人间"/>
    <x v="33"/>
    <x v="1"/>
    <m/>
    <n v="1"/>
  </r>
  <r>
    <n v="1437"/>
    <x v="1436"/>
    <s v="四人间"/>
    <x v="33"/>
    <x v="2"/>
    <m/>
    <n v="1"/>
  </r>
  <r>
    <n v="1438"/>
    <x v="1437"/>
    <s v="四人间"/>
    <x v="33"/>
    <x v="1"/>
    <m/>
    <n v="1"/>
  </r>
  <r>
    <n v="1439"/>
    <x v="1438"/>
    <s v="四人间"/>
    <x v="33"/>
    <x v="2"/>
    <m/>
    <n v="1"/>
  </r>
  <r>
    <n v="1440"/>
    <x v="1439"/>
    <s v="四人间"/>
    <x v="33"/>
    <x v="1"/>
    <m/>
    <n v="1"/>
  </r>
  <r>
    <n v="1441"/>
    <x v="1440"/>
    <s v="四人间"/>
    <x v="33"/>
    <x v="2"/>
    <m/>
    <n v="1"/>
  </r>
  <r>
    <n v="1442"/>
    <x v="1441"/>
    <s v="四人间"/>
    <x v="33"/>
    <x v="2"/>
    <m/>
    <n v="1"/>
  </r>
  <r>
    <n v="1443"/>
    <x v="1442"/>
    <s v="四人间"/>
    <x v="33"/>
    <x v="1"/>
    <m/>
    <n v="1"/>
  </r>
  <r>
    <n v="1444"/>
    <x v="1443"/>
    <s v="四人间"/>
    <x v="33"/>
    <x v="2"/>
    <m/>
    <n v="1"/>
  </r>
  <r>
    <n v="1445"/>
    <x v="1444"/>
    <s v="四人间"/>
    <x v="33"/>
    <x v="1"/>
    <m/>
    <n v="1"/>
  </r>
  <r>
    <n v="1446"/>
    <x v="1445"/>
    <s v="四人间"/>
    <x v="32"/>
    <x v="2"/>
    <m/>
    <n v="1"/>
  </r>
  <r>
    <n v="1447"/>
    <x v="1446"/>
    <s v="四人间"/>
    <x v="32"/>
    <x v="1"/>
    <m/>
    <n v="1"/>
  </r>
  <r>
    <n v="1448"/>
    <x v="1447"/>
    <s v="四人间"/>
    <x v="32"/>
    <x v="2"/>
    <m/>
    <n v="1"/>
  </r>
  <r>
    <n v="1449"/>
    <x v="1448"/>
    <s v="四人间"/>
    <x v="32"/>
    <x v="1"/>
    <m/>
    <n v="1"/>
  </r>
  <r>
    <n v="1450"/>
    <x v="1449"/>
    <s v="四人间"/>
    <x v="33"/>
    <x v="2"/>
    <m/>
    <n v="1"/>
  </r>
  <r>
    <n v="1451"/>
    <x v="1450"/>
    <s v="四人间"/>
    <x v="33"/>
    <x v="1"/>
    <m/>
    <n v="1"/>
  </r>
  <r>
    <n v="1452"/>
    <x v="1451"/>
    <s v="四人间"/>
    <x v="33"/>
    <x v="2"/>
    <m/>
    <n v="1"/>
  </r>
  <r>
    <n v="1453"/>
    <x v="1452"/>
    <s v="四人间"/>
    <x v="33"/>
    <x v="1"/>
    <m/>
    <n v="1"/>
  </r>
  <r>
    <n v="1454"/>
    <x v="1453"/>
    <s v="四人间"/>
    <x v="33"/>
    <x v="2"/>
    <m/>
    <n v="1"/>
  </r>
  <r>
    <n v="1455"/>
    <x v="1454"/>
    <s v="四人间"/>
    <x v="33"/>
    <x v="2"/>
    <m/>
    <n v="1"/>
  </r>
  <r>
    <n v="1456"/>
    <x v="1455"/>
    <s v="四人间"/>
    <x v="33"/>
    <x v="1"/>
    <m/>
    <n v="1"/>
  </r>
  <r>
    <n v="1457"/>
    <x v="1456"/>
    <s v="四人间"/>
    <x v="33"/>
    <x v="2"/>
    <m/>
    <n v="1"/>
  </r>
  <r>
    <n v="1458"/>
    <x v="1457"/>
    <s v="四人间"/>
    <x v="33"/>
    <x v="1"/>
    <m/>
    <n v="1"/>
  </r>
  <r>
    <n v="1459"/>
    <x v="1458"/>
    <s v="四人间"/>
    <x v="33"/>
    <x v="2"/>
    <m/>
    <n v="1"/>
  </r>
  <r>
    <n v="1460"/>
    <x v="1459"/>
    <s v="四人间"/>
    <x v="33"/>
    <x v="1"/>
    <m/>
    <n v="1"/>
  </r>
  <r>
    <n v="1461"/>
    <x v="1460"/>
    <s v="四人间"/>
    <x v="33"/>
    <x v="2"/>
    <m/>
    <n v="1"/>
  </r>
  <r>
    <n v="1462"/>
    <x v="1461"/>
    <s v="四人间"/>
    <x v="33"/>
    <x v="1"/>
    <m/>
    <n v="1"/>
  </r>
  <r>
    <n v="1463"/>
    <x v="1462"/>
    <s v="四人间"/>
    <x v="33"/>
    <x v="2"/>
    <m/>
    <n v="1"/>
  </r>
  <r>
    <n v="1464"/>
    <x v="1463"/>
    <s v="四人间"/>
    <x v="33"/>
    <x v="2"/>
    <m/>
    <n v="1"/>
  </r>
  <r>
    <n v="1465"/>
    <x v="1464"/>
    <s v="四人间"/>
    <x v="33"/>
    <x v="1"/>
    <m/>
    <n v="1"/>
  </r>
  <r>
    <n v="1466"/>
    <x v="1465"/>
    <s v="四人间"/>
    <x v="33"/>
    <x v="2"/>
    <m/>
    <n v="1"/>
  </r>
  <r>
    <n v="1467"/>
    <x v="1466"/>
    <s v="四人间"/>
    <x v="33"/>
    <x v="1"/>
    <m/>
    <n v="1"/>
  </r>
  <r>
    <n v="1468"/>
    <x v="1467"/>
    <s v="四人间"/>
    <x v="33"/>
    <x v="2"/>
    <m/>
    <n v="1"/>
  </r>
  <r>
    <n v="1469"/>
    <x v="1468"/>
    <s v="四人间"/>
    <x v="33"/>
    <x v="1"/>
    <m/>
    <n v="1"/>
  </r>
  <r>
    <n v="1470"/>
    <x v="1469"/>
    <s v="四人间"/>
    <x v="33"/>
    <x v="2"/>
    <m/>
    <n v="1"/>
  </r>
  <r>
    <n v="1471"/>
    <x v="1470"/>
    <s v="四人间"/>
    <x v="33"/>
    <x v="1"/>
    <m/>
    <n v="1"/>
  </r>
  <r>
    <n v="1472"/>
    <x v="1471"/>
    <s v="四人间"/>
    <x v="33"/>
    <x v="2"/>
    <m/>
    <n v="1"/>
  </r>
  <r>
    <n v="1473"/>
    <x v="1472"/>
    <s v="四人间"/>
    <x v="33"/>
    <x v="2"/>
    <m/>
    <n v="1"/>
  </r>
  <r>
    <n v="1474"/>
    <x v="1473"/>
    <s v="四人间"/>
    <x v="33"/>
    <x v="1"/>
    <m/>
    <n v="1"/>
  </r>
  <r>
    <n v="1475"/>
    <x v="1474"/>
    <s v="四人间"/>
    <x v="33"/>
    <x v="2"/>
    <m/>
    <n v="1"/>
  </r>
  <r>
    <n v="1476"/>
    <x v="1475"/>
    <s v="四人间"/>
    <x v="33"/>
    <x v="1"/>
    <m/>
    <n v="1"/>
  </r>
  <r>
    <n v="1477"/>
    <x v="1476"/>
    <s v="四人间"/>
    <x v="32"/>
    <x v="2"/>
    <m/>
    <n v="1"/>
  </r>
  <r>
    <n v="1478"/>
    <x v="1477"/>
    <s v="四人间"/>
    <x v="32"/>
    <x v="1"/>
    <m/>
    <n v="1"/>
  </r>
  <r>
    <n v="1479"/>
    <x v="1478"/>
    <s v="四人间"/>
    <x v="32"/>
    <x v="2"/>
    <m/>
    <n v="1"/>
  </r>
  <r>
    <n v="1480"/>
    <x v="1479"/>
    <s v="四人间"/>
    <x v="32"/>
    <x v="1"/>
    <m/>
    <n v="1"/>
  </r>
  <r>
    <n v="1481"/>
    <x v="1480"/>
    <s v="四人间"/>
    <x v="33"/>
    <x v="2"/>
    <m/>
    <n v="1"/>
  </r>
  <r>
    <n v="1482"/>
    <x v="1481"/>
    <s v="四人间"/>
    <x v="33"/>
    <x v="1"/>
    <m/>
    <n v="1"/>
  </r>
  <r>
    <n v="1483"/>
    <x v="1482"/>
    <s v="四人间"/>
    <x v="33"/>
    <x v="2"/>
    <m/>
    <n v="1"/>
  </r>
  <r>
    <n v="1484"/>
    <x v="1483"/>
    <s v="四人间"/>
    <x v="33"/>
    <x v="1"/>
    <m/>
    <n v="1"/>
  </r>
  <r>
    <n v="1485"/>
    <x v="1484"/>
    <s v="四人间"/>
    <x v="33"/>
    <x v="2"/>
    <m/>
    <n v="1"/>
  </r>
  <r>
    <n v="1486"/>
    <x v="1485"/>
    <s v="四人间"/>
    <x v="33"/>
    <x v="2"/>
    <m/>
    <n v="1"/>
  </r>
  <r>
    <n v="1487"/>
    <x v="1486"/>
    <s v="四人间"/>
    <x v="33"/>
    <x v="1"/>
    <m/>
    <n v="1"/>
  </r>
  <r>
    <n v="1488"/>
    <x v="1487"/>
    <s v="四人间"/>
    <x v="33"/>
    <x v="2"/>
    <m/>
    <n v="1"/>
  </r>
  <r>
    <n v="1489"/>
    <x v="1488"/>
    <s v="四人间"/>
    <x v="33"/>
    <x v="1"/>
    <m/>
    <n v="1"/>
  </r>
  <r>
    <n v="1490"/>
    <x v="1489"/>
    <s v="四人间"/>
    <x v="33"/>
    <x v="2"/>
    <m/>
    <n v="1"/>
  </r>
  <r>
    <n v="1491"/>
    <x v="1490"/>
    <s v="四人间"/>
    <x v="33"/>
    <x v="1"/>
    <m/>
    <n v="1"/>
  </r>
  <r>
    <n v="1492"/>
    <x v="1491"/>
    <s v="四人间"/>
    <x v="33"/>
    <x v="2"/>
    <m/>
    <n v="1"/>
  </r>
  <r>
    <n v="1493"/>
    <x v="1492"/>
    <s v="四人间"/>
    <x v="33"/>
    <x v="1"/>
    <m/>
    <n v="1"/>
  </r>
  <r>
    <n v="1494"/>
    <x v="1493"/>
    <s v="四人间"/>
    <x v="33"/>
    <x v="2"/>
    <m/>
    <n v="1"/>
  </r>
  <r>
    <n v="1495"/>
    <x v="1494"/>
    <s v="四人间"/>
    <x v="33"/>
    <x v="2"/>
    <m/>
    <n v="1"/>
  </r>
  <r>
    <n v="1496"/>
    <x v="1495"/>
    <s v="四人间"/>
    <x v="33"/>
    <x v="1"/>
    <m/>
    <n v="1"/>
  </r>
  <r>
    <n v="1497"/>
    <x v="1496"/>
    <s v="四人间"/>
    <x v="33"/>
    <x v="2"/>
    <m/>
    <n v="1"/>
  </r>
  <r>
    <n v="1498"/>
    <x v="1497"/>
    <s v="四人间"/>
    <x v="33"/>
    <x v="1"/>
    <m/>
    <n v="1"/>
  </r>
  <r>
    <n v="1499"/>
    <x v="1498"/>
    <s v="四人间"/>
    <x v="33"/>
    <x v="2"/>
    <m/>
    <n v="1"/>
  </r>
  <r>
    <n v="1500"/>
    <x v="1499"/>
    <s v="四人间"/>
    <x v="33"/>
    <x v="1"/>
    <m/>
    <n v="1"/>
  </r>
  <r>
    <n v="1501"/>
    <x v="1500"/>
    <s v="四人间"/>
    <x v="33"/>
    <x v="2"/>
    <m/>
    <n v="1"/>
  </r>
  <r>
    <n v="1502"/>
    <x v="1501"/>
    <s v="四人间"/>
    <x v="33"/>
    <x v="1"/>
    <m/>
    <n v="1"/>
  </r>
  <r>
    <n v="1503"/>
    <x v="1502"/>
    <s v="四人间"/>
    <x v="33"/>
    <x v="2"/>
    <m/>
    <n v="1"/>
  </r>
  <r>
    <n v="1504"/>
    <x v="1503"/>
    <s v="四人间"/>
    <x v="33"/>
    <x v="2"/>
    <m/>
    <n v="1"/>
  </r>
  <r>
    <n v="1505"/>
    <x v="1504"/>
    <s v="四人间"/>
    <x v="33"/>
    <x v="1"/>
    <m/>
    <n v="1"/>
  </r>
  <r>
    <n v="1506"/>
    <x v="1505"/>
    <s v="四人间"/>
    <x v="33"/>
    <x v="2"/>
    <m/>
    <n v="1"/>
  </r>
  <r>
    <n v="1507"/>
    <x v="1506"/>
    <s v="四人间"/>
    <x v="33"/>
    <x v="1"/>
    <m/>
    <n v="1"/>
  </r>
  <r>
    <n v="1508"/>
    <x v="1507"/>
    <s v="四人间"/>
    <x v="32"/>
    <x v="2"/>
    <m/>
    <n v="1"/>
  </r>
  <r>
    <n v="1509"/>
    <x v="1508"/>
    <s v="四人间"/>
    <x v="32"/>
    <x v="1"/>
    <m/>
    <n v="1"/>
  </r>
  <r>
    <n v="1510"/>
    <x v="1509"/>
    <s v="四人间"/>
    <x v="32"/>
    <x v="2"/>
    <m/>
    <n v="1"/>
  </r>
  <r>
    <n v="1511"/>
    <x v="1510"/>
    <s v="四人间"/>
    <x v="32"/>
    <x v="1"/>
    <m/>
    <n v="1"/>
  </r>
  <r>
    <n v="1512"/>
    <x v="1511"/>
    <s v="四人间"/>
    <x v="33"/>
    <x v="2"/>
    <m/>
    <n v="1"/>
  </r>
  <r>
    <n v="1513"/>
    <x v="1512"/>
    <s v="四人间"/>
    <x v="33"/>
    <x v="1"/>
    <m/>
    <n v="1"/>
  </r>
  <r>
    <n v="1514"/>
    <x v="1513"/>
    <s v="四人间"/>
    <x v="33"/>
    <x v="2"/>
    <m/>
    <n v="1"/>
  </r>
  <r>
    <n v="1515"/>
    <x v="1514"/>
    <s v="四人间"/>
    <x v="33"/>
    <x v="1"/>
    <m/>
    <n v="1"/>
  </r>
  <r>
    <n v="1516"/>
    <x v="1515"/>
    <s v="四人间"/>
    <x v="33"/>
    <x v="2"/>
    <m/>
    <n v="1"/>
  </r>
  <r>
    <n v="1517"/>
    <x v="1516"/>
    <s v="四人间"/>
    <x v="33"/>
    <x v="2"/>
    <m/>
    <n v="1"/>
  </r>
  <r>
    <n v="1518"/>
    <x v="1517"/>
    <s v="四人间"/>
    <x v="33"/>
    <x v="1"/>
    <m/>
    <n v="1"/>
  </r>
  <r>
    <n v="1519"/>
    <x v="1518"/>
    <s v="四人间"/>
    <x v="33"/>
    <x v="2"/>
    <m/>
    <n v="1"/>
  </r>
  <r>
    <n v="1520"/>
    <x v="1519"/>
    <s v="四人间"/>
    <x v="33"/>
    <x v="1"/>
    <m/>
    <n v="1"/>
  </r>
  <r>
    <n v="1521"/>
    <x v="1520"/>
    <s v="四人间"/>
    <x v="33"/>
    <x v="2"/>
    <m/>
    <n v="1"/>
  </r>
  <r>
    <n v="1522"/>
    <x v="1521"/>
    <s v="四人间"/>
    <x v="33"/>
    <x v="1"/>
    <m/>
    <n v="1"/>
  </r>
  <r>
    <n v="1523"/>
    <x v="1522"/>
    <s v="四人间"/>
    <x v="33"/>
    <x v="2"/>
    <m/>
    <n v="1"/>
  </r>
  <r>
    <n v="1524"/>
    <x v="1523"/>
    <s v="四人间"/>
    <x v="33"/>
    <x v="1"/>
    <m/>
    <n v="1"/>
  </r>
  <r>
    <n v="1525"/>
    <x v="1524"/>
    <s v="四人间"/>
    <x v="33"/>
    <x v="2"/>
    <m/>
    <n v="1"/>
  </r>
  <r>
    <n v="1526"/>
    <x v="1525"/>
    <s v="四人间"/>
    <x v="33"/>
    <x v="2"/>
    <m/>
    <n v="1"/>
  </r>
  <r>
    <n v="1527"/>
    <x v="1526"/>
    <s v="四人间"/>
    <x v="33"/>
    <x v="1"/>
    <m/>
    <n v="1"/>
  </r>
  <r>
    <n v="1528"/>
    <x v="1527"/>
    <s v="四人间"/>
    <x v="33"/>
    <x v="2"/>
    <m/>
    <n v="1"/>
  </r>
  <r>
    <n v="1529"/>
    <x v="1528"/>
    <s v="四人间"/>
    <x v="33"/>
    <x v="1"/>
    <m/>
    <n v="1"/>
  </r>
  <r>
    <n v="1530"/>
    <x v="1529"/>
    <s v="四人间"/>
    <x v="33"/>
    <x v="2"/>
    <m/>
    <n v="1"/>
  </r>
  <r>
    <n v="1531"/>
    <x v="1530"/>
    <s v="四人间"/>
    <x v="33"/>
    <x v="1"/>
    <m/>
    <n v="1"/>
  </r>
  <r>
    <n v="1532"/>
    <x v="1531"/>
    <s v="四人间"/>
    <x v="33"/>
    <x v="2"/>
    <m/>
    <n v="1"/>
  </r>
  <r>
    <n v="1533"/>
    <x v="1532"/>
    <s v="四人间"/>
    <x v="33"/>
    <x v="1"/>
    <m/>
    <n v="1"/>
  </r>
  <r>
    <n v="1534"/>
    <x v="1533"/>
    <s v="四人间"/>
    <x v="33"/>
    <x v="2"/>
    <m/>
    <n v="1"/>
  </r>
  <r>
    <n v="1535"/>
    <x v="1534"/>
    <s v="四人间"/>
    <x v="33"/>
    <x v="2"/>
    <m/>
    <n v="1"/>
  </r>
  <r>
    <n v="1536"/>
    <x v="1535"/>
    <s v="四人间"/>
    <x v="33"/>
    <x v="1"/>
    <m/>
    <n v="1"/>
  </r>
  <r>
    <n v="1537"/>
    <x v="1536"/>
    <s v="四人间"/>
    <x v="33"/>
    <x v="2"/>
    <m/>
    <n v="1"/>
  </r>
  <r>
    <n v="1538"/>
    <x v="1537"/>
    <s v="四人间"/>
    <x v="33"/>
    <x v="1"/>
    <m/>
    <n v="1"/>
  </r>
  <r>
    <n v="1539"/>
    <x v="1538"/>
    <s v="四人间"/>
    <x v="32"/>
    <x v="2"/>
    <m/>
    <n v="1"/>
  </r>
  <r>
    <n v="1540"/>
    <x v="1539"/>
    <s v="四人间"/>
    <x v="32"/>
    <x v="1"/>
    <m/>
    <n v="1"/>
  </r>
  <r>
    <n v="1541"/>
    <x v="1540"/>
    <s v="四人间"/>
    <x v="32"/>
    <x v="2"/>
    <m/>
    <n v="1"/>
  </r>
  <r>
    <n v="1542"/>
    <x v="1541"/>
    <s v="四人间"/>
    <x v="32"/>
    <x v="1"/>
    <m/>
    <n v="1"/>
  </r>
  <r>
    <n v="1543"/>
    <x v="1542"/>
    <s v="四人间"/>
    <x v="33"/>
    <x v="2"/>
    <m/>
    <n v="1"/>
  </r>
  <r>
    <n v="1544"/>
    <x v="1543"/>
    <s v="四人间"/>
    <x v="33"/>
    <x v="1"/>
    <m/>
    <n v="1"/>
  </r>
  <r>
    <n v="1545"/>
    <x v="1544"/>
    <s v="四人间"/>
    <x v="33"/>
    <x v="2"/>
    <m/>
    <n v="1"/>
  </r>
  <r>
    <n v="1546"/>
    <x v="1545"/>
    <s v="四人间"/>
    <x v="33"/>
    <x v="1"/>
    <m/>
    <n v="1"/>
  </r>
  <r>
    <n v="1547"/>
    <x v="1546"/>
    <s v="四人间"/>
    <x v="33"/>
    <x v="2"/>
    <m/>
    <n v="1"/>
  </r>
  <r>
    <n v="1548"/>
    <x v="1547"/>
    <s v="四人间"/>
    <x v="33"/>
    <x v="2"/>
    <m/>
    <n v="1"/>
  </r>
  <r>
    <n v="1549"/>
    <x v="1548"/>
    <s v="四人间"/>
    <x v="33"/>
    <x v="1"/>
    <m/>
    <n v="1"/>
  </r>
  <r>
    <n v="1550"/>
    <x v="1549"/>
    <s v="四人间"/>
    <x v="33"/>
    <x v="2"/>
    <m/>
    <n v="1"/>
  </r>
  <r>
    <n v="1551"/>
    <x v="1550"/>
    <s v="四人间"/>
    <x v="33"/>
    <x v="1"/>
    <m/>
    <n v="1"/>
  </r>
  <r>
    <n v="1552"/>
    <x v="1551"/>
    <s v="四人间"/>
    <x v="33"/>
    <x v="2"/>
    <m/>
    <n v="1"/>
  </r>
  <r>
    <n v="1553"/>
    <x v="1552"/>
    <s v="四人间"/>
    <x v="33"/>
    <x v="1"/>
    <m/>
    <n v="1"/>
  </r>
  <r>
    <n v="1554"/>
    <x v="1553"/>
    <s v="四人间"/>
    <x v="33"/>
    <x v="2"/>
    <m/>
    <n v="1"/>
  </r>
  <r>
    <n v="1555"/>
    <x v="1554"/>
    <s v="四人间"/>
    <x v="33"/>
    <x v="1"/>
    <m/>
    <n v="1"/>
  </r>
  <r>
    <n v="1556"/>
    <x v="1555"/>
    <s v="四人间"/>
    <x v="33"/>
    <x v="2"/>
    <m/>
    <n v="1"/>
  </r>
  <r>
    <n v="1557"/>
    <x v="1556"/>
    <s v="四人间"/>
    <x v="33"/>
    <x v="2"/>
    <m/>
    <n v="1"/>
  </r>
  <r>
    <n v="1558"/>
    <x v="1557"/>
    <s v="四人间"/>
    <x v="33"/>
    <x v="1"/>
    <m/>
    <n v="1"/>
  </r>
  <r>
    <n v="1559"/>
    <x v="1558"/>
    <s v="四人间"/>
    <x v="33"/>
    <x v="2"/>
    <m/>
    <n v="1"/>
  </r>
  <r>
    <n v="1560"/>
    <x v="1559"/>
    <s v="四人间"/>
    <x v="33"/>
    <x v="1"/>
    <m/>
    <n v="1"/>
  </r>
  <r>
    <n v="1561"/>
    <x v="1560"/>
    <s v="四人间"/>
    <x v="33"/>
    <x v="2"/>
    <m/>
    <n v="1"/>
  </r>
  <r>
    <n v="1562"/>
    <x v="1561"/>
    <s v="四人间"/>
    <x v="33"/>
    <x v="1"/>
    <m/>
    <n v="1"/>
  </r>
  <r>
    <n v="1563"/>
    <x v="1562"/>
    <s v="四人间"/>
    <x v="33"/>
    <x v="2"/>
    <m/>
    <n v="1"/>
  </r>
  <r>
    <n v="1564"/>
    <x v="1563"/>
    <s v="四人间"/>
    <x v="33"/>
    <x v="1"/>
    <m/>
    <n v="1"/>
  </r>
  <r>
    <n v="1565"/>
    <x v="1564"/>
    <s v="四人间"/>
    <x v="33"/>
    <x v="2"/>
    <m/>
    <n v="1"/>
  </r>
  <r>
    <n v="1566"/>
    <x v="1565"/>
    <s v="四人间"/>
    <x v="33"/>
    <x v="2"/>
    <m/>
    <n v="1"/>
  </r>
  <r>
    <n v="1567"/>
    <x v="1566"/>
    <s v="四人间"/>
    <x v="33"/>
    <x v="1"/>
    <m/>
    <n v="1"/>
  </r>
  <r>
    <n v="1568"/>
    <x v="1567"/>
    <s v="四人间"/>
    <x v="33"/>
    <x v="2"/>
    <m/>
    <n v="1"/>
  </r>
  <r>
    <n v="1569"/>
    <x v="1568"/>
    <s v="四人间"/>
    <x v="33"/>
    <x v="1"/>
    <m/>
    <n v="1"/>
  </r>
  <r>
    <n v="1570"/>
    <x v="1569"/>
    <s v="四人间"/>
    <x v="32"/>
    <x v="2"/>
    <m/>
    <n v="1"/>
  </r>
  <r>
    <n v="1571"/>
    <x v="1570"/>
    <s v="四人间"/>
    <x v="32"/>
    <x v="1"/>
    <m/>
    <n v="1"/>
  </r>
  <r>
    <n v="1572"/>
    <x v="1571"/>
    <s v="四人间"/>
    <x v="33"/>
    <x v="2"/>
    <m/>
    <n v="1"/>
  </r>
  <r>
    <n v="1573"/>
    <x v="1572"/>
    <s v="四人间"/>
    <x v="0"/>
    <x v="2"/>
    <m/>
    <n v="1"/>
  </r>
  <r>
    <n v="1574"/>
    <x v="1573"/>
    <s v="四人间"/>
    <x v="0"/>
    <x v="1"/>
    <m/>
    <n v="1"/>
  </r>
  <r>
    <n v="1575"/>
    <x v="1574"/>
    <s v="四人间"/>
    <x v="0"/>
    <x v="2"/>
    <m/>
    <n v="1"/>
  </r>
  <r>
    <n v="1576"/>
    <x v="1575"/>
    <s v="四人间"/>
    <x v="0"/>
    <x v="1"/>
    <m/>
    <n v="1"/>
  </r>
  <r>
    <n v="1577"/>
    <x v="1576"/>
    <s v="四人间"/>
    <x v="0"/>
    <x v="2"/>
    <m/>
    <n v="1"/>
  </r>
  <r>
    <n v="1578"/>
    <x v="1577"/>
    <s v="四人间"/>
    <x v="0"/>
    <x v="1"/>
    <m/>
    <n v="1"/>
  </r>
  <r>
    <n v="1579"/>
    <x v="1578"/>
    <s v="四人间"/>
    <x v="0"/>
    <x v="2"/>
    <m/>
    <n v="1"/>
  </r>
  <r>
    <n v="1580"/>
    <x v="1579"/>
    <s v="四人间"/>
    <x v="0"/>
    <x v="1"/>
    <m/>
    <n v="1"/>
  </r>
  <r>
    <n v="1581"/>
    <x v="1580"/>
    <s v="四人间"/>
    <x v="0"/>
    <x v="1"/>
    <m/>
    <n v="1"/>
  </r>
  <r>
    <n v="1582"/>
    <x v="1581"/>
    <s v="四人间"/>
    <x v="0"/>
    <x v="2"/>
    <m/>
    <n v="1"/>
  </r>
  <r>
    <n v="1583"/>
    <x v="1582"/>
    <s v="四人间"/>
    <x v="0"/>
    <x v="1"/>
    <m/>
    <n v="1"/>
  </r>
  <r>
    <n v="1584"/>
    <x v="1583"/>
    <s v="四人间"/>
    <x v="13"/>
    <x v="2"/>
    <m/>
    <n v="1"/>
  </r>
  <r>
    <n v="1585"/>
    <x v="1584"/>
    <s v="四人间"/>
    <x v="12"/>
    <x v="1"/>
    <m/>
    <n v="1"/>
  </r>
  <r>
    <n v="1586"/>
    <x v="1585"/>
    <s v="四人间"/>
    <x v="10"/>
    <x v="2"/>
    <m/>
    <n v="1"/>
  </r>
  <r>
    <n v="1587"/>
    <x v="1586"/>
    <s v="四人间"/>
    <x v="10"/>
    <x v="1"/>
    <m/>
    <n v="1"/>
  </r>
  <r>
    <n v="1588"/>
    <x v="1587"/>
    <s v="四人间"/>
    <x v="10"/>
    <x v="2"/>
    <m/>
    <n v="1"/>
  </r>
  <r>
    <n v="1589"/>
    <x v="1588"/>
    <s v="四人间"/>
    <x v="10"/>
    <x v="1"/>
    <m/>
    <n v="1"/>
  </r>
  <r>
    <n v="1590"/>
    <x v="1589"/>
    <s v="四人间"/>
    <x v="10"/>
    <x v="2"/>
    <m/>
    <n v="1"/>
  </r>
  <r>
    <n v="1591"/>
    <x v="1590"/>
    <s v="四人间"/>
    <x v="10"/>
    <x v="2"/>
    <m/>
    <n v="1"/>
  </r>
  <r>
    <n v="1592"/>
    <x v="1591"/>
    <s v="四人间"/>
    <x v="10"/>
    <x v="1"/>
    <m/>
    <n v="1"/>
  </r>
  <r>
    <n v="1593"/>
    <x v="1592"/>
    <s v="四人间"/>
    <x v="10"/>
    <x v="2"/>
    <m/>
    <n v="1"/>
  </r>
  <r>
    <n v="1594"/>
    <x v="1593"/>
    <s v="四人间"/>
    <x v="10"/>
    <x v="1"/>
    <m/>
    <n v="1"/>
  </r>
  <r>
    <n v="1595"/>
    <x v="1594"/>
    <s v="四人间"/>
    <x v="10"/>
    <x v="2"/>
    <m/>
    <n v="1"/>
  </r>
  <r>
    <n v="1596"/>
    <x v="1595"/>
    <s v="四人间"/>
    <x v="13"/>
    <x v="1"/>
    <m/>
    <n v="1"/>
  </r>
  <r>
    <n v="1597"/>
    <x v="1596"/>
    <s v="四人间"/>
    <x v="3"/>
    <x v="3"/>
    <m/>
    <n v="1"/>
  </r>
  <r>
    <n v="1598"/>
    <x v="1597"/>
    <s v="四人间"/>
    <x v="0"/>
    <x v="3"/>
    <m/>
    <n v="1"/>
  </r>
  <r>
    <n v="1599"/>
    <x v="1598"/>
    <s v="四人间"/>
    <x v="0"/>
    <x v="3"/>
    <m/>
    <n v="1"/>
  </r>
  <r>
    <n v="1600"/>
    <x v="1599"/>
    <s v="四人间"/>
    <x v="4"/>
    <x v="3"/>
    <m/>
    <n v="1"/>
  </r>
  <r>
    <n v="1601"/>
    <x v="1600"/>
    <s v="四人间"/>
    <x v="4"/>
    <x v="3"/>
    <m/>
    <n v="1"/>
  </r>
  <r>
    <n v="1602"/>
    <x v="1601"/>
    <s v="四人间"/>
    <x v="0"/>
    <x v="3"/>
    <m/>
    <n v="1"/>
  </r>
  <r>
    <n v="1603"/>
    <x v="1602"/>
    <s v="四人间"/>
    <x v="0"/>
    <x v="3"/>
    <m/>
    <n v="1"/>
  </r>
  <r>
    <n v="1604"/>
    <x v="1603"/>
    <s v="四人间"/>
    <x v="3"/>
    <x v="3"/>
    <m/>
    <n v="1"/>
  </r>
  <r>
    <n v="1605"/>
    <x v="1604"/>
    <s v="四人间"/>
    <x v="34"/>
    <x v="3"/>
    <m/>
    <n v="1"/>
  </r>
  <r>
    <n v="1606"/>
    <x v="1605"/>
    <s v="四人间"/>
    <x v="3"/>
    <x v="1"/>
    <m/>
    <n v="1"/>
  </r>
  <r>
    <n v="1607"/>
    <x v="1606"/>
    <s v="四人间"/>
    <x v="0"/>
    <x v="2"/>
    <m/>
    <n v="1"/>
  </r>
  <r>
    <n v="1608"/>
    <x v="1607"/>
    <s v="四人间"/>
    <x v="0"/>
    <x v="1"/>
    <m/>
    <n v="1"/>
  </r>
  <r>
    <n v="1609"/>
    <x v="1608"/>
    <s v="四人间"/>
    <x v="0"/>
    <x v="2"/>
    <m/>
    <n v="1"/>
  </r>
  <r>
    <n v="1610"/>
    <x v="1609"/>
    <s v="四人间"/>
    <x v="0"/>
    <x v="1"/>
    <m/>
    <n v="1"/>
  </r>
  <r>
    <n v="1611"/>
    <x v="1610"/>
    <s v="四人间"/>
    <x v="0"/>
    <x v="2"/>
    <m/>
    <n v="1"/>
  </r>
  <r>
    <n v="1612"/>
    <x v="1611"/>
    <s v="四人间"/>
    <x v="0"/>
    <x v="1"/>
    <m/>
    <n v="1"/>
  </r>
  <r>
    <n v="1613"/>
    <x v="1612"/>
    <s v="四人间"/>
    <x v="0"/>
    <x v="2"/>
    <m/>
    <n v="1"/>
  </r>
  <r>
    <n v="1614"/>
    <x v="1613"/>
    <s v="四人间"/>
    <x v="0"/>
    <x v="1"/>
    <m/>
    <n v="1"/>
  </r>
  <r>
    <n v="1615"/>
    <x v="1614"/>
    <s v="四人间"/>
    <x v="0"/>
    <x v="2"/>
    <m/>
    <n v="1"/>
  </r>
  <r>
    <n v="1616"/>
    <x v="1615"/>
    <s v="四人间"/>
    <x v="13"/>
    <x v="1"/>
    <m/>
    <n v="1"/>
  </r>
  <r>
    <n v="1617"/>
    <x v="1616"/>
    <s v="四人间"/>
    <x v="12"/>
    <x v="2"/>
    <m/>
    <n v="1"/>
  </r>
  <r>
    <n v="1618"/>
    <x v="1617"/>
    <s v="四人间"/>
    <x v="10"/>
    <x v="1"/>
    <m/>
    <n v="1"/>
  </r>
  <r>
    <n v="1619"/>
    <x v="1618"/>
    <s v="四人间"/>
    <x v="10"/>
    <x v="2"/>
    <m/>
    <n v="1"/>
  </r>
  <r>
    <n v="1620"/>
    <x v="1619"/>
    <s v="四人间"/>
    <x v="10"/>
    <x v="2"/>
    <m/>
    <n v="1"/>
  </r>
  <r>
    <n v="1621"/>
    <x v="1620"/>
    <s v="四人间"/>
    <x v="10"/>
    <x v="2"/>
    <m/>
    <n v="1"/>
  </r>
  <r>
    <n v="1622"/>
    <x v="1621"/>
    <s v="四人间"/>
    <x v="10"/>
    <x v="2"/>
    <m/>
    <n v="1"/>
  </r>
  <r>
    <n v="1623"/>
    <x v="1622"/>
    <s v="四人间"/>
    <x v="10"/>
    <x v="1"/>
    <m/>
    <n v="1"/>
  </r>
  <r>
    <n v="1624"/>
    <x v="1623"/>
    <s v="四人间"/>
    <x v="10"/>
    <x v="2"/>
    <m/>
    <n v="1"/>
  </r>
  <r>
    <n v="1625"/>
    <x v="1624"/>
    <s v="四人间"/>
    <x v="10"/>
    <x v="1"/>
    <m/>
    <n v="1"/>
  </r>
  <r>
    <n v="1626"/>
    <x v="1625"/>
    <s v="四人间"/>
    <x v="10"/>
    <x v="2"/>
    <m/>
    <n v="1"/>
  </r>
  <r>
    <n v="1627"/>
    <x v="1626"/>
    <s v="四人间"/>
    <x v="10"/>
    <x v="1"/>
    <m/>
    <n v="1"/>
  </r>
  <r>
    <n v="1628"/>
    <x v="1627"/>
    <s v="四人间"/>
    <x v="10"/>
    <x v="2"/>
    <m/>
    <n v="1"/>
  </r>
  <r>
    <n v="1629"/>
    <x v="1628"/>
    <s v="四人间"/>
    <x v="10"/>
    <x v="1"/>
    <m/>
    <n v="1"/>
  </r>
  <r>
    <n v="1630"/>
    <x v="1629"/>
    <s v="四人间"/>
    <x v="10"/>
    <x v="2"/>
    <m/>
    <n v="1"/>
  </r>
  <r>
    <n v="1631"/>
    <x v="1630"/>
    <s v="四人间"/>
    <x v="12"/>
    <x v="2"/>
    <m/>
    <n v="1"/>
  </r>
  <r>
    <n v="1632"/>
    <x v="1631"/>
    <s v="四人间"/>
    <x v="13"/>
    <x v="1"/>
    <m/>
    <n v="1"/>
  </r>
  <r>
    <n v="1633"/>
    <x v="1632"/>
    <s v="四人间"/>
    <x v="10"/>
    <x v="2"/>
    <m/>
    <n v="1"/>
  </r>
  <r>
    <n v="1634"/>
    <x v="1633"/>
    <s v="四人间"/>
    <x v="0"/>
    <x v="1"/>
    <m/>
    <n v="1"/>
  </r>
  <r>
    <n v="1635"/>
    <x v="1634"/>
    <s v="四人间"/>
    <x v="10"/>
    <x v="2"/>
    <m/>
    <n v="1"/>
  </r>
  <r>
    <n v="1636"/>
    <x v="1635"/>
    <s v="四人间"/>
    <x v="0"/>
    <x v="1"/>
    <m/>
    <n v="1"/>
  </r>
  <r>
    <n v="1637"/>
    <x v="1636"/>
    <s v="四人间"/>
    <x v="10"/>
    <x v="2"/>
    <m/>
    <n v="1"/>
  </r>
  <r>
    <n v="1638"/>
    <x v="1637"/>
    <s v="四人间"/>
    <x v="0"/>
    <x v="1"/>
    <m/>
    <n v="1"/>
  </r>
  <r>
    <n v="1639"/>
    <x v="1638"/>
    <s v="四人间"/>
    <x v="10"/>
    <x v="2"/>
    <m/>
    <n v="1"/>
  </r>
  <r>
    <n v="1640"/>
    <x v="1639"/>
    <s v="四人间"/>
    <x v="10"/>
    <x v="2"/>
    <m/>
    <n v="1"/>
  </r>
  <r>
    <n v="1641"/>
    <x v="1640"/>
    <s v="四人间"/>
    <x v="0"/>
    <x v="1"/>
    <m/>
    <n v="1"/>
  </r>
  <r>
    <n v="1642"/>
    <x v="1641"/>
    <s v="四人间"/>
    <x v="10"/>
    <x v="2"/>
    <m/>
    <n v="1"/>
  </r>
  <r>
    <n v="1643"/>
    <x v="1642"/>
    <s v="四人间"/>
    <x v="0"/>
    <x v="1"/>
    <m/>
    <n v="1"/>
  </r>
  <r>
    <n v="1644"/>
    <x v="1643"/>
    <s v="四人间"/>
    <x v="10"/>
    <x v="2"/>
    <m/>
    <n v="1"/>
  </r>
  <r>
    <n v="1645"/>
    <x v="1644"/>
    <s v="四人间"/>
    <x v="0"/>
    <x v="1"/>
    <m/>
    <n v="1"/>
  </r>
  <r>
    <n v="1646"/>
    <x v="1645"/>
    <s v="四人间"/>
    <x v="10"/>
    <x v="2"/>
    <m/>
    <n v="1"/>
  </r>
  <r>
    <n v="1647"/>
    <x v="1646"/>
    <s v="四人间"/>
    <x v="0"/>
    <x v="1"/>
    <m/>
    <n v="1"/>
  </r>
  <r>
    <n v="1648"/>
    <x v="1647"/>
    <s v="四人间"/>
    <x v="10"/>
    <x v="2"/>
    <m/>
    <n v="1"/>
  </r>
  <r>
    <n v="1649"/>
    <x v="1648"/>
    <s v="四人间"/>
    <x v="0"/>
    <x v="1"/>
    <m/>
    <n v="1"/>
  </r>
  <r>
    <n v="1650"/>
    <x v="1649"/>
    <s v="四人间"/>
    <x v="10"/>
    <x v="2"/>
    <m/>
    <n v="1"/>
  </r>
  <r>
    <n v="1651"/>
    <x v="1650"/>
    <s v="四人间"/>
    <x v="0"/>
    <x v="1"/>
    <m/>
    <n v="1"/>
  </r>
  <r>
    <n v="1652"/>
    <x v="1651"/>
    <s v="四人间"/>
    <x v="10"/>
    <x v="2"/>
    <m/>
    <n v="1"/>
  </r>
  <r>
    <n v="1653"/>
    <x v="1652"/>
    <s v="四人间"/>
    <x v="0"/>
    <x v="1"/>
    <m/>
    <n v="1"/>
  </r>
  <r>
    <n v="1654"/>
    <x v="1653"/>
    <s v="四人间"/>
    <x v="10"/>
    <x v="2"/>
    <m/>
    <n v="1"/>
  </r>
  <r>
    <n v="1655"/>
    <x v="1654"/>
    <s v="四人间"/>
    <x v="0"/>
    <x v="1"/>
    <m/>
    <n v="1"/>
  </r>
  <r>
    <n v="1656"/>
    <x v="1655"/>
    <s v="四人间"/>
    <x v="13"/>
    <x v="2"/>
    <m/>
    <n v="1"/>
  </r>
  <r>
    <n v="1657"/>
    <x v="1656"/>
    <s v="四人间"/>
    <x v="0"/>
    <x v="1"/>
    <m/>
    <n v="1"/>
  </r>
  <r>
    <n v="1658"/>
    <x v="1657"/>
    <s v="四人间"/>
    <x v="0"/>
    <x v="1"/>
    <m/>
    <n v="1"/>
  </r>
  <r>
    <n v="1659"/>
    <x v="1658"/>
    <s v="四人间"/>
    <x v="13"/>
    <x v="1"/>
    <m/>
    <n v="1"/>
  </r>
  <r>
    <n v="1660"/>
    <x v="1659"/>
    <s v="四人间"/>
    <x v="3"/>
    <x v="3"/>
    <m/>
    <n v="1"/>
  </r>
  <r>
    <n v="1661"/>
    <x v="1660"/>
    <s v="四人间"/>
    <x v="0"/>
    <x v="3"/>
    <m/>
    <n v="1"/>
  </r>
  <r>
    <n v="1662"/>
    <x v="1661"/>
    <s v="四人间"/>
    <x v="0"/>
    <x v="3"/>
    <m/>
    <n v="1"/>
  </r>
  <r>
    <n v="1663"/>
    <x v="1662"/>
    <s v="四人间"/>
    <x v="4"/>
    <x v="3"/>
    <m/>
    <n v="1"/>
  </r>
  <r>
    <n v="1664"/>
    <x v="1663"/>
    <s v="四人间"/>
    <x v="4"/>
    <x v="3"/>
    <m/>
    <n v="1"/>
  </r>
  <r>
    <n v="1665"/>
    <x v="1664"/>
    <s v="四人间"/>
    <x v="0"/>
    <x v="3"/>
    <m/>
    <n v="1"/>
  </r>
  <r>
    <n v="1666"/>
    <x v="1665"/>
    <s v="四人间"/>
    <x v="0"/>
    <x v="3"/>
    <m/>
    <n v="1"/>
  </r>
  <r>
    <n v="1667"/>
    <x v="1666"/>
    <s v="四人间"/>
    <x v="3"/>
    <x v="3"/>
    <m/>
    <n v="1"/>
  </r>
  <r>
    <n v="1668"/>
    <x v="1667"/>
    <s v="四人间"/>
    <x v="34"/>
    <x v="3"/>
    <m/>
    <n v="1"/>
  </r>
  <r>
    <n v="1669"/>
    <x v="1668"/>
    <s v="四人间"/>
    <x v="12"/>
    <x v="2"/>
    <m/>
    <n v="1"/>
  </r>
  <r>
    <n v="1670"/>
    <x v="1669"/>
    <s v="四人间"/>
    <x v="10"/>
    <x v="2"/>
    <m/>
    <n v="1"/>
  </r>
  <r>
    <n v="1671"/>
    <x v="1670"/>
    <s v="四人间"/>
    <x v="10"/>
    <x v="2"/>
    <m/>
    <n v="1"/>
  </r>
  <r>
    <n v="1672"/>
    <x v="1671"/>
    <s v="四人间"/>
    <x v="3"/>
    <x v="1"/>
    <m/>
    <n v="1"/>
  </r>
  <r>
    <n v="1673"/>
    <x v="1672"/>
    <s v="四人间"/>
    <x v="10"/>
    <x v="2"/>
    <m/>
    <n v="1"/>
  </r>
  <r>
    <n v="1674"/>
    <x v="1673"/>
    <s v="四人间"/>
    <x v="0"/>
    <x v="1"/>
    <m/>
    <n v="1"/>
  </r>
  <r>
    <n v="1675"/>
    <x v="1674"/>
    <s v="四人间"/>
    <x v="10"/>
    <x v="2"/>
    <m/>
    <n v="1"/>
  </r>
  <r>
    <n v="1676"/>
    <x v="1675"/>
    <s v="四人间"/>
    <x v="0"/>
    <x v="1"/>
    <m/>
    <n v="1"/>
  </r>
  <r>
    <n v="1677"/>
    <x v="1676"/>
    <s v="四人间"/>
    <x v="10"/>
    <x v="2"/>
    <m/>
    <n v="1"/>
  </r>
  <r>
    <n v="1678"/>
    <x v="1677"/>
    <s v="四人间"/>
    <x v="0"/>
    <x v="1"/>
    <m/>
    <n v="1"/>
  </r>
  <r>
    <n v="1679"/>
    <x v="1678"/>
    <s v="四人间"/>
    <x v="10"/>
    <x v="2"/>
    <m/>
    <n v="1"/>
  </r>
  <r>
    <n v="1680"/>
    <x v="1679"/>
    <s v="四人间"/>
    <x v="0"/>
    <x v="1"/>
    <m/>
    <n v="1"/>
  </r>
  <r>
    <n v="1681"/>
    <x v="1680"/>
    <s v="四人间"/>
    <x v="10"/>
    <x v="2"/>
    <m/>
    <n v="1"/>
  </r>
  <r>
    <n v="1682"/>
    <x v="1681"/>
    <s v="四人间"/>
    <x v="0"/>
    <x v="1"/>
    <m/>
    <n v="1"/>
  </r>
  <r>
    <n v="1683"/>
    <x v="1682"/>
    <s v="四人间"/>
    <x v="10"/>
    <x v="2"/>
    <m/>
    <n v="1"/>
  </r>
  <r>
    <n v="1684"/>
    <x v="1683"/>
    <s v="四人间"/>
    <x v="0"/>
    <x v="1"/>
    <m/>
    <n v="1"/>
  </r>
  <r>
    <n v="1685"/>
    <x v="1684"/>
    <s v="四人间"/>
    <x v="10"/>
    <x v="2"/>
    <m/>
    <n v="1"/>
  </r>
  <r>
    <n v="1686"/>
    <x v="1685"/>
    <s v="四人间"/>
    <x v="0"/>
    <x v="1"/>
    <m/>
    <n v="1"/>
  </r>
  <r>
    <n v="1687"/>
    <x v="1686"/>
    <s v="四人间"/>
    <x v="10"/>
    <x v="2"/>
    <m/>
    <n v="1"/>
  </r>
  <r>
    <n v="1688"/>
    <x v="1687"/>
    <s v="四人间"/>
    <x v="0"/>
    <x v="1"/>
    <m/>
    <n v="1"/>
  </r>
  <r>
    <n v="1689"/>
    <x v="1688"/>
    <s v="四人间"/>
    <x v="10"/>
    <x v="2"/>
    <m/>
    <n v="1"/>
  </r>
  <r>
    <n v="1690"/>
    <x v="1689"/>
    <s v="四人间"/>
    <x v="10"/>
    <x v="2"/>
    <m/>
    <n v="1"/>
  </r>
  <r>
    <n v="1691"/>
    <x v="1690"/>
    <s v="四人间"/>
    <x v="0"/>
    <x v="1"/>
    <m/>
    <n v="1"/>
  </r>
  <r>
    <n v="1692"/>
    <x v="1691"/>
    <s v="四人间"/>
    <x v="10"/>
    <x v="2"/>
    <m/>
    <n v="1"/>
  </r>
  <r>
    <n v="1693"/>
    <x v="1692"/>
    <s v="四人间"/>
    <x v="0"/>
    <x v="1"/>
    <m/>
    <n v="1"/>
  </r>
  <r>
    <n v="1694"/>
    <x v="1693"/>
    <s v="四人间"/>
    <x v="10"/>
    <x v="2"/>
    <m/>
    <n v="1"/>
  </r>
  <r>
    <n v="1695"/>
    <x v="1694"/>
    <s v="四人间"/>
    <x v="0"/>
    <x v="1"/>
    <m/>
    <n v="1"/>
  </r>
  <r>
    <n v="1696"/>
    <x v="1695"/>
    <s v="四人间"/>
    <x v="12"/>
    <x v="2"/>
    <m/>
    <n v="1"/>
  </r>
  <r>
    <n v="1697"/>
    <x v="1696"/>
    <s v="四人间"/>
    <x v="13"/>
    <x v="1"/>
    <m/>
    <n v="1"/>
  </r>
  <r>
    <n v="1698"/>
    <x v="1697"/>
    <s v="四人间"/>
    <x v="12"/>
    <x v="2"/>
    <m/>
    <n v="1"/>
  </r>
  <r>
    <n v="1699"/>
    <x v="1698"/>
    <s v="四人间"/>
    <x v="13"/>
    <x v="1"/>
    <m/>
    <n v="1"/>
  </r>
  <r>
    <n v="1700"/>
    <x v="1699"/>
    <s v="四人间"/>
    <x v="10"/>
    <x v="2"/>
    <m/>
    <n v="1"/>
  </r>
  <r>
    <n v="1701"/>
    <x v="1700"/>
    <s v="四人间"/>
    <x v="0"/>
    <x v="1"/>
    <m/>
    <n v="1"/>
  </r>
  <r>
    <n v="1702"/>
    <x v="1701"/>
    <s v="四人间"/>
    <x v="10"/>
    <x v="2"/>
    <m/>
    <n v="1"/>
  </r>
  <r>
    <n v="1703"/>
    <x v="1702"/>
    <s v="四人间"/>
    <x v="0"/>
    <x v="1"/>
    <m/>
    <n v="1"/>
  </r>
  <r>
    <n v="1704"/>
    <x v="1703"/>
    <s v="四人间"/>
    <x v="10"/>
    <x v="2"/>
    <m/>
    <n v="1"/>
  </r>
  <r>
    <n v="1705"/>
    <x v="1704"/>
    <s v="四人间"/>
    <x v="0"/>
    <x v="1"/>
    <m/>
    <n v="1"/>
  </r>
  <r>
    <n v="1706"/>
    <x v="1705"/>
    <s v="四人间"/>
    <x v="10"/>
    <x v="2"/>
    <m/>
    <n v="1"/>
  </r>
  <r>
    <n v="1707"/>
    <x v="1706"/>
    <s v="四人间"/>
    <x v="10"/>
    <x v="2"/>
    <m/>
    <n v="1"/>
  </r>
  <r>
    <n v="1708"/>
    <x v="1707"/>
    <s v="四人间"/>
    <x v="0"/>
    <x v="1"/>
    <m/>
    <n v="1"/>
  </r>
  <r>
    <n v="1709"/>
    <x v="1708"/>
    <s v="四人间"/>
    <x v="10"/>
    <x v="2"/>
    <m/>
    <n v="1"/>
  </r>
  <r>
    <n v="1710"/>
    <x v="1709"/>
    <s v="四人间"/>
    <x v="0"/>
    <x v="1"/>
    <m/>
    <n v="1"/>
  </r>
  <r>
    <n v="1711"/>
    <x v="1710"/>
    <s v="四人间"/>
    <x v="10"/>
    <x v="2"/>
    <m/>
    <n v="1"/>
  </r>
  <r>
    <n v="1712"/>
    <x v="1711"/>
    <s v="四人间"/>
    <x v="0"/>
    <x v="1"/>
    <m/>
    <n v="1"/>
  </r>
  <r>
    <n v="1713"/>
    <x v="1712"/>
    <s v="四人间"/>
    <x v="10"/>
    <x v="2"/>
    <m/>
    <n v="1"/>
  </r>
  <r>
    <n v="1714"/>
    <x v="1713"/>
    <s v="四人间"/>
    <x v="0"/>
    <x v="1"/>
    <m/>
    <n v="1"/>
  </r>
  <r>
    <n v="1715"/>
    <x v="1714"/>
    <s v="四人间"/>
    <x v="10"/>
    <x v="2"/>
    <m/>
    <n v="1"/>
  </r>
  <r>
    <n v="1716"/>
    <x v="1715"/>
    <s v="四人间"/>
    <x v="0"/>
    <x v="1"/>
    <m/>
    <n v="1"/>
  </r>
  <r>
    <n v="1717"/>
    <x v="1716"/>
    <s v="四人间"/>
    <x v="10"/>
    <x v="2"/>
    <m/>
    <n v="1"/>
  </r>
  <r>
    <n v="1718"/>
    <x v="1717"/>
    <s v="四人间"/>
    <x v="0"/>
    <x v="1"/>
    <m/>
    <n v="1"/>
  </r>
  <r>
    <n v="1719"/>
    <x v="1718"/>
    <s v="四人间"/>
    <x v="10"/>
    <x v="2"/>
    <m/>
    <n v="1"/>
  </r>
  <r>
    <n v="1720"/>
    <x v="1719"/>
    <s v="四人间"/>
    <x v="0"/>
    <x v="1"/>
    <m/>
    <n v="1"/>
  </r>
  <r>
    <n v="1721"/>
    <x v="1720"/>
    <s v="四人间"/>
    <x v="10"/>
    <x v="2"/>
    <m/>
    <n v="1"/>
  </r>
  <r>
    <n v="1722"/>
    <x v="1721"/>
    <s v="四人间"/>
    <x v="0"/>
    <x v="1"/>
    <m/>
    <n v="1"/>
  </r>
  <r>
    <n v="1723"/>
    <x v="1722"/>
    <s v="四人间"/>
    <x v="13"/>
    <x v="2"/>
    <m/>
    <n v="1"/>
  </r>
  <r>
    <n v="1724"/>
    <x v="1723"/>
    <s v="四人间"/>
    <x v="0"/>
    <x v="1"/>
    <m/>
    <n v="1"/>
  </r>
  <r>
    <n v="1725"/>
    <x v="1724"/>
    <s v="四人间"/>
    <x v="0"/>
    <x v="1"/>
    <m/>
    <n v="1"/>
  </r>
  <r>
    <n v="1726"/>
    <x v="1725"/>
    <s v="四人间"/>
    <x v="13"/>
    <x v="1"/>
    <m/>
    <n v="1"/>
  </r>
  <r>
    <n v="1727"/>
    <x v="1726"/>
    <s v="四人间"/>
    <x v="3"/>
    <x v="3"/>
    <m/>
    <n v="1"/>
  </r>
  <r>
    <n v="1728"/>
    <x v="1727"/>
    <s v="四人间"/>
    <x v="0"/>
    <x v="3"/>
    <m/>
    <n v="1"/>
  </r>
  <r>
    <n v="1729"/>
    <x v="1728"/>
    <s v="四人间"/>
    <x v="0"/>
    <x v="3"/>
    <m/>
    <n v="1"/>
  </r>
  <r>
    <n v="1730"/>
    <x v="1729"/>
    <s v="四人间"/>
    <x v="4"/>
    <x v="3"/>
    <m/>
    <n v="1"/>
  </r>
  <r>
    <n v="1731"/>
    <x v="1730"/>
    <s v="四人间"/>
    <x v="4"/>
    <x v="3"/>
    <m/>
    <n v="1"/>
  </r>
  <r>
    <n v="1732"/>
    <x v="1731"/>
    <s v="四人间"/>
    <x v="0"/>
    <x v="3"/>
    <m/>
    <n v="1"/>
  </r>
  <r>
    <n v="1733"/>
    <x v="1732"/>
    <s v="四人间"/>
    <x v="0"/>
    <x v="3"/>
    <m/>
    <n v="1"/>
  </r>
  <r>
    <n v="1734"/>
    <x v="1733"/>
    <s v="四人间"/>
    <x v="3"/>
    <x v="3"/>
    <m/>
    <n v="1"/>
  </r>
  <r>
    <n v="1735"/>
    <x v="1734"/>
    <s v="四人间"/>
    <x v="34"/>
    <x v="3"/>
    <m/>
    <n v="1"/>
  </r>
  <r>
    <n v="1736"/>
    <x v="1735"/>
    <s v="四人间"/>
    <x v="12"/>
    <x v="2"/>
    <m/>
    <n v="1"/>
  </r>
  <r>
    <n v="1737"/>
    <x v="1736"/>
    <s v="四人间"/>
    <x v="10"/>
    <x v="2"/>
    <m/>
    <n v="1"/>
  </r>
  <r>
    <n v="1738"/>
    <x v="1737"/>
    <s v="四人间"/>
    <x v="10"/>
    <x v="2"/>
    <m/>
    <n v="1"/>
  </r>
  <r>
    <n v="1739"/>
    <x v="1738"/>
    <s v="四人间"/>
    <x v="3"/>
    <x v="1"/>
    <m/>
    <n v="1"/>
  </r>
  <r>
    <n v="1740"/>
    <x v="1739"/>
    <s v="四人间"/>
    <x v="10"/>
    <x v="2"/>
    <m/>
    <n v="1"/>
  </r>
  <r>
    <n v="1741"/>
    <x v="1740"/>
    <s v="四人间"/>
    <x v="0"/>
    <x v="1"/>
    <m/>
    <n v="1"/>
  </r>
  <r>
    <n v="1742"/>
    <x v="1741"/>
    <s v="四人间"/>
    <x v="10"/>
    <x v="2"/>
    <m/>
    <n v="1"/>
  </r>
  <r>
    <n v="1743"/>
    <x v="1742"/>
    <s v="四人间"/>
    <x v="0"/>
    <x v="1"/>
    <m/>
    <n v="1"/>
  </r>
  <r>
    <n v="1744"/>
    <x v="1743"/>
    <s v="四人间"/>
    <x v="10"/>
    <x v="2"/>
    <m/>
    <n v="1"/>
  </r>
  <r>
    <n v="1745"/>
    <x v="1744"/>
    <s v="四人间"/>
    <x v="0"/>
    <x v="1"/>
    <m/>
    <n v="1"/>
  </r>
  <r>
    <n v="1746"/>
    <x v="1745"/>
    <s v="四人间"/>
    <x v="10"/>
    <x v="2"/>
    <m/>
    <n v="1"/>
  </r>
  <r>
    <n v="1747"/>
    <x v="1746"/>
    <s v="四人间"/>
    <x v="0"/>
    <x v="1"/>
    <m/>
    <n v="1"/>
  </r>
  <r>
    <n v="1748"/>
    <x v="1747"/>
    <s v="四人间"/>
    <x v="10"/>
    <x v="2"/>
    <m/>
    <n v="1"/>
  </r>
  <r>
    <n v="1749"/>
    <x v="1748"/>
    <s v="四人间"/>
    <x v="0"/>
    <x v="1"/>
    <m/>
    <n v="1"/>
  </r>
  <r>
    <n v="1750"/>
    <x v="1749"/>
    <s v="四人间"/>
    <x v="10"/>
    <x v="2"/>
    <m/>
    <n v="1"/>
  </r>
  <r>
    <n v="1751"/>
    <x v="1750"/>
    <s v="四人间"/>
    <x v="0"/>
    <x v="1"/>
    <m/>
    <n v="1"/>
  </r>
  <r>
    <n v="1752"/>
    <x v="1751"/>
    <s v="四人间"/>
    <x v="10"/>
    <x v="2"/>
    <m/>
    <n v="1"/>
  </r>
  <r>
    <n v="1753"/>
    <x v="1752"/>
    <s v="四人间"/>
    <x v="0"/>
    <x v="1"/>
    <m/>
    <n v="1"/>
  </r>
  <r>
    <n v="1754"/>
    <x v="1753"/>
    <s v="四人间"/>
    <x v="10"/>
    <x v="2"/>
    <m/>
    <n v="1"/>
  </r>
  <r>
    <n v="1755"/>
    <x v="1754"/>
    <s v="四人间"/>
    <x v="0"/>
    <x v="1"/>
    <m/>
    <n v="1"/>
  </r>
  <r>
    <n v="1756"/>
    <x v="1755"/>
    <s v="四人间"/>
    <x v="10"/>
    <x v="2"/>
    <m/>
    <n v="1"/>
  </r>
  <r>
    <n v="1757"/>
    <x v="1756"/>
    <s v="四人间"/>
    <x v="10"/>
    <x v="2"/>
    <m/>
    <n v="1"/>
  </r>
  <r>
    <n v="1758"/>
    <x v="1757"/>
    <s v="四人间"/>
    <x v="0"/>
    <x v="1"/>
    <m/>
    <n v="1"/>
  </r>
  <r>
    <n v="1759"/>
    <x v="1758"/>
    <s v="四人间"/>
    <x v="10"/>
    <x v="2"/>
    <m/>
    <n v="1"/>
  </r>
  <r>
    <n v="1760"/>
    <x v="1759"/>
    <s v="四人间"/>
    <x v="0"/>
    <x v="1"/>
    <m/>
    <n v="1"/>
  </r>
  <r>
    <n v="1761"/>
    <x v="1760"/>
    <s v="四人间"/>
    <x v="10"/>
    <x v="2"/>
    <m/>
    <n v="1"/>
  </r>
  <r>
    <n v="1762"/>
    <x v="1761"/>
    <s v="四人间"/>
    <x v="0"/>
    <x v="1"/>
    <m/>
    <n v="1"/>
  </r>
  <r>
    <n v="1763"/>
    <x v="1762"/>
    <s v="四人间"/>
    <x v="12"/>
    <x v="2"/>
    <m/>
    <n v="1"/>
  </r>
  <r>
    <n v="1764"/>
    <x v="1763"/>
    <s v="四人间"/>
    <x v="13"/>
    <x v="1"/>
    <m/>
    <n v="1"/>
  </r>
  <r>
    <n v="1765"/>
    <x v="1764"/>
    <s v="四人间"/>
    <x v="12"/>
    <x v="2"/>
    <m/>
    <n v="1"/>
  </r>
  <r>
    <n v="1766"/>
    <x v="1765"/>
    <s v="四人间"/>
    <x v="13"/>
    <x v="1"/>
    <m/>
    <n v="1"/>
  </r>
  <r>
    <n v="1767"/>
    <x v="1766"/>
    <s v="四人间"/>
    <x v="10"/>
    <x v="2"/>
    <m/>
    <n v="1"/>
  </r>
  <r>
    <n v="1768"/>
    <x v="1767"/>
    <s v="四人间"/>
    <x v="0"/>
    <x v="1"/>
    <m/>
    <n v="1"/>
  </r>
  <r>
    <n v="1769"/>
    <x v="1768"/>
    <s v="四人间"/>
    <x v="10"/>
    <x v="2"/>
    <m/>
    <n v="1"/>
  </r>
  <r>
    <n v="1770"/>
    <x v="1769"/>
    <s v="四人间"/>
    <x v="0"/>
    <x v="1"/>
    <m/>
    <n v="1"/>
  </r>
  <r>
    <n v="1771"/>
    <x v="1770"/>
    <s v="四人间"/>
    <x v="10"/>
    <x v="2"/>
    <m/>
    <n v="1"/>
  </r>
  <r>
    <n v="1772"/>
    <x v="1771"/>
    <s v="四人间"/>
    <x v="0"/>
    <x v="1"/>
    <m/>
    <n v="1"/>
  </r>
  <r>
    <n v="1773"/>
    <x v="1772"/>
    <s v="四人间"/>
    <x v="10"/>
    <x v="2"/>
    <m/>
    <n v="1"/>
  </r>
  <r>
    <n v="1774"/>
    <x v="1773"/>
    <s v="四人间"/>
    <x v="10"/>
    <x v="2"/>
    <m/>
    <n v="1"/>
  </r>
  <r>
    <n v="1775"/>
    <x v="1774"/>
    <s v="四人间"/>
    <x v="0"/>
    <x v="1"/>
    <m/>
    <n v="1"/>
  </r>
  <r>
    <n v="1776"/>
    <x v="1775"/>
    <s v="四人间"/>
    <x v="10"/>
    <x v="2"/>
    <m/>
    <n v="1"/>
  </r>
  <r>
    <n v="1777"/>
    <x v="1776"/>
    <s v="四人间"/>
    <x v="0"/>
    <x v="1"/>
    <m/>
    <n v="1"/>
  </r>
  <r>
    <n v="1778"/>
    <x v="1777"/>
    <s v="四人间"/>
    <x v="10"/>
    <x v="2"/>
    <m/>
    <n v="1"/>
  </r>
  <r>
    <n v="1779"/>
    <x v="1778"/>
    <s v="四人间"/>
    <x v="0"/>
    <x v="1"/>
    <m/>
    <n v="1"/>
  </r>
  <r>
    <n v="1780"/>
    <x v="1779"/>
    <s v="四人间"/>
    <x v="10"/>
    <x v="2"/>
    <m/>
    <n v="1"/>
  </r>
  <r>
    <n v="1781"/>
    <x v="1780"/>
    <s v="四人间"/>
    <x v="0"/>
    <x v="1"/>
    <m/>
    <n v="1"/>
  </r>
  <r>
    <n v="1782"/>
    <x v="1781"/>
    <s v="四人间"/>
    <x v="10"/>
    <x v="2"/>
    <m/>
    <n v="1"/>
  </r>
  <r>
    <n v="1783"/>
    <x v="1782"/>
    <s v="四人间"/>
    <x v="0"/>
    <x v="1"/>
    <m/>
    <n v="1"/>
  </r>
  <r>
    <n v="1784"/>
    <x v="1783"/>
    <s v="四人间"/>
    <x v="10"/>
    <x v="2"/>
    <m/>
    <n v="1"/>
  </r>
  <r>
    <n v="1785"/>
    <x v="1784"/>
    <s v="四人间"/>
    <x v="0"/>
    <x v="1"/>
    <m/>
    <n v="1"/>
  </r>
  <r>
    <n v="1786"/>
    <x v="1785"/>
    <s v="四人间"/>
    <x v="10"/>
    <x v="2"/>
    <m/>
    <n v="1"/>
  </r>
  <r>
    <n v="1787"/>
    <x v="1786"/>
    <s v="四人间"/>
    <x v="0"/>
    <x v="1"/>
    <m/>
    <n v="1"/>
  </r>
  <r>
    <n v="1788"/>
    <x v="1787"/>
    <s v="四人间"/>
    <x v="10"/>
    <x v="2"/>
    <m/>
    <n v="1"/>
  </r>
  <r>
    <n v="1789"/>
    <x v="1788"/>
    <s v="四人间"/>
    <x v="0"/>
    <x v="1"/>
    <m/>
    <n v="1"/>
  </r>
  <r>
    <n v="1790"/>
    <x v="1789"/>
    <s v="四人间"/>
    <x v="13"/>
    <x v="2"/>
    <m/>
    <n v="1"/>
  </r>
  <r>
    <n v="1791"/>
    <x v="1790"/>
    <s v="四人间"/>
    <x v="0"/>
    <x v="1"/>
    <m/>
    <n v="1"/>
  </r>
  <r>
    <n v="1792"/>
    <x v="1791"/>
    <s v="四人间"/>
    <x v="0"/>
    <x v="1"/>
    <m/>
    <n v="1"/>
  </r>
  <r>
    <n v="1793"/>
    <x v="1792"/>
    <s v="四人间"/>
    <x v="13"/>
    <x v="1"/>
    <m/>
    <n v="1"/>
  </r>
  <r>
    <n v="1794"/>
    <x v="1793"/>
    <s v="四人间"/>
    <x v="3"/>
    <x v="3"/>
    <m/>
    <n v="1"/>
  </r>
  <r>
    <n v="1795"/>
    <x v="1794"/>
    <s v="四人间"/>
    <x v="0"/>
    <x v="3"/>
    <m/>
    <n v="1"/>
  </r>
  <r>
    <n v="1796"/>
    <x v="1795"/>
    <s v="四人间"/>
    <x v="0"/>
    <x v="3"/>
    <m/>
    <n v="1"/>
  </r>
  <r>
    <n v="1797"/>
    <x v="1796"/>
    <s v="四人间"/>
    <x v="4"/>
    <x v="3"/>
    <m/>
    <n v="1"/>
  </r>
  <r>
    <n v="1798"/>
    <x v="1797"/>
    <s v="四人间"/>
    <x v="4"/>
    <x v="3"/>
    <m/>
    <n v="1"/>
  </r>
  <r>
    <n v="1799"/>
    <x v="1798"/>
    <s v="四人间"/>
    <x v="0"/>
    <x v="3"/>
    <m/>
    <n v="1"/>
  </r>
  <r>
    <n v="1800"/>
    <x v="1799"/>
    <s v="四人间"/>
    <x v="0"/>
    <x v="3"/>
    <m/>
    <n v="1"/>
  </r>
  <r>
    <n v="1801"/>
    <x v="1800"/>
    <s v="四人间"/>
    <x v="3"/>
    <x v="3"/>
    <m/>
    <n v="1"/>
  </r>
  <r>
    <n v="1802"/>
    <x v="1801"/>
    <s v="四人间"/>
    <x v="34"/>
    <x v="3"/>
    <m/>
    <n v="1"/>
  </r>
  <r>
    <n v="1803"/>
    <x v="1802"/>
    <s v="四人间"/>
    <x v="12"/>
    <x v="2"/>
    <m/>
    <n v="1"/>
  </r>
  <r>
    <n v="1804"/>
    <x v="1803"/>
    <s v="四人间"/>
    <x v="10"/>
    <x v="2"/>
    <m/>
    <n v="1"/>
  </r>
  <r>
    <n v="1805"/>
    <x v="1804"/>
    <s v="四人间"/>
    <x v="10"/>
    <x v="2"/>
    <m/>
    <n v="1"/>
  </r>
  <r>
    <n v="1806"/>
    <x v="1805"/>
    <s v="四人间"/>
    <x v="3"/>
    <x v="1"/>
    <m/>
    <n v="1"/>
  </r>
  <r>
    <n v="1807"/>
    <x v="1806"/>
    <s v="四人间"/>
    <x v="10"/>
    <x v="2"/>
    <m/>
    <n v="1"/>
  </r>
  <r>
    <n v="1808"/>
    <x v="1807"/>
    <s v="四人间"/>
    <x v="0"/>
    <x v="1"/>
    <m/>
    <n v="1"/>
  </r>
  <r>
    <n v="1809"/>
    <x v="1808"/>
    <s v="四人间"/>
    <x v="10"/>
    <x v="2"/>
    <m/>
    <n v="1"/>
  </r>
  <r>
    <n v="1810"/>
    <x v="1809"/>
    <s v="四人间"/>
    <x v="0"/>
    <x v="1"/>
    <m/>
    <n v="1"/>
  </r>
  <r>
    <n v="1811"/>
    <x v="1810"/>
    <s v="四人间"/>
    <x v="10"/>
    <x v="2"/>
    <m/>
    <n v="1"/>
  </r>
  <r>
    <n v="1812"/>
    <x v="1811"/>
    <s v="四人间"/>
    <x v="0"/>
    <x v="1"/>
    <m/>
    <n v="1"/>
  </r>
  <r>
    <n v="1813"/>
    <x v="1812"/>
    <s v="四人间"/>
    <x v="10"/>
    <x v="2"/>
    <m/>
    <n v="1"/>
  </r>
  <r>
    <n v="1814"/>
    <x v="1813"/>
    <s v="四人间"/>
    <x v="0"/>
    <x v="1"/>
    <m/>
    <n v="1"/>
  </r>
  <r>
    <n v="1815"/>
    <x v="1814"/>
    <s v="四人间"/>
    <x v="10"/>
    <x v="2"/>
    <m/>
    <n v="1"/>
  </r>
  <r>
    <n v="1816"/>
    <x v="1815"/>
    <s v="四人间"/>
    <x v="0"/>
    <x v="1"/>
    <m/>
    <n v="1"/>
  </r>
  <r>
    <n v="1817"/>
    <x v="1816"/>
    <s v="四人间"/>
    <x v="10"/>
    <x v="2"/>
    <m/>
    <n v="1"/>
  </r>
  <r>
    <n v="1818"/>
    <x v="1817"/>
    <s v="四人间"/>
    <x v="0"/>
    <x v="1"/>
    <m/>
    <n v="1"/>
  </r>
  <r>
    <n v="1819"/>
    <x v="1818"/>
    <s v="四人间"/>
    <x v="10"/>
    <x v="2"/>
    <m/>
    <n v="1"/>
  </r>
  <r>
    <n v="1820"/>
    <x v="1819"/>
    <s v="四人间"/>
    <x v="0"/>
    <x v="1"/>
    <m/>
    <n v="1"/>
  </r>
  <r>
    <n v="1821"/>
    <x v="1820"/>
    <s v="四人间"/>
    <x v="10"/>
    <x v="2"/>
    <m/>
    <n v="1"/>
  </r>
  <r>
    <n v="1822"/>
    <x v="1821"/>
    <s v="四人间"/>
    <x v="0"/>
    <x v="1"/>
    <m/>
    <n v="1"/>
  </r>
  <r>
    <n v="1823"/>
    <x v="1822"/>
    <s v="四人间"/>
    <x v="10"/>
    <x v="2"/>
    <m/>
    <n v="1"/>
  </r>
  <r>
    <n v="1824"/>
    <x v="1823"/>
    <s v="四人间"/>
    <x v="10"/>
    <x v="2"/>
    <m/>
    <n v="1"/>
  </r>
  <r>
    <n v="1825"/>
    <x v="1824"/>
    <s v="四人间"/>
    <x v="0"/>
    <x v="1"/>
    <m/>
    <n v="1"/>
  </r>
  <r>
    <n v="1826"/>
    <x v="1825"/>
    <s v="四人间"/>
    <x v="10"/>
    <x v="2"/>
    <m/>
    <n v="1"/>
  </r>
  <r>
    <n v="1827"/>
    <x v="1826"/>
    <s v="四人间"/>
    <x v="0"/>
    <x v="1"/>
    <m/>
    <n v="1"/>
  </r>
  <r>
    <n v="1828"/>
    <x v="1827"/>
    <s v="四人间"/>
    <x v="10"/>
    <x v="2"/>
    <m/>
    <n v="1"/>
  </r>
  <r>
    <n v="1829"/>
    <x v="1828"/>
    <s v="四人间"/>
    <x v="0"/>
    <x v="1"/>
    <m/>
    <n v="1"/>
  </r>
  <r>
    <n v="1830"/>
    <x v="1829"/>
    <s v="四人间"/>
    <x v="12"/>
    <x v="2"/>
    <m/>
    <n v="1"/>
  </r>
  <r>
    <n v="1831"/>
    <x v="1830"/>
    <s v="四人间"/>
    <x v="13"/>
    <x v="1"/>
    <m/>
    <n v="1"/>
  </r>
  <r>
    <n v="1832"/>
    <x v="1831"/>
    <s v="四人间"/>
    <x v="12"/>
    <x v="2"/>
    <m/>
    <n v="1"/>
  </r>
  <r>
    <n v="1833"/>
    <x v="1832"/>
    <s v="四人间"/>
    <x v="13"/>
    <x v="1"/>
    <m/>
    <n v="1"/>
  </r>
  <r>
    <n v="1834"/>
    <x v="1833"/>
    <s v="四人间"/>
    <x v="10"/>
    <x v="2"/>
    <m/>
    <n v="1"/>
  </r>
  <r>
    <n v="1835"/>
    <x v="1834"/>
    <s v="四人间"/>
    <x v="0"/>
    <x v="1"/>
    <m/>
    <n v="1"/>
  </r>
  <r>
    <n v="1836"/>
    <x v="1835"/>
    <s v="四人间"/>
    <x v="10"/>
    <x v="2"/>
    <m/>
    <n v="1"/>
  </r>
  <r>
    <n v="1837"/>
    <x v="1836"/>
    <s v="四人间"/>
    <x v="0"/>
    <x v="1"/>
    <m/>
    <n v="1"/>
  </r>
  <r>
    <n v="1838"/>
    <x v="1837"/>
    <s v="四人间"/>
    <x v="10"/>
    <x v="2"/>
    <m/>
    <n v="1"/>
  </r>
  <r>
    <n v="1839"/>
    <x v="1838"/>
    <s v="四人间"/>
    <x v="0"/>
    <x v="1"/>
    <m/>
    <n v="1"/>
  </r>
  <r>
    <n v="1840"/>
    <x v="1839"/>
    <s v="四人间"/>
    <x v="10"/>
    <x v="2"/>
    <m/>
    <n v="1"/>
  </r>
  <r>
    <n v="1841"/>
    <x v="1840"/>
    <s v="四人间"/>
    <x v="10"/>
    <x v="2"/>
    <m/>
    <n v="1"/>
  </r>
  <r>
    <n v="1842"/>
    <x v="1841"/>
    <s v="四人间"/>
    <x v="0"/>
    <x v="1"/>
    <m/>
    <n v="1"/>
  </r>
  <r>
    <n v="1843"/>
    <x v="1842"/>
    <s v="四人间"/>
    <x v="10"/>
    <x v="2"/>
    <m/>
    <n v="1"/>
  </r>
  <r>
    <n v="1844"/>
    <x v="1843"/>
    <s v="四人间"/>
    <x v="0"/>
    <x v="1"/>
    <m/>
    <n v="1"/>
  </r>
  <r>
    <n v="1845"/>
    <x v="1844"/>
    <s v="四人间"/>
    <x v="10"/>
    <x v="2"/>
    <m/>
    <n v="1"/>
  </r>
  <r>
    <n v="1846"/>
    <x v="1845"/>
    <s v="四人间"/>
    <x v="0"/>
    <x v="1"/>
    <m/>
    <n v="1"/>
  </r>
  <r>
    <n v="1847"/>
    <x v="1846"/>
    <s v="四人间"/>
    <x v="10"/>
    <x v="2"/>
    <m/>
    <n v="1"/>
  </r>
  <r>
    <n v="1848"/>
    <x v="1847"/>
    <s v="四人间"/>
    <x v="0"/>
    <x v="1"/>
    <m/>
    <n v="1"/>
  </r>
  <r>
    <n v="1849"/>
    <x v="1848"/>
    <s v="四人间"/>
    <x v="10"/>
    <x v="2"/>
    <m/>
    <n v="1"/>
  </r>
  <r>
    <n v="1850"/>
    <x v="1849"/>
    <s v="四人间"/>
    <x v="0"/>
    <x v="1"/>
    <m/>
    <n v="1"/>
  </r>
  <r>
    <n v="1851"/>
    <x v="1850"/>
    <s v="四人间"/>
    <x v="10"/>
    <x v="2"/>
    <m/>
    <n v="1"/>
  </r>
  <r>
    <n v="1852"/>
    <x v="1851"/>
    <s v="四人间"/>
    <x v="0"/>
    <x v="1"/>
    <m/>
    <n v="1"/>
  </r>
  <r>
    <n v="1853"/>
    <x v="1852"/>
    <s v="四人间"/>
    <x v="10"/>
    <x v="2"/>
    <m/>
    <n v="1"/>
  </r>
  <r>
    <n v="1854"/>
    <x v="1853"/>
    <s v="四人间"/>
    <x v="0"/>
    <x v="1"/>
    <m/>
    <n v="1"/>
  </r>
  <r>
    <n v="1855"/>
    <x v="1854"/>
    <s v="四人间"/>
    <x v="10"/>
    <x v="2"/>
    <m/>
    <n v="1"/>
  </r>
  <r>
    <n v="1856"/>
    <x v="1855"/>
    <s v="四人间"/>
    <x v="0"/>
    <x v="1"/>
    <m/>
    <n v="1"/>
  </r>
  <r>
    <n v="1857"/>
    <x v="1856"/>
    <s v="四人间"/>
    <x v="13"/>
    <x v="2"/>
    <m/>
    <n v="1"/>
  </r>
  <r>
    <n v="1858"/>
    <x v="1857"/>
    <s v="四人间"/>
    <x v="0"/>
    <x v="1"/>
    <m/>
    <n v="1"/>
  </r>
  <r>
    <n v="1859"/>
    <x v="1858"/>
    <s v="四人间"/>
    <x v="0"/>
    <x v="1"/>
    <m/>
    <n v="1"/>
  </r>
  <r>
    <n v="1860"/>
    <x v="1859"/>
    <s v="四人间"/>
    <x v="13"/>
    <x v="1"/>
    <m/>
    <n v="1"/>
  </r>
  <r>
    <n v="1861"/>
    <x v="1860"/>
    <s v="四人间"/>
    <x v="3"/>
    <x v="3"/>
    <m/>
    <n v="1"/>
  </r>
  <r>
    <n v="1862"/>
    <x v="1861"/>
    <s v="四人间"/>
    <x v="0"/>
    <x v="3"/>
    <m/>
    <n v="1"/>
  </r>
  <r>
    <n v="1863"/>
    <x v="1862"/>
    <s v="四人间"/>
    <x v="0"/>
    <x v="3"/>
    <m/>
    <n v="1"/>
  </r>
  <r>
    <n v="1864"/>
    <x v="1863"/>
    <s v="四人间"/>
    <x v="4"/>
    <x v="3"/>
    <m/>
    <n v="1"/>
  </r>
  <r>
    <n v="1865"/>
    <x v="1864"/>
    <s v="四人间"/>
    <x v="4"/>
    <x v="3"/>
    <m/>
    <n v="1"/>
  </r>
  <r>
    <n v="1866"/>
    <x v="1865"/>
    <s v="四人间"/>
    <x v="0"/>
    <x v="3"/>
    <m/>
    <n v="1"/>
  </r>
  <r>
    <n v="1867"/>
    <x v="1866"/>
    <s v="四人间"/>
    <x v="0"/>
    <x v="3"/>
    <m/>
    <n v="1"/>
  </r>
  <r>
    <n v="1868"/>
    <x v="1867"/>
    <s v="四人间"/>
    <x v="3"/>
    <x v="3"/>
    <m/>
    <n v="1"/>
  </r>
  <r>
    <n v="1869"/>
    <x v="1868"/>
    <s v="四人间"/>
    <x v="34"/>
    <x v="3"/>
    <m/>
    <n v="1"/>
  </r>
  <r>
    <n v="1870"/>
    <x v="1869"/>
    <s v="四人间"/>
    <x v="12"/>
    <x v="2"/>
    <m/>
    <n v="1"/>
  </r>
  <r>
    <n v="1871"/>
    <x v="1870"/>
    <s v="四人间"/>
    <x v="10"/>
    <x v="2"/>
    <m/>
    <n v="1"/>
  </r>
  <r>
    <n v="1872"/>
    <x v="1871"/>
    <s v="四人间"/>
    <x v="10"/>
    <x v="2"/>
    <m/>
    <n v="1"/>
  </r>
  <r>
    <n v="1873"/>
    <x v="1872"/>
    <s v="四人间"/>
    <x v="3"/>
    <x v="1"/>
    <m/>
    <n v="1"/>
  </r>
  <r>
    <n v="1874"/>
    <x v="1873"/>
    <s v="四人间"/>
    <x v="10"/>
    <x v="2"/>
    <m/>
    <n v="1"/>
  </r>
  <r>
    <n v="1875"/>
    <x v="1874"/>
    <s v="四人间"/>
    <x v="0"/>
    <x v="1"/>
    <m/>
    <n v="1"/>
  </r>
  <r>
    <n v="1876"/>
    <x v="1875"/>
    <s v="四人间"/>
    <x v="10"/>
    <x v="2"/>
    <m/>
    <n v="1"/>
  </r>
  <r>
    <n v="1877"/>
    <x v="1876"/>
    <s v="四人间"/>
    <x v="0"/>
    <x v="1"/>
    <m/>
    <n v="1"/>
  </r>
  <r>
    <n v="1878"/>
    <x v="1877"/>
    <s v="四人间"/>
    <x v="10"/>
    <x v="2"/>
    <m/>
    <n v="1"/>
  </r>
  <r>
    <n v="1879"/>
    <x v="1878"/>
    <s v="四人间"/>
    <x v="0"/>
    <x v="1"/>
    <m/>
    <n v="1"/>
  </r>
  <r>
    <n v="1880"/>
    <x v="1879"/>
    <s v="四人间"/>
    <x v="10"/>
    <x v="2"/>
    <m/>
    <n v="1"/>
  </r>
  <r>
    <n v="1881"/>
    <x v="1880"/>
    <s v="四人间"/>
    <x v="0"/>
    <x v="1"/>
    <m/>
    <n v="1"/>
  </r>
  <r>
    <n v="1882"/>
    <x v="1881"/>
    <s v="四人间"/>
    <x v="10"/>
    <x v="2"/>
    <m/>
    <n v="1"/>
  </r>
  <r>
    <n v="1883"/>
    <x v="1882"/>
    <s v="四人间"/>
    <x v="0"/>
    <x v="1"/>
    <m/>
    <n v="1"/>
  </r>
  <r>
    <n v="1884"/>
    <x v="1883"/>
    <s v="四人间"/>
    <x v="10"/>
    <x v="2"/>
    <m/>
    <n v="1"/>
  </r>
  <r>
    <n v="1885"/>
    <x v="1884"/>
    <s v="四人间"/>
    <x v="0"/>
    <x v="1"/>
    <m/>
    <n v="1"/>
  </r>
  <r>
    <n v="1886"/>
    <x v="1885"/>
    <s v="四人间"/>
    <x v="10"/>
    <x v="2"/>
    <m/>
    <n v="1"/>
  </r>
  <r>
    <n v="1887"/>
    <x v="1886"/>
    <s v="四人间"/>
    <x v="0"/>
    <x v="1"/>
    <m/>
    <n v="1"/>
  </r>
  <r>
    <n v="1888"/>
    <x v="1887"/>
    <s v="四人间"/>
    <x v="10"/>
    <x v="2"/>
    <m/>
    <n v="1"/>
  </r>
  <r>
    <n v="1889"/>
    <x v="1888"/>
    <s v="四人间"/>
    <x v="0"/>
    <x v="1"/>
    <m/>
    <n v="1"/>
  </r>
  <r>
    <n v="1890"/>
    <x v="1889"/>
    <s v="四人间"/>
    <x v="10"/>
    <x v="2"/>
    <m/>
    <n v="1"/>
  </r>
  <r>
    <n v="1891"/>
    <x v="1890"/>
    <s v="四人间"/>
    <x v="10"/>
    <x v="2"/>
    <m/>
    <n v="1"/>
  </r>
  <r>
    <n v="1892"/>
    <x v="1891"/>
    <s v="四人间"/>
    <x v="0"/>
    <x v="1"/>
    <m/>
    <n v="1"/>
  </r>
  <r>
    <n v="1893"/>
    <x v="1892"/>
    <s v="四人间"/>
    <x v="10"/>
    <x v="2"/>
    <m/>
    <n v="1"/>
  </r>
  <r>
    <n v="1894"/>
    <x v="1893"/>
    <s v="四人间"/>
    <x v="0"/>
    <x v="1"/>
    <m/>
    <n v="1"/>
  </r>
  <r>
    <n v="1895"/>
    <x v="1894"/>
    <s v="四人间"/>
    <x v="10"/>
    <x v="2"/>
    <m/>
    <n v="1"/>
  </r>
  <r>
    <n v="1896"/>
    <x v="1895"/>
    <s v="四人间"/>
    <x v="0"/>
    <x v="1"/>
    <m/>
    <n v="1"/>
  </r>
  <r>
    <n v="1897"/>
    <x v="1896"/>
    <s v="四人间"/>
    <x v="12"/>
    <x v="2"/>
    <m/>
    <n v="1"/>
  </r>
  <r>
    <n v="1898"/>
    <x v="1897"/>
    <s v="四人间"/>
    <x v="13"/>
    <x v="1"/>
    <m/>
    <n v="1"/>
  </r>
  <r>
    <n v="1899"/>
    <x v="1898"/>
    <s v="四人间"/>
    <x v="12"/>
    <x v="2"/>
    <m/>
    <n v="1"/>
  </r>
  <r>
    <n v="1900"/>
    <x v="1899"/>
    <s v="四人间"/>
    <x v="13"/>
    <x v="1"/>
    <m/>
    <n v="1"/>
  </r>
  <r>
    <n v="1901"/>
    <x v="1900"/>
    <s v="四人间"/>
    <x v="10"/>
    <x v="2"/>
    <m/>
    <n v="1"/>
  </r>
  <r>
    <n v="1902"/>
    <x v="1901"/>
    <s v="四人间"/>
    <x v="0"/>
    <x v="1"/>
    <m/>
    <n v="1"/>
  </r>
  <r>
    <n v="1903"/>
    <x v="1902"/>
    <s v="四人间"/>
    <x v="10"/>
    <x v="2"/>
    <m/>
    <n v="1"/>
  </r>
  <r>
    <n v="1904"/>
    <x v="1903"/>
    <s v="四人间"/>
    <x v="0"/>
    <x v="1"/>
    <m/>
    <n v="1"/>
  </r>
  <r>
    <n v="1905"/>
    <x v="1904"/>
    <s v="四人间"/>
    <x v="10"/>
    <x v="2"/>
    <m/>
    <n v="1"/>
  </r>
  <r>
    <n v="1906"/>
    <x v="1905"/>
    <s v="四人间"/>
    <x v="0"/>
    <x v="1"/>
    <m/>
    <n v="1"/>
  </r>
  <r>
    <n v="1907"/>
    <x v="1906"/>
    <s v="四人间"/>
    <x v="10"/>
    <x v="2"/>
    <m/>
    <n v="1"/>
  </r>
  <r>
    <n v="1908"/>
    <x v="1907"/>
    <s v="四人间"/>
    <x v="10"/>
    <x v="2"/>
    <m/>
    <n v="1"/>
  </r>
  <r>
    <n v="1909"/>
    <x v="1908"/>
    <s v="四人间"/>
    <x v="0"/>
    <x v="1"/>
    <m/>
    <n v="1"/>
  </r>
  <r>
    <n v="1910"/>
    <x v="1909"/>
    <s v="四人间"/>
    <x v="10"/>
    <x v="2"/>
    <m/>
    <n v="1"/>
  </r>
  <r>
    <n v="1911"/>
    <x v="1910"/>
    <s v="四人间"/>
    <x v="0"/>
    <x v="1"/>
    <m/>
    <n v="1"/>
  </r>
  <r>
    <n v="1912"/>
    <x v="1911"/>
    <s v="四人间"/>
    <x v="10"/>
    <x v="2"/>
    <m/>
    <n v="1"/>
  </r>
  <r>
    <n v="1913"/>
    <x v="1912"/>
    <s v="四人间"/>
    <x v="0"/>
    <x v="1"/>
    <m/>
    <n v="1"/>
  </r>
  <r>
    <n v="1914"/>
    <x v="1913"/>
    <s v="四人间"/>
    <x v="10"/>
    <x v="2"/>
    <m/>
    <n v="1"/>
  </r>
  <r>
    <n v="1915"/>
    <x v="1914"/>
    <s v="四人间"/>
    <x v="0"/>
    <x v="1"/>
    <m/>
    <n v="1"/>
  </r>
  <r>
    <n v="1916"/>
    <x v="1915"/>
    <s v="四人间"/>
    <x v="10"/>
    <x v="2"/>
    <m/>
    <n v="1"/>
  </r>
  <r>
    <n v="1917"/>
    <x v="1916"/>
    <s v="四人间"/>
    <x v="0"/>
    <x v="1"/>
    <m/>
    <n v="1"/>
  </r>
  <r>
    <n v="1918"/>
    <x v="1917"/>
    <s v="四人间"/>
    <x v="10"/>
    <x v="2"/>
    <m/>
    <n v="1"/>
  </r>
  <r>
    <n v="1919"/>
    <x v="1918"/>
    <s v="四人间"/>
    <x v="0"/>
    <x v="1"/>
    <m/>
    <n v="1"/>
  </r>
  <r>
    <n v="1920"/>
    <x v="1919"/>
    <s v="四人间"/>
    <x v="10"/>
    <x v="2"/>
    <m/>
    <n v="1"/>
  </r>
  <r>
    <n v="1921"/>
    <x v="1920"/>
    <s v="四人间"/>
    <x v="0"/>
    <x v="1"/>
    <m/>
    <n v="1"/>
  </r>
  <r>
    <n v="1922"/>
    <x v="1921"/>
    <s v="四人间"/>
    <x v="10"/>
    <x v="2"/>
    <m/>
    <n v="1"/>
  </r>
  <r>
    <n v="1923"/>
    <x v="1922"/>
    <s v="四人间"/>
    <x v="0"/>
    <x v="1"/>
    <m/>
    <n v="1"/>
  </r>
  <r>
    <n v="1924"/>
    <x v="1923"/>
    <s v="四人间"/>
    <x v="13"/>
    <x v="2"/>
    <m/>
    <n v="1"/>
  </r>
  <r>
    <n v="1925"/>
    <x v="1924"/>
    <s v="四人间"/>
    <x v="0"/>
    <x v="1"/>
    <m/>
    <n v="1"/>
  </r>
  <r>
    <n v="1926"/>
    <x v="1925"/>
    <s v="四人间"/>
    <x v="0"/>
    <x v="1"/>
    <m/>
    <n v="1"/>
  </r>
  <r>
    <n v="1927"/>
    <x v="1926"/>
    <s v="四人间"/>
    <x v="13"/>
    <x v="1"/>
    <m/>
    <n v="1"/>
  </r>
  <r>
    <n v="1928"/>
    <x v="1927"/>
    <s v="四人间"/>
    <x v="3"/>
    <x v="3"/>
    <m/>
    <n v="1"/>
  </r>
  <r>
    <n v="1929"/>
    <x v="1928"/>
    <s v="四人间"/>
    <x v="0"/>
    <x v="3"/>
    <m/>
    <n v="1"/>
  </r>
  <r>
    <n v="1930"/>
    <x v="1929"/>
    <s v="四人间"/>
    <x v="0"/>
    <x v="3"/>
    <m/>
    <n v="1"/>
  </r>
  <r>
    <n v="1931"/>
    <x v="1930"/>
    <s v="四人间"/>
    <x v="4"/>
    <x v="3"/>
    <m/>
    <n v="1"/>
  </r>
  <r>
    <n v="1932"/>
    <x v="1931"/>
    <s v="四人间"/>
    <x v="4"/>
    <x v="3"/>
    <m/>
    <n v="1"/>
  </r>
  <r>
    <n v="1933"/>
    <x v="1932"/>
    <s v="四人间"/>
    <x v="0"/>
    <x v="3"/>
    <m/>
    <n v="1"/>
  </r>
  <r>
    <n v="1934"/>
    <x v="1933"/>
    <s v="四人间"/>
    <x v="0"/>
    <x v="3"/>
    <m/>
    <n v="1"/>
  </r>
  <r>
    <n v="1935"/>
    <x v="1934"/>
    <s v="四人间"/>
    <x v="3"/>
    <x v="3"/>
    <m/>
    <n v="1"/>
  </r>
  <r>
    <n v="1936"/>
    <x v="1935"/>
    <s v="四人间"/>
    <x v="34"/>
    <x v="3"/>
    <m/>
    <n v="1"/>
  </r>
  <r>
    <n v="1937"/>
    <x v="1936"/>
    <s v="四人间"/>
    <x v="12"/>
    <x v="2"/>
    <m/>
    <n v="1"/>
  </r>
  <r>
    <n v="1938"/>
    <x v="1937"/>
    <s v="四人间"/>
    <x v="10"/>
    <x v="2"/>
    <m/>
    <n v="1"/>
  </r>
  <r>
    <n v="1939"/>
    <x v="1938"/>
    <s v="四人间"/>
    <x v="10"/>
    <x v="2"/>
    <m/>
    <n v="1"/>
  </r>
  <r>
    <n v="1940"/>
    <x v="1939"/>
    <s v="四人间"/>
    <x v="3"/>
    <x v="1"/>
    <m/>
    <n v="1"/>
  </r>
  <r>
    <n v="1941"/>
    <x v="1940"/>
    <s v="四人间"/>
    <x v="10"/>
    <x v="2"/>
    <m/>
    <n v="1"/>
  </r>
  <r>
    <n v="1942"/>
    <x v="1941"/>
    <s v="四人间"/>
    <x v="0"/>
    <x v="1"/>
    <m/>
    <n v="1"/>
  </r>
  <r>
    <n v="1943"/>
    <x v="1942"/>
    <s v="四人间"/>
    <x v="10"/>
    <x v="2"/>
    <m/>
    <n v="1"/>
  </r>
  <r>
    <n v="1944"/>
    <x v="1943"/>
    <s v="四人间"/>
    <x v="0"/>
    <x v="1"/>
    <m/>
    <n v="1"/>
  </r>
  <r>
    <n v="1945"/>
    <x v="1944"/>
    <s v="四人间"/>
    <x v="10"/>
    <x v="2"/>
    <m/>
    <n v="1"/>
  </r>
  <r>
    <n v="1946"/>
    <x v="1945"/>
    <s v="四人间"/>
    <x v="0"/>
    <x v="1"/>
    <m/>
    <n v="1"/>
  </r>
  <r>
    <n v="1947"/>
    <x v="1946"/>
    <s v="四人间"/>
    <x v="10"/>
    <x v="2"/>
    <m/>
    <n v="1"/>
  </r>
  <r>
    <n v="1948"/>
    <x v="1947"/>
    <s v="四人间"/>
    <x v="0"/>
    <x v="1"/>
    <m/>
    <n v="1"/>
  </r>
  <r>
    <n v="1949"/>
    <x v="1948"/>
    <s v="四人间"/>
    <x v="10"/>
    <x v="2"/>
    <m/>
    <n v="1"/>
  </r>
  <r>
    <n v="1950"/>
    <x v="1949"/>
    <s v="四人间"/>
    <x v="0"/>
    <x v="1"/>
    <m/>
    <n v="1"/>
  </r>
  <r>
    <n v="1951"/>
    <x v="1950"/>
    <s v="四人间"/>
    <x v="10"/>
    <x v="2"/>
    <m/>
    <n v="1"/>
  </r>
  <r>
    <n v="1952"/>
    <x v="1951"/>
    <s v="四人间"/>
    <x v="0"/>
    <x v="1"/>
    <m/>
    <n v="1"/>
  </r>
  <r>
    <n v="1953"/>
    <x v="1952"/>
    <s v="四人间"/>
    <x v="10"/>
    <x v="2"/>
    <m/>
    <n v="1"/>
  </r>
  <r>
    <n v="1954"/>
    <x v="1953"/>
    <s v="四人间"/>
    <x v="0"/>
    <x v="1"/>
    <m/>
    <n v="1"/>
  </r>
  <r>
    <n v="1955"/>
    <x v="1954"/>
    <s v="四人间"/>
    <x v="10"/>
    <x v="2"/>
    <m/>
    <n v="1"/>
  </r>
  <r>
    <n v="1956"/>
    <x v="1955"/>
    <s v="四人间"/>
    <x v="0"/>
    <x v="1"/>
    <m/>
    <n v="1"/>
  </r>
  <r>
    <n v="1957"/>
    <x v="1956"/>
    <s v="四人间"/>
    <x v="10"/>
    <x v="2"/>
    <m/>
    <n v="1"/>
  </r>
  <r>
    <n v="1958"/>
    <x v="1957"/>
    <s v="四人间"/>
    <x v="10"/>
    <x v="2"/>
    <m/>
    <n v="1"/>
  </r>
  <r>
    <n v="1959"/>
    <x v="1958"/>
    <s v="四人间"/>
    <x v="0"/>
    <x v="1"/>
    <m/>
    <n v="1"/>
  </r>
  <r>
    <n v="1960"/>
    <x v="1959"/>
    <s v="四人间"/>
    <x v="10"/>
    <x v="2"/>
    <m/>
    <n v="1"/>
  </r>
  <r>
    <n v="1961"/>
    <x v="1960"/>
    <s v="四人间"/>
    <x v="0"/>
    <x v="1"/>
    <m/>
    <n v="1"/>
  </r>
  <r>
    <n v="1962"/>
    <x v="1961"/>
    <s v="四人间"/>
    <x v="10"/>
    <x v="2"/>
    <m/>
    <n v="1"/>
  </r>
  <r>
    <n v="1963"/>
    <x v="1962"/>
    <s v="四人间"/>
    <x v="0"/>
    <x v="1"/>
    <m/>
    <n v="1"/>
  </r>
  <r>
    <n v="1964"/>
    <x v="1963"/>
    <s v="四人间"/>
    <x v="12"/>
    <x v="2"/>
    <m/>
    <n v="1"/>
  </r>
  <r>
    <n v="1965"/>
    <x v="1964"/>
    <s v="四人间"/>
    <x v="13"/>
    <x v="1"/>
    <m/>
    <n v="1"/>
  </r>
  <r>
    <n v="1966"/>
    <x v="1965"/>
    <s v="四人间"/>
    <x v="10"/>
    <x v="2"/>
    <m/>
    <n v="1"/>
  </r>
  <r>
    <n v="1967"/>
    <x v="1966"/>
    <s v="四人间"/>
    <x v="0"/>
    <x v="1"/>
    <m/>
    <n v="1"/>
  </r>
  <r>
    <n v="1968"/>
    <x v="1967"/>
    <s v="四人间"/>
    <x v="12"/>
    <x v="2"/>
    <m/>
    <n v="1"/>
  </r>
  <r>
    <n v="1969"/>
    <x v="1968"/>
    <s v="四人间"/>
    <x v="13"/>
    <x v="1"/>
    <m/>
    <n v="1"/>
  </r>
  <r>
    <n v="1970"/>
    <x v="1969"/>
    <s v="四人间"/>
    <x v="10"/>
    <x v="2"/>
    <m/>
    <n v="1"/>
  </r>
  <r>
    <n v="1971"/>
    <x v="1970"/>
    <s v="四人间"/>
    <x v="0"/>
    <x v="1"/>
    <m/>
    <n v="1"/>
  </r>
  <r>
    <n v="1972"/>
    <x v="1971"/>
    <s v="四人间"/>
    <x v="10"/>
    <x v="2"/>
    <m/>
    <n v="1"/>
  </r>
  <r>
    <n v="1973"/>
    <x v="1972"/>
    <s v="四人间"/>
    <x v="0"/>
    <x v="1"/>
    <m/>
    <n v="1"/>
  </r>
  <r>
    <n v="1974"/>
    <x v="1973"/>
    <s v="四人间"/>
    <x v="10"/>
    <x v="2"/>
    <m/>
    <n v="1"/>
  </r>
  <r>
    <n v="1975"/>
    <x v="1974"/>
    <s v="四人间"/>
    <x v="0"/>
    <x v="1"/>
    <m/>
    <n v="1"/>
  </r>
  <r>
    <n v="1976"/>
    <x v="1975"/>
    <s v="四人间"/>
    <x v="0"/>
    <x v="1"/>
    <m/>
    <n v="1"/>
  </r>
  <r>
    <n v="1977"/>
    <x v="1976"/>
    <s v="四人间"/>
    <x v="10"/>
    <x v="2"/>
    <m/>
    <n v="1"/>
  </r>
  <r>
    <n v="1978"/>
    <x v="1977"/>
    <s v="四人间"/>
    <x v="0"/>
    <x v="1"/>
    <m/>
    <n v="1"/>
  </r>
  <r>
    <n v="1979"/>
    <x v="1978"/>
    <s v="四人间"/>
    <x v="10"/>
    <x v="2"/>
    <m/>
    <n v="1"/>
  </r>
  <r>
    <n v="1980"/>
    <x v="1979"/>
    <s v="四人间"/>
    <x v="0"/>
    <x v="1"/>
    <m/>
    <n v="1"/>
  </r>
  <r>
    <n v="1981"/>
    <x v="1980"/>
    <s v="四人间"/>
    <x v="10"/>
    <x v="2"/>
    <m/>
    <n v="1"/>
  </r>
  <r>
    <n v="1982"/>
    <x v="1981"/>
    <s v="四人间"/>
    <x v="0"/>
    <x v="1"/>
    <m/>
    <n v="1"/>
  </r>
  <r>
    <n v="1983"/>
    <x v="1982"/>
    <s v="四人间"/>
    <x v="10"/>
    <x v="2"/>
    <m/>
    <n v="1"/>
  </r>
  <r>
    <n v="1984"/>
    <x v="1983"/>
    <s v="四人间"/>
    <x v="0"/>
    <x v="1"/>
    <m/>
    <n v="1"/>
  </r>
  <r>
    <n v="1985"/>
    <x v="1984"/>
    <s v="四人间"/>
    <x v="10"/>
    <x v="2"/>
    <m/>
    <n v="1"/>
  </r>
  <r>
    <n v="1986"/>
    <x v="1985"/>
    <s v="四人间"/>
    <x v="10"/>
    <x v="2"/>
    <m/>
    <n v="1"/>
  </r>
  <r>
    <n v="1987"/>
    <x v="1986"/>
    <s v="四人间"/>
    <x v="0"/>
    <x v="1"/>
    <m/>
    <n v="1"/>
  </r>
  <r>
    <n v="1988"/>
    <x v="1987"/>
    <s v="四人间"/>
    <x v="10"/>
    <x v="2"/>
    <m/>
    <n v="1"/>
  </r>
  <r>
    <n v="1989"/>
    <x v="1988"/>
    <s v="四人间"/>
    <x v="0"/>
    <x v="1"/>
    <m/>
    <n v="1"/>
  </r>
  <r>
    <n v="1990"/>
    <x v="1989"/>
    <s v="四人间"/>
    <x v="13"/>
    <x v="2"/>
    <m/>
    <n v="1"/>
  </r>
  <r>
    <n v="1991"/>
    <x v="1990"/>
    <s v="四人间"/>
    <x v="0"/>
    <x v="1"/>
    <m/>
    <n v="1"/>
  </r>
  <r>
    <n v="1992"/>
    <x v="1991"/>
    <s v="四人间"/>
    <x v="34"/>
    <x v="0"/>
    <m/>
    <n v="1"/>
  </r>
  <r>
    <n v="1993"/>
    <x v="1992"/>
    <s v="四人间"/>
    <x v="3"/>
    <x v="0"/>
    <m/>
    <n v="1"/>
  </r>
  <r>
    <n v="1994"/>
    <x v="1993"/>
    <s v="四人间"/>
    <x v="0"/>
    <x v="0"/>
    <m/>
    <n v="1"/>
  </r>
  <r>
    <n v="1995"/>
    <x v="1994"/>
    <s v="四人间"/>
    <x v="0"/>
    <x v="0"/>
    <m/>
    <n v="1"/>
  </r>
  <r>
    <n v="1996"/>
    <x v="1995"/>
    <s v="四人间"/>
    <x v="4"/>
    <x v="0"/>
    <m/>
    <n v="1"/>
  </r>
  <r>
    <n v="1997"/>
    <x v="1996"/>
    <s v="四人间"/>
    <x v="4"/>
    <x v="0"/>
    <m/>
    <n v="1"/>
  </r>
  <r>
    <n v="1998"/>
    <x v="1997"/>
    <s v="四人间"/>
    <x v="0"/>
    <x v="0"/>
    <m/>
    <n v="1"/>
  </r>
  <r>
    <n v="1999"/>
    <x v="1998"/>
    <s v="四人间"/>
    <x v="0"/>
    <x v="0"/>
    <m/>
    <n v="1"/>
  </r>
  <r>
    <n v="2000"/>
    <x v="1999"/>
    <s v="四人间"/>
    <x v="3"/>
    <x v="0"/>
    <m/>
    <n v="1"/>
  </r>
  <r>
    <n v="2001"/>
    <x v="2000"/>
    <s v="四人间"/>
    <x v="34"/>
    <x v="0"/>
    <m/>
    <n v="1"/>
  </r>
  <r>
    <n v="2002"/>
    <x v="2001"/>
    <s v="四人间"/>
    <x v="10"/>
    <x v="2"/>
    <m/>
    <n v="1"/>
  </r>
  <r>
    <n v="2003"/>
    <x v="2002"/>
    <s v="四人间"/>
    <x v="3"/>
    <x v="1"/>
    <m/>
    <n v="1"/>
  </r>
  <r>
    <n v="2004"/>
    <x v="2003"/>
    <s v="四人间"/>
    <x v="10"/>
    <x v="2"/>
    <m/>
    <n v="1"/>
  </r>
  <r>
    <n v="2005"/>
    <x v="2004"/>
    <s v="四人间"/>
    <x v="0"/>
    <x v="1"/>
    <m/>
    <n v="1"/>
  </r>
  <r>
    <n v="2006"/>
    <x v="2005"/>
    <s v="四人间"/>
    <x v="10"/>
    <x v="2"/>
    <m/>
    <n v="1"/>
  </r>
  <r>
    <n v="2007"/>
    <x v="2006"/>
    <s v="四人间"/>
    <x v="0"/>
    <x v="1"/>
    <m/>
    <n v="1"/>
  </r>
  <r>
    <n v="2008"/>
    <x v="2007"/>
    <s v="四人间"/>
    <x v="10"/>
    <x v="2"/>
    <m/>
    <n v="1"/>
  </r>
  <r>
    <n v="2009"/>
    <x v="2008"/>
    <s v="四人间"/>
    <x v="0"/>
    <x v="1"/>
    <m/>
    <n v="1"/>
  </r>
  <r>
    <n v="2010"/>
    <x v="2009"/>
    <s v="四人间"/>
    <x v="10"/>
    <x v="2"/>
    <m/>
    <n v="1"/>
  </r>
  <r>
    <n v="2011"/>
    <x v="2010"/>
    <s v="四人间"/>
    <x v="13"/>
    <x v="1"/>
    <m/>
    <n v="1"/>
  </r>
  <r>
    <n v="2012"/>
    <x v="2011"/>
    <s v="四人间"/>
    <x v="10"/>
    <x v="2"/>
    <m/>
    <n v="1"/>
  </r>
  <r>
    <n v="2013"/>
    <x v="2012"/>
    <s v="四人间"/>
    <x v="0"/>
    <x v="1"/>
    <m/>
    <n v="1"/>
  </r>
  <r>
    <n v="2014"/>
    <x v="2013"/>
    <s v="四人间"/>
    <x v="10"/>
    <x v="2"/>
    <m/>
    <n v="1"/>
  </r>
  <r>
    <n v="2015"/>
    <x v="2014"/>
    <s v="四人间"/>
    <x v="0"/>
    <x v="1"/>
    <m/>
    <n v="1"/>
  </r>
  <r>
    <n v="2016"/>
    <x v="2015"/>
    <s v="四人间"/>
    <x v="10"/>
    <x v="2"/>
    <m/>
    <n v="1"/>
  </r>
  <r>
    <n v="2017"/>
    <x v="2016"/>
    <s v="四人间"/>
    <x v="10"/>
    <x v="2"/>
    <m/>
    <n v="1"/>
  </r>
  <r>
    <n v="2018"/>
    <x v="2017"/>
    <s v="四人间"/>
    <x v="10"/>
    <x v="2"/>
    <m/>
    <n v="1"/>
  </r>
  <r>
    <n v="2019"/>
    <x v="2018"/>
    <s v="四人间"/>
    <x v="10"/>
    <x v="2"/>
    <m/>
    <n v="1"/>
  </r>
  <r>
    <n v="2020"/>
    <x v="2019"/>
    <s v="四人间"/>
    <x v="0"/>
    <x v="1"/>
    <m/>
    <n v="1"/>
  </r>
  <r>
    <n v="2021"/>
    <x v="2020"/>
    <s v="四人间"/>
    <x v="10"/>
    <x v="2"/>
    <m/>
    <n v="1"/>
  </r>
  <r>
    <n v="2022"/>
    <x v="2021"/>
    <s v="四人间"/>
    <x v="0"/>
    <x v="1"/>
    <m/>
    <n v="1"/>
  </r>
  <r>
    <n v="2023"/>
    <x v="2022"/>
    <s v="四人间"/>
    <x v="10"/>
    <x v="2"/>
    <m/>
    <n v="1"/>
  </r>
  <r>
    <n v="2024"/>
    <x v="2023"/>
    <s v="四人间"/>
    <x v="0"/>
    <x v="1"/>
    <m/>
    <n v="1"/>
  </r>
  <r>
    <n v="2025"/>
    <x v="2024"/>
    <s v="四人间"/>
    <x v="12"/>
    <x v="2"/>
    <m/>
    <n v="1"/>
  </r>
  <r>
    <n v="2026"/>
    <x v="2025"/>
    <s v="四人间"/>
    <x v="0"/>
    <x v="1"/>
    <m/>
    <n v="1"/>
  </r>
  <r>
    <n v="2027"/>
    <x v="2026"/>
    <s v="四人间"/>
    <x v="12"/>
    <x v="2"/>
    <m/>
    <n v="1"/>
  </r>
  <r>
    <n v="2028"/>
    <x v="2027"/>
    <s v="四人间"/>
    <x v="13"/>
    <x v="1"/>
    <m/>
    <n v="1"/>
  </r>
  <r>
    <n v="2029"/>
    <x v="2028"/>
    <s v="四人间"/>
    <x v="10"/>
    <x v="2"/>
    <m/>
    <n v="1"/>
  </r>
  <r>
    <n v="2030"/>
    <x v="2029"/>
    <s v="四人间"/>
    <x v="0"/>
    <x v="1"/>
    <m/>
    <n v="1"/>
  </r>
  <r>
    <n v="2031"/>
    <x v="2030"/>
    <s v="四人间"/>
    <x v="10"/>
    <x v="2"/>
    <m/>
    <n v="1"/>
  </r>
  <r>
    <n v="2032"/>
    <x v="2031"/>
    <s v="四人间"/>
    <x v="0"/>
    <x v="1"/>
    <m/>
    <n v="1"/>
  </r>
  <r>
    <n v="2033"/>
    <x v="2032"/>
    <s v="四人间"/>
    <x v="10"/>
    <x v="2"/>
    <m/>
    <n v="1"/>
  </r>
  <r>
    <n v="2034"/>
    <x v="2033"/>
    <s v="四人间"/>
    <x v="0"/>
    <x v="1"/>
    <m/>
    <n v="1"/>
  </r>
  <r>
    <n v="2035"/>
    <x v="2034"/>
    <s v="四人间"/>
    <x v="10"/>
    <x v="2"/>
    <m/>
    <n v="1"/>
  </r>
  <r>
    <n v="2036"/>
    <x v="2035"/>
    <s v="四人间"/>
    <x v="10"/>
    <x v="2"/>
    <m/>
    <n v="1"/>
  </r>
  <r>
    <n v="2037"/>
    <x v="2036"/>
    <s v="四人间"/>
    <x v="0"/>
    <x v="1"/>
    <m/>
    <n v="1"/>
  </r>
  <r>
    <n v="2038"/>
    <x v="2037"/>
    <s v="四人间"/>
    <x v="10"/>
    <x v="2"/>
    <m/>
    <n v="1"/>
  </r>
  <r>
    <n v="2039"/>
    <x v="2038"/>
    <s v="四人间"/>
    <x v="0"/>
    <x v="1"/>
    <m/>
    <n v="1"/>
  </r>
  <r>
    <n v="2040"/>
    <x v="2039"/>
    <s v="四人间"/>
    <x v="10"/>
    <x v="2"/>
    <m/>
    <n v="1"/>
  </r>
  <r>
    <n v="2041"/>
    <x v="2040"/>
    <s v="四人间"/>
    <x v="0"/>
    <x v="1"/>
    <m/>
    <n v="1"/>
  </r>
  <r>
    <n v="2042"/>
    <x v="2041"/>
    <s v="四人间"/>
    <x v="10"/>
    <x v="2"/>
    <m/>
    <n v="1"/>
  </r>
  <r>
    <n v="2043"/>
    <x v="2042"/>
    <s v="四人间"/>
    <x v="0"/>
    <x v="1"/>
    <m/>
    <n v="1"/>
  </r>
  <r>
    <n v="2044"/>
    <x v="2043"/>
    <s v="四人间"/>
    <x v="10"/>
    <x v="2"/>
    <m/>
    <n v="1"/>
  </r>
  <r>
    <n v="2045"/>
    <x v="2044"/>
    <s v="四人间"/>
    <x v="0"/>
    <x v="1"/>
    <m/>
    <n v="1"/>
  </r>
  <r>
    <n v="2046"/>
    <x v="2045"/>
    <s v="四人间"/>
    <x v="10"/>
    <x v="2"/>
    <m/>
    <n v="1"/>
  </r>
  <r>
    <n v="2047"/>
    <x v="2046"/>
    <s v="四人间"/>
    <x v="0"/>
    <x v="1"/>
    <m/>
    <n v="1"/>
  </r>
  <r>
    <n v="2048"/>
    <x v="2047"/>
    <s v="四人间"/>
    <x v="10"/>
    <x v="2"/>
    <m/>
    <n v="1"/>
  </r>
  <r>
    <n v="2049"/>
    <x v="2048"/>
    <s v="四人间"/>
    <x v="0"/>
    <x v="1"/>
    <m/>
    <n v="1"/>
  </r>
  <r>
    <n v="2050"/>
    <x v="2049"/>
    <s v="四人间"/>
    <x v="10"/>
    <x v="2"/>
    <m/>
    <n v="1"/>
  </r>
  <r>
    <n v="2051"/>
    <x v="2050"/>
    <s v="四人间"/>
    <x v="0"/>
    <x v="1"/>
    <m/>
    <n v="1"/>
  </r>
  <r>
    <n v="2052"/>
    <x v="2051"/>
    <s v="四人间"/>
    <x v="13"/>
    <x v="2"/>
    <m/>
    <n v="1"/>
  </r>
  <r>
    <n v="2053"/>
    <x v="2052"/>
    <s v="四人间"/>
    <x v="0"/>
    <x v="1"/>
    <m/>
    <n v="1"/>
  </r>
  <r>
    <n v="2054"/>
    <x v="2053"/>
    <s v="四人间"/>
    <x v="0"/>
    <x v="1"/>
    <m/>
    <n v="1"/>
  </r>
  <r>
    <n v="2055"/>
    <x v="2054"/>
    <s v="四人间"/>
    <x v="13"/>
    <x v="1"/>
    <m/>
    <n v="1"/>
  </r>
  <r>
    <n v="2056"/>
    <x v="2055"/>
    <s v="四人间"/>
    <x v="34"/>
    <x v="0"/>
    <m/>
    <n v="1"/>
  </r>
  <r>
    <n v="2057"/>
    <x v="2056"/>
    <s v="四人间"/>
    <x v="3"/>
    <x v="0"/>
    <m/>
    <n v="1"/>
  </r>
  <r>
    <n v="2058"/>
    <x v="2057"/>
    <s v="四人间"/>
    <x v="0"/>
    <x v="0"/>
    <m/>
    <n v="1"/>
  </r>
  <r>
    <n v="2059"/>
    <x v="2058"/>
    <s v="四人间"/>
    <x v="0"/>
    <x v="0"/>
    <m/>
    <n v="1"/>
  </r>
  <r>
    <n v="2060"/>
    <x v="2059"/>
    <s v="四人间"/>
    <x v="4"/>
    <x v="0"/>
    <m/>
    <n v="1"/>
  </r>
  <r>
    <n v="2061"/>
    <x v="2060"/>
    <s v="四人间"/>
    <x v="4"/>
    <x v="0"/>
    <m/>
    <n v="1"/>
  </r>
  <r>
    <n v="2062"/>
    <x v="2061"/>
    <s v="四人间"/>
    <x v="0"/>
    <x v="0"/>
    <m/>
    <n v="1"/>
  </r>
  <r>
    <n v="2063"/>
    <x v="2062"/>
    <s v="四人间"/>
    <x v="0"/>
    <x v="0"/>
    <m/>
    <n v="1"/>
  </r>
  <r>
    <n v="2064"/>
    <x v="2063"/>
    <s v="四人间"/>
    <x v="3"/>
    <x v="0"/>
    <m/>
    <n v="1"/>
  </r>
  <r>
    <n v="2065"/>
    <x v="2064"/>
    <s v="四人间"/>
    <x v="12"/>
    <x v="2"/>
    <m/>
    <n v="1"/>
  </r>
  <r>
    <n v="2066"/>
    <x v="2065"/>
    <s v="四人间"/>
    <x v="10"/>
    <x v="2"/>
    <m/>
    <n v="1"/>
  </r>
  <r>
    <n v="2067"/>
    <x v="2066"/>
    <s v="四人间"/>
    <x v="10"/>
    <x v="2"/>
    <m/>
    <n v="1"/>
  </r>
  <r>
    <n v="2068"/>
    <x v="2067"/>
    <s v="四人间"/>
    <x v="3"/>
    <x v="1"/>
    <m/>
    <n v="1"/>
  </r>
  <r>
    <n v="2069"/>
    <x v="2068"/>
    <s v="四人间"/>
    <x v="10"/>
    <x v="2"/>
    <m/>
    <n v="1"/>
  </r>
  <r>
    <n v="2070"/>
    <x v="2069"/>
    <s v="四人间"/>
    <x v="0"/>
    <x v="1"/>
    <m/>
    <n v="1"/>
  </r>
  <r>
    <n v="2071"/>
    <x v="2070"/>
    <s v="四人间"/>
    <x v="10"/>
    <x v="2"/>
    <m/>
    <n v="1"/>
  </r>
  <r>
    <n v="2072"/>
    <x v="2071"/>
    <s v="四人间"/>
    <x v="0"/>
    <x v="1"/>
    <m/>
    <n v="1"/>
  </r>
  <r>
    <n v="2073"/>
    <x v="2072"/>
    <s v="四人间"/>
    <x v="10"/>
    <x v="2"/>
    <m/>
    <n v="1"/>
  </r>
  <r>
    <n v="2074"/>
    <x v="2073"/>
    <s v="四人间"/>
    <x v="0"/>
    <x v="1"/>
    <m/>
    <n v="1"/>
  </r>
  <r>
    <n v="2075"/>
    <x v="2074"/>
    <s v="四人间"/>
    <x v="10"/>
    <x v="2"/>
    <m/>
    <n v="1"/>
  </r>
  <r>
    <n v="2076"/>
    <x v="2075"/>
    <s v="四人间"/>
    <x v="0"/>
    <x v="1"/>
    <m/>
    <n v="1"/>
  </r>
  <r>
    <n v="2077"/>
    <x v="2076"/>
    <s v="四人间"/>
    <x v="10"/>
    <x v="2"/>
    <m/>
    <n v="1"/>
  </r>
  <r>
    <n v="2078"/>
    <x v="2077"/>
    <s v="四人间"/>
    <x v="0"/>
    <x v="1"/>
    <m/>
    <n v="1"/>
  </r>
  <r>
    <n v="2079"/>
    <x v="2078"/>
    <s v="四人间"/>
    <x v="10"/>
    <x v="2"/>
    <m/>
    <n v="1"/>
  </r>
  <r>
    <n v="2080"/>
    <x v="2079"/>
    <s v="四人间"/>
    <x v="0"/>
    <x v="1"/>
    <m/>
    <n v="1"/>
  </r>
  <r>
    <n v="2081"/>
    <x v="2080"/>
    <s v="四人间"/>
    <x v="10"/>
    <x v="2"/>
    <m/>
    <n v="1"/>
  </r>
  <r>
    <n v="2082"/>
    <x v="2081"/>
    <s v="四人间"/>
    <x v="0"/>
    <x v="1"/>
    <m/>
    <n v="1"/>
  </r>
  <r>
    <n v="2083"/>
    <x v="2082"/>
    <s v="四人间"/>
    <x v="10"/>
    <x v="2"/>
    <m/>
    <n v="1"/>
  </r>
  <r>
    <n v="2084"/>
    <x v="2083"/>
    <s v="四人间"/>
    <x v="0"/>
    <x v="1"/>
    <m/>
    <n v="1"/>
  </r>
  <r>
    <n v="2085"/>
    <x v="2084"/>
    <s v="四人间"/>
    <x v="10"/>
    <x v="2"/>
    <m/>
    <n v="1"/>
  </r>
  <r>
    <n v="2086"/>
    <x v="2085"/>
    <s v="四人间"/>
    <x v="10"/>
    <x v="2"/>
    <m/>
    <n v="1"/>
  </r>
  <r>
    <n v="2087"/>
    <x v="2086"/>
    <s v="四人间"/>
    <x v="0"/>
    <x v="1"/>
    <m/>
    <n v="1"/>
  </r>
  <r>
    <n v="2088"/>
    <x v="2087"/>
    <s v="四人间"/>
    <x v="10"/>
    <x v="2"/>
    <m/>
    <n v="1"/>
  </r>
  <r>
    <n v="2089"/>
    <x v="2088"/>
    <s v="四人间"/>
    <x v="0"/>
    <x v="1"/>
    <m/>
    <n v="1"/>
  </r>
  <r>
    <n v="2090"/>
    <x v="2089"/>
    <s v="四人间"/>
    <x v="10"/>
    <x v="2"/>
    <m/>
    <n v="1"/>
  </r>
  <r>
    <n v="2091"/>
    <x v="2090"/>
    <s v="四人间"/>
    <x v="0"/>
    <x v="1"/>
    <m/>
    <n v="1"/>
  </r>
  <r>
    <n v="2092"/>
    <x v="2091"/>
    <s v="四人间"/>
    <x v="12"/>
    <x v="2"/>
    <m/>
    <n v="1"/>
  </r>
  <r>
    <n v="2093"/>
    <x v="2092"/>
    <s v="四人间"/>
    <x v="13"/>
    <x v="1"/>
    <m/>
    <n v="1"/>
  </r>
  <r>
    <n v="2094"/>
    <x v="2093"/>
    <s v="四人间"/>
    <x v="34"/>
    <x v="0"/>
    <m/>
    <n v="1"/>
  </r>
  <r>
    <n v="2095"/>
    <x v="2094"/>
    <s v="四人间"/>
    <x v="0"/>
    <x v="1"/>
    <m/>
    <n v="1"/>
  </r>
  <r>
    <n v="2096"/>
    <x v="2095"/>
    <s v="四人间"/>
    <x v="10"/>
    <x v="2"/>
    <m/>
    <n v="1"/>
  </r>
  <r>
    <n v="2097"/>
    <x v="2096"/>
    <s v="四人间"/>
    <x v="10"/>
    <x v="2"/>
    <m/>
    <n v="1"/>
  </r>
  <r>
    <n v="2098"/>
    <x v="2097"/>
    <s v="四人间"/>
    <x v="0"/>
    <x v="1"/>
    <m/>
    <n v="1"/>
  </r>
  <r>
    <n v="2099"/>
    <x v="2098"/>
    <s v="四人间"/>
    <x v="10"/>
    <x v="2"/>
    <m/>
    <n v="1"/>
  </r>
  <r>
    <n v="2100"/>
    <x v="2099"/>
    <s v="四人间"/>
    <x v="0"/>
    <x v="1"/>
    <m/>
    <n v="1"/>
  </r>
  <r>
    <n v="2101"/>
    <x v="2100"/>
    <s v="四人间"/>
    <x v="10"/>
    <x v="2"/>
    <m/>
    <n v="1"/>
  </r>
  <r>
    <n v="2102"/>
    <x v="2101"/>
    <s v="四人间"/>
    <x v="0"/>
    <x v="1"/>
    <m/>
    <n v="1"/>
  </r>
  <r>
    <n v="2103"/>
    <x v="2102"/>
    <s v="四人间"/>
    <x v="10"/>
    <x v="2"/>
    <m/>
    <n v="1"/>
  </r>
  <r>
    <n v="2104"/>
    <x v="2103"/>
    <s v="四人间"/>
    <x v="0"/>
    <x v="1"/>
    <m/>
    <n v="1"/>
  </r>
  <r>
    <n v="2105"/>
    <x v="2104"/>
    <s v="四人间"/>
    <x v="10"/>
    <x v="2"/>
    <m/>
    <n v="1"/>
  </r>
  <r>
    <n v="2106"/>
    <x v="2105"/>
    <s v="四人间"/>
    <x v="0"/>
    <x v="1"/>
    <m/>
    <n v="1"/>
  </r>
  <r>
    <n v="2107"/>
    <x v="2106"/>
    <s v="四人间"/>
    <x v="10"/>
    <x v="2"/>
    <m/>
    <n v="1"/>
  </r>
  <r>
    <n v="2108"/>
    <x v="2107"/>
    <s v="四人间"/>
    <x v="0"/>
    <x v="1"/>
    <m/>
    <n v="1"/>
  </r>
  <r>
    <n v="2109"/>
    <x v="2108"/>
    <s v="四人间"/>
    <x v="10"/>
    <x v="2"/>
    <m/>
    <n v="1"/>
  </r>
  <r>
    <n v="2110"/>
    <x v="2109"/>
    <s v="四人间"/>
    <x v="0"/>
    <x v="1"/>
    <m/>
    <n v="1"/>
  </r>
  <r>
    <n v="2111"/>
    <x v="2110"/>
    <s v="四人间"/>
    <x v="10"/>
    <x v="2"/>
    <m/>
    <n v="1"/>
  </r>
  <r>
    <n v="2112"/>
    <x v="2111"/>
    <s v="四人间"/>
    <x v="0"/>
    <x v="1"/>
    <m/>
    <n v="1"/>
  </r>
  <r>
    <n v="2113"/>
    <x v="2112"/>
    <s v="四人间"/>
    <x v="13"/>
    <x v="2"/>
    <m/>
    <n v="1"/>
  </r>
  <r>
    <n v="2114"/>
    <x v="2113"/>
    <s v="四人间"/>
    <x v="0"/>
    <x v="1"/>
    <m/>
    <n v="1"/>
  </r>
  <r>
    <n v="2115"/>
    <x v="2114"/>
    <s v="四人间"/>
    <x v="0"/>
    <x v="1"/>
    <m/>
    <n v="1"/>
  </r>
  <r>
    <n v="2116"/>
    <x v="2115"/>
    <s v="四人间"/>
    <x v="13"/>
    <x v="1"/>
    <m/>
    <n v="1"/>
  </r>
  <r>
    <n v="2117"/>
    <x v="2116"/>
    <s v="四人间"/>
    <x v="34"/>
    <x v="0"/>
    <m/>
    <n v="1"/>
  </r>
  <r>
    <n v="2118"/>
    <x v="2117"/>
    <s v="四人间"/>
    <x v="3"/>
    <x v="0"/>
    <m/>
    <n v="1"/>
  </r>
  <r>
    <n v="2119"/>
    <x v="2118"/>
    <s v="四人间"/>
    <x v="0"/>
    <x v="0"/>
    <m/>
    <n v="1"/>
  </r>
  <r>
    <n v="2120"/>
    <x v="2119"/>
    <s v="四人间"/>
    <x v="0"/>
    <x v="0"/>
    <m/>
    <n v="1"/>
  </r>
  <r>
    <n v="2121"/>
    <x v="2120"/>
    <s v="四人间"/>
    <x v="4"/>
    <x v="0"/>
    <m/>
    <n v="1"/>
  </r>
  <r>
    <n v="2122"/>
    <x v="2121"/>
    <s v="四人间"/>
    <x v="4"/>
    <x v="0"/>
    <m/>
    <n v="1"/>
  </r>
  <r>
    <n v="2123"/>
    <x v="2122"/>
    <s v="四人间"/>
    <x v="0"/>
    <x v="0"/>
    <m/>
    <n v="1"/>
  </r>
  <r>
    <n v="2124"/>
    <x v="2123"/>
    <s v="四人间"/>
    <x v="0"/>
    <x v="0"/>
    <m/>
    <n v="1"/>
  </r>
  <r>
    <n v="2125"/>
    <x v="2124"/>
    <s v="四人间"/>
    <x v="3"/>
    <x v="0"/>
    <m/>
    <n v="1"/>
  </r>
  <r>
    <n v="2126"/>
    <x v="2125"/>
    <s v="四人间"/>
    <x v="12"/>
    <x v="2"/>
    <m/>
    <n v="1"/>
  </r>
  <r>
    <n v="2127"/>
    <x v="2126"/>
    <s v="四人间"/>
    <x v="10"/>
    <x v="2"/>
    <m/>
    <n v="1"/>
  </r>
  <r>
    <n v="2128"/>
    <x v="2127"/>
    <s v="四人间"/>
    <x v="10"/>
    <x v="2"/>
    <m/>
    <n v="1"/>
  </r>
  <r>
    <n v="2129"/>
    <x v="2128"/>
    <s v="四人间"/>
    <x v="3"/>
    <x v="1"/>
    <m/>
    <n v="1"/>
  </r>
  <r>
    <n v="2130"/>
    <x v="2129"/>
    <s v="四人间"/>
    <x v="10"/>
    <x v="2"/>
    <m/>
    <n v="1"/>
  </r>
  <r>
    <n v="2131"/>
    <x v="2130"/>
    <s v="四人间"/>
    <x v="0"/>
    <x v="1"/>
    <m/>
    <n v="1"/>
  </r>
  <r>
    <n v="2132"/>
    <x v="2131"/>
    <s v="四人间"/>
    <x v="10"/>
    <x v="2"/>
    <m/>
    <n v="1"/>
  </r>
  <r>
    <n v="2133"/>
    <x v="2132"/>
    <s v="四人间"/>
    <x v="0"/>
    <x v="1"/>
    <m/>
    <n v="1"/>
  </r>
  <r>
    <n v="2134"/>
    <x v="2133"/>
    <s v="四人间"/>
    <x v="10"/>
    <x v="2"/>
    <m/>
    <n v="1"/>
  </r>
  <r>
    <n v="2135"/>
    <x v="2134"/>
    <s v="四人间"/>
    <x v="0"/>
    <x v="1"/>
    <m/>
    <n v="1"/>
  </r>
  <r>
    <n v="2136"/>
    <x v="2135"/>
    <s v="四人间"/>
    <x v="10"/>
    <x v="2"/>
    <m/>
    <n v="1"/>
  </r>
  <r>
    <n v="2137"/>
    <x v="2136"/>
    <s v="四人间"/>
    <x v="0"/>
    <x v="1"/>
    <m/>
    <n v="1"/>
  </r>
  <r>
    <n v="2138"/>
    <x v="2137"/>
    <s v="四人间"/>
    <x v="10"/>
    <x v="2"/>
    <m/>
    <n v="1"/>
  </r>
  <r>
    <n v="2139"/>
    <x v="2138"/>
    <s v="四人间"/>
    <x v="0"/>
    <x v="1"/>
    <m/>
    <n v="1"/>
  </r>
  <r>
    <n v="2140"/>
    <x v="2139"/>
    <s v="四人间"/>
    <x v="10"/>
    <x v="2"/>
    <m/>
    <n v="1"/>
  </r>
  <r>
    <n v="2141"/>
    <x v="2140"/>
    <s v="四人间"/>
    <x v="0"/>
    <x v="1"/>
    <m/>
    <n v="1"/>
  </r>
  <r>
    <n v="2142"/>
    <x v="2141"/>
    <s v="四人间"/>
    <x v="10"/>
    <x v="2"/>
    <m/>
    <n v="1"/>
  </r>
  <r>
    <n v="2143"/>
    <x v="2142"/>
    <s v="四人间"/>
    <x v="0"/>
    <x v="1"/>
    <m/>
    <n v="1"/>
  </r>
  <r>
    <n v="2144"/>
    <x v="2143"/>
    <s v="四人间"/>
    <x v="10"/>
    <x v="2"/>
    <m/>
    <n v="1"/>
  </r>
  <r>
    <n v="2145"/>
    <x v="2144"/>
    <s v="四人间"/>
    <x v="0"/>
    <x v="1"/>
    <m/>
    <n v="1"/>
  </r>
  <r>
    <n v="2146"/>
    <x v="2145"/>
    <s v="四人间"/>
    <x v="10"/>
    <x v="2"/>
    <m/>
    <n v="1"/>
  </r>
  <r>
    <n v="2147"/>
    <x v="2146"/>
    <s v="四人间"/>
    <x v="10"/>
    <x v="2"/>
    <m/>
    <n v="1"/>
  </r>
  <r>
    <n v="2148"/>
    <x v="2147"/>
    <s v="四人间"/>
    <x v="0"/>
    <x v="1"/>
    <m/>
    <n v="1"/>
  </r>
  <r>
    <n v="2149"/>
    <x v="2148"/>
    <s v="四人间"/>
    <x v="10"/>
    <x v="2"/>
    <m/>
    <n v="1"/>
  </r>
  <r>
    <n v="2150"/>
    <x v="2149"/>
    <s v="四人间"/>
    <x v="0"/>
    <x v="1"/>
    <m/>
    <n v="1"/>
  </r>
  <r>
    <n v="2151"/>
    <x v="2150"/>
    <s v="四人间"/>
    <x v="10"/>
    <x v="2"/>
    <m/>
    <n v="1"/>
  </r>
  <r>
    <n v="2152"/>
    <x v="2151"/>
    <s v="四人间"/>
    <x v="0"/>
    <x v="1"/>
    <m/>
    <n v="1"/>
  </r>
  <r>
    <n v="2153"/>
    <x v="2152"/>
    <s v="四人间"/>
    <x v="12"/>
    <x v="2"/>
    <m/>
    <n v="1"/>
  </r>
  <r>
    <n v="2154"/>
    <x v="2153"/>
    <s v="四人间"/>
    <x v="13"/>
    <x v="1"/>
    <m/>
    <n v="1"/>
  </r>
  <r>
    <n v="2155"/>
    <x v="2154"/>
    <s v="四人间"/>
    <x v="34"/>
    <x v="0"/>
    <m/>
    <n v="1"/>
  </r>
  <r>
    <n v="2156"/>
    <x v="2155"/>
    <s v="四人间"/>
    <x v="34"/>
    <x v="0"/>
    <m/>
    <n v="1"/>
  </r>
  <r>
    <n v="2157"/>
    <x v="2156"/>
    <s v="四人间"/>
    <x v="10"/>
    <x v="2"/>
    <m/>
    <n v="1"/>
  </r>
  <r>
    <n v="2158"/>
    <x v="2157"/>
    <s v="四人间"/>
    <x v="0"/>
    <x v="1"/>
    <m/>
    <n v="1"/>
  </r>
  <r>
    <n v="2159"/>
    <x v="2158"/>
    <s v="四人间"/>
    <x v="12"/>
    <x v="2"/>
    <m/>
    <n v="1"/>
  </r>
  <r>
    <n v="2160"/>
    <x v="2159"/>
    <s v="四人间"/>
    <x v="13"/>
    <x v="1"/>
    <m/>
    <n v="1"/>
  </r>
  <r>
    <n v="2161"/>
    <x v="2160"/>
    <s v="四人间"/>
    <x v="10"/>
    <x v="2"/>
    <m/>
    <n v="1"/>
  </r>
  <r>
    <n v="2162"/>
    <x v="2161"/>
    <s v="四人间"/>
    <x v="0"/>
    <x v="1"/>
    <m/>
    <n v="1"/>
  </r>
  <r>
    <n v="2163"/>
    <x v="2162"/>
    <s v="四人间"/>
    <x v="34"/>
    <x v="0"/>
    <m/>
    <n v="1"/>
  </r>
  <r>
    <n v="2164"/>
    <x v="2163"/>
    <s v="四人间"/>
    <x v="34"/>
    <x v="0"/>
    <m/>
    <n v="1"/>
  </r>
  <r>
    <n v="2165"/>
    <x v="2164"/>
    <s v="四人间"/>
    <x v="0"/>
    <x v="1"/>
    <m/>
    <n v="1"/>
  </r>
  <r>
    <n v="2166"/>
    <x v="2165"/>
    <s v="四人间"/>
    <x v="34"/>
    <x v="0"/>
    <m/>
    <n v="1"/>
  </r>
  <r>
    <n v="2167"/>
    <x v="2166"/>
    <s v="四人间"/>
    <x v="34"/>
    <x v="0"/>
    <m/>
    <n v="1"/>
  </r>
  <r>
    <n v="2168"/>
    <x v="2167"/>
    <s v="四人间"/>
    <x v="34"/>
    <x v="0"/>
    <m/>
    <n v="1"/>
  </r>
  <r>
    <n v="2169"/>
    <x v="2168"/>
    <s v="四人间"/>
    <x v="34"/>
    <x v="0"/>
    <m/>
    <n v="1"/>
  </r>
  <r>
    <n v="2170"/>
    <x v="2169"/>
    <s v="四人间"/>
    <x v="0"/>
    <x v="1"/>
    <m/>
    <n v="1"/>
  </r>
  <r>
    <n v="2171"/>
    <x v="2170"/>
    <s v="四人间"/>
    <x v="10"/>
    <x v="2"/>
    <m/>
    <n v="1"/>
  </r>
  <r>
    <n v="2172"/>
    <x v="2171"/>
    <s v="四人间"/>
    <x v="0"/>
    <x v="1"/>
    <m/>
    <n v="1"/>
  </r>
  <r>
    <n v="2173"/>
    <x v="2172"/>
    <s v="四人间"/>
    <x v="34"/>
    <x v="0"/>
    <m/>
    <n v="1"/>
  </r>
  <r>
    <n v="2174"/>
    <x v="2173"/>
    <s v="四人间"/>
    <x v="34"/>
    <x v="0"/>
    <m/>
    <n v="1"/>
  </r>
  <r>
    <n v="2175"/>
    <x v="2174"/>
    <s v="四人间"/>
    <x v="0"/>
    <x v="1"/>
    <m/>
    <n v="1"/>
  </r>
  <r>
    <n v="2176"/>
    <x v="2175"/>
    <s v="四人间"/>
    <x v="0"/>
    <x v="1"/>
    <m/>
    <n v="1"/>
  </r>
  <r>
    <n v="2177"/>
    <x v="2176"/>
    <s v="四人间"/>
    <x v="10"/>
    <x v="2"/>
    <m/>
    <n v="1"/>
  </r>
  <r>
    <n v="2178"/>
    <x v="2177"/>
    <s v="四人间"/>
    <x v="0"/>
    <x v="1"/>
    <m/>
    <n v="1"/>
  </r>
  <r>
    <n v="2179"/>
    <x v="2178"/>
    <s v="四人间"/>
    <x v="10"/>
    <x v="2"/>
    <m/>
    <n v="1"/>
  </r>
  <r>
    <n v="2180"/>
    <x v="2179"/>
    <s v="四人间"/>
    <x v="0"/>
    <x v="1"/>
    <m/>
    <n v="1"/>
  </r>
  <r>
    <n v="2181"/>
    <x v="2180"/>
    <s v="四人间"/>
    <x v="10"/>
    <x v="2"/>
    <m/>
    <n v="1"/>
  </r>
  <r>
    <n v="2182"/>
    <x v="2181"/>
    <s v="四人间"/>
    <x v="0"/>
    <x v="1"/>
    <m/>
    <n v="1"/>
  </r>
  <r>
    <n v="2183"/>
    <x v="2182"/>
    <s v="四人间"/>
    <x v="10"/>
    <x v="2"/>
    <m/>
    <n v="1"/>
  </r>
  <r>
    <n v="2184"/>
    <x v="2183"/>
    <s v="四人间"/>
    <x v="0"/>
    <x v="1"/>
    <m/>
    <n v="1"/>
  </r>
  <r>
    <n v="2185"/>
    <x v="2184"/>
    <s v="四人间"/>
    <x v="10"/>
    <x v="2"/>
    <m/>
    <n v="1"/>
  </r>
  <r>
    <n v="2186"/>
    <x v="2185"/>
    <s v="四人间"/>
    <x v="0"/>
    <x v="1"/>
    <m/>
    <n v="1"/>
  </r>
  <r>
    <n v="2187"/>
    <x v="2186"/>
    <s v="四人间"/>
    <x v="10"/>
    <x v="2"/>
    <m/>
    <n v="1"/>
  </r>
  <r>
    <n v="2188"/>
    <x v="2187"/>
    <s v="四人间"/>
    <x v="0"/>
    <x v="1"/>
    <m/>
    <n v="1"/>
  </r>
  <r>
    <n v="2189"/>
    <x v="2188"/>
    <s v="四人间"/>
    <x v="10"/>
    <x v="2"/>
    <m/>
    <n v="1"/>
  </r>
  <r>
    <n v="2190"/>
    <x v="2189"/>
    <s v="四人间"/>
    <x v="0"/>
    <x v="1"/>
    <m/>
    <n v="1"/>
  </r>
  <r>
    <n v="2191"/>
    <x v="2190"/>
    <s v="四人间"/>
    <x v="13"/>
    <x v="2"/>
    <m/>
    <n v="1"/>
  </r>
  <r>
    <n v="2192"/>
    <x v="2191"/>
    <s v="四人间"/>
    <x v="0"/>
    <x v="1"/>
    <m/>
    <n v="1"/>
  </r>
  <r>
    <n v="2193"/>
    <x v="2192"/>
    <s v="四人间"/>
    <x v="0"/>
    <x v="1"/>
    <m/>
    <n v="1"/>
  </r>
  <r>
    <n v="2194"/>
    <x v="2193"/>
    <s v="四人间"/>
    <x v="13"/>
    <x v="1"/>
    <m/>
    <n v="1"/>
  </r>
  <r>
    <n v="2195"/>
    <x v="2194"/>
    <s v="四人间"/>
    <x v="34"/>
    <x v="0"/>
    <m/>
    <n v="1"/>
  </r>
  <r>
    <n v="2196"/>
    <x v="2195"/>
    <s v="四人间"/>
    <x v="3"/>
    <x v="0"/>
    <m/>
    <n v="1"/>
  </r>
  <r>
    <n v="2197"/>
    <x v="2196"/>
    <s v="四人间"/>
    <x v="0"/>
    <x v="0"/>
    <m/>
    <n v="1"/>
  </r>
  <r>
    <n v="2198"/>
    <x v="2197"/>
    <s v="四人间"/>
    <x v="0"/>
    <x v="0"/>
    <m/>
    <n v="1"/>
  </r>
  <r>
    <n v="2199"/>
    <x v="2198"/>
    <s v="四人间"/>
    <x v="4"/>
    <x v="0"/>
    <m/>
    <n v="1"/>
  </r>
  <r>
    <n v="2200"/>
    <x v="2199"/>
    <s v="四人间"/>
    <x v="4"/>
    <x v="0"/>
    <m/>
    <n v="1"/>
  </r>
  <r>
    <n v="2201"/>
    <x v="2200"/>
    <s v="四人间"/>
    <x v="0"/>
    <x v="0"/>
    <m/>
    <n v="1"/>
  </r>
  <r>
    <n v="2202"/>
    <x v="2201"/>
    <s v="四人间"/>
    <x v="34"/>
    <x v="0"/>
    <m/>
    <n v="1"/>
  </r>
  <r>
    <n v="2203"/>
    <x v="2202"/>
    <s v="四人间"/>
    <x v="12"/>
    <x v="2"/>
    <m/>
    <n v="1"/>
  </r>
  <r>
    <n v="2204"/>
    <x v="2203"/>
    <s v="四人间"/>
    <x v="10"/>
    <x v="2"/>
    <m/>
    <n v="1"/>
  </r>
  <r>
    <n v="2205"/>
    <x v="2204"/>
    <s v="四人间"/>
    <x v="0"/>
    <x v="1"/>
    <m/>
    <n v="1"/>
  </r>
  <r>
    <n v="2206"/>
    <x v="2205"/>
    <s v="四人间"/>
    <x v="10"/>
    <x v="2"/>
    <m/>
    <n v="1"/>
  </r>
  <r>
    <n v="2207"/>
    <x v="2206"/>
    <s v="四人间"/>
    <x v="0"/>
    <x v="1"/>
    <m/>
    <n v="1"/>
  </r>
  <r>
    <n v="2208"/>
    <x v="2207"/>
    <s v="四人间"/>
    <x v="10"/>
    <x v="2"/>
    <m/>
    <n v="1"/>
  </r>
  <r>
    <n v="2209"/>
    <x v="2208"/>
    <s v="四人间"/>
    <x v="0"/>
    <x v="1"/>
    <m/>
    <n v="1"/>
  </r>
  <r>
    <n v="2210"/>
    <x v="2209"/>
    <s v="四人间"/>
    <x v="10"/>
    <x v="2"/>
    <m/>
    <n v="1"/>
  </r>
  <r>
    <n v="2211"/>
    <x v="2210"/>
    <s v="四人间"/>
    <x v="34"/>
    <x v="0"/>
    <m/>
    <n v="1"/>
  </r>
  <r>
    <n v="2212"/>
    <x v="2211"/>
    <s v="四人间"/>
    <x v="34"/>
    <x v="0"/>
    <m/>
    <n v="1"/>
  </r>
  <r>
    <n v="2213"/>
    <x v="2212"/>
    <s v="四人间"/>
    <x v="0"/>
    <x v="1"/>
    <m/>
    <n v="1"/>
  </r>
  <r>
    <n v="2214"/>
    <x v="2213"/>
    <s v="四人间"/>
    <x v="10"/>
    <x v="2"/>
    <m/>
    <n v="1"/>
  </r>
  <r>
    <n v="2215"/>
    <x v="2214"/>
    <s v="四人间"/>
    <x v="0"/>
    <x v="1"/>
    <m/>
    <n v="1"/>
  </r>
  <r>
    <n v="2216"/>
    <x v="2215"/>
    <s v="四人间"/>
    <x v="35"/>
    <x v="3"/>
    <m/>
    <n v="1"/>
  </r>
  <r>
    <n v="2217"/>
    <x v="2216"/>
    <s v="四人间"/>
    <x v="36"/>
    <x v="3"/>
    <m/>
    <n v="1"/>
  </r>
  <r>
    <n v="2218"/>
    <x v="2217"/>
    <s v="四人间"/>
    <x v="36"/>
    <x v="3"/>
    <m/>
    <n v="1"/>
  </r>
  <r>
    <n v="2219"/>
    <x v="2218"/>
    <s v="四人间"/>
    <x v="36"/>
    <x v="3"/>
    <m/>
    <n v="1"/>
  </r>
  <r>
    <n v="2220"/>
    <x v="2219"/>
    <s v="四人间"/>
    <x v="36"/>
    <x v="3"/>
    <m/>
    <n v="1"/>
  </r>
  <r>
    <n v="2221"/>
    <x v="2220"/>
    <s v="四人间"/>
    <x v="36"/>
    <x v="3"/>
    <m/>
    <n v="1"/>
  </r>
  <r>
    <n v="2222"/>
    <x v="2221"/>
    <s v="四人间"/>
    <x v="36"/>
    <x v="3"/>
    <m/>
    <n v="1"/>
  </r>
  <r>
    <n v="2223"/>
    <x v="2222"/>
    <s v="四人间"/>
    <x v="36"/>
    <x v="3"/>
    <m/>
    <n v="1"/>
  </r>
  <r>
    <n v="2224"/>
    <x v="2223"/>
    <s v="四人间"/>
    <x v="36"/>
    <x v="3"/>
    <m/>
    <n v="1"/>
  </r>
  <r>
    <n v="2225"/>
    <x v="2224"/>
    <s v="四人间"/>
    <x v="36"/>
    <x v="3"/>
    <m/>
    <n v="1"/>
  </r>
  <r>
    <n v="2226"/>
    <x v="2225"/>
    <s v="四人间"/>
    <x v="9"/>
    <x v="2"/>
    <m/>
    <n v="1"/>
  </r>
  <r>
    <n v="2227"/>
    <x v="2226"/>
    <s v="四人间"/>
    <x v="5"/>
    <x v="1"/>
    <m/>
    <n v="1"/>
  </r>
  <r>
    <n v="2228"/>
    <x v="2227"/>
    <s v="四人间"/>
    <x v="36"/>
    <x v="3"/>
    <m/>
    <n v="1"/>
  </r>
  <r>
    <n v="2229"/>
    <x v="2228"/>
    <s v="四人间"/>
    <x v="36"/>
    <x v="3"/>
    <m/>
    <n v="1"/>
  </r>
  <r>
    <n v="2230"/>
    <x v="2229"/>
    <s v="四人间"/>
    <x v="26"/>
    <x v="1"/>
    <m/>
    <n v="1"/>
  </r>
  <r>
    <n v="2231"/>
    <x v="2230"/>
    <s v="四人间"/>
    <x v="22"/>
    <x v="2"/>
    <m/>
    <n v="1"/>
  </r>
  <r>
    <n v="2232"/>
    <x v="2231"/>
    <s v="四人间"/>
    <x v="36"/>
    <x v="1"/>
    <m/>
    <n v="1"/>
  </r>
  <r>
    <n v="2233"/>
    <x v="2232"/>
    <s v="四人间"/>
    <x v="29"/>
    <x v="2"/>
    <m/>
    <n v="1"/>
  </r>
  <r>
    <n v="2234"/>
    <x v="2233"/>
    <s v="四人间"/>
    <x v="37"/>
    <x v="1"/>
    <m/>
    <n v="1"/>
  </r>
  <r>
    <n v="2235"/>
    <x v="2234"/>
    <s v="四人间"/>
    <x v="37"/>
    <x v="1"/>
    <m/>
    <n v="1"/>
  </r>
  <r>
    <n v="2236"/>
    <x v="2235"/>
    <s v="四人间"/>
    <x v="38"/>
    <x v="0"/>
    <m/>
    <n v="1"/>
  </r>
  <r>
    <n v="2237"/>
    <x v="2236"/>
    <s v="四人间"/>
    <x v="38"/>
    <x v="0"/>
    <m/>
    <n v="1"/>
  </r>
  <r>
    <n v="2238"/>
    <x v="2237"/>
    <s v="四人间"/>
    <x v="2"/>
    <x v="2"/>
    <m/>
    <n v="1"/>
  </r>
  <r>
    <n v="2239"/>
    <x v="2238"/>
    <s v="四人间"/>
    <x v="15"/>
    <x v="1"/>
    <m/>
    <n v="1"/>
  </r>
  <r>
    <n v="2240"/>
    <x v="2239"/>
    <s v="四人间"/>
    <x v="38"/>
    <x v="0"/>
    <m/>
    <n v="1"/>
  </r>
  <r>
    <n v="2241"/>
    <x v="2240"/>
    <s v="四人间"/>
    <x v="16"/>
    <x v="0"/>
    <m/>
    <n v="1"/>
  </r>
  <r>
    <n v="2242"/>
    <x v="2241"/>
    <s v="四人间"/>
    <x v="1"/>
    <x v="0"/>
    <m/>
    <n v="1"/>
  </r>
  <r>
    <n v="2243"/>
    <x v="2242"/>
    <s v="四人间"/>
    <x v="1"/>
    <x v="0"/>
    <m/>
    <n v="1"/>
  </r>
  <r>
    <n v="2244"/>
    <x v="2243"/>
    <s v="四人间"/>
    <x v="21"/>
    <x v="0"/>
    <m/>
    <n v="1"/>
  </r>
  <r>
    <n v="2245"/>
    <x v="2244"/>
    <s v="四人间"/>
    <x v="38"/>
    <x v="0"/>
    <m/>
    <n v="1"/>
  </r>
  <r>
    <n v="2246"/>
    <x v="2245"/>
    <s v="四人间"/>
    <x v="2"/>
    <x v="2"/>
    <m/>
    <n v="1"/>
  </r>
  <r>
    <n v="2247"/>
    <x v="2246"/>
    <s v="四人间"/>
    <x v="38"/>
    <x v="0"/>
    <m/>
    <n v="1"/>
  </r>
  <r>
    <n v="2248"/>
    <x v="2247"/>
    <s v="四人间"/>
    <x v="38"/>
    <x v="0"/>
    <m/>
    <n v="1"/>
  </r>
  <r>
    <n v="2249"/>
    <x v="2248"/>
    <s v="四人间"/>
    <x v="38"/>
    <x v="0"/>
    <m/>
    <n v="1"/>
  </r>
  <r>
    <n v="2250"/>
    <x v="2249"/>
    <s v="四人间"/>
    <x v="38"/>
    <x v="0"/>
    <m/>
    <n v="1"/>
  </r>
  <r>
    <n v="2251"/>
    <x v="2250"/>
    <s v="四人间"/>
    <x v="15"/>
    <x v="2"/>
    <m/>
    <n v="1"/>
  </r>
  <r>
    <n v="2252"/>
    <x v="2251"/>
    <s v="四人间"/>
    <x v="38"/>
    <x v="0"/>
    <m/>
    <n v="1"/>
  </r>
  <r>
    <n v="2253"/>
    <x v="2252"/>
    <s v="四人间"/>
    <x v="16"/>
    <x v="0"/>
    <m/>
    <n v="1"/>
  </r>
  <r>
    <n v="2254"/>
    <x v="2253"/>
    <s v="四人间"/>
    <x v="38"/>
    <x v="0"/>
    <m/>
    <n v="1"/>
  </r>
  <r>
    <n v="2255"/>
    <x v="2254"/>
    <s v="四人间"/>
    <x v="2"/>
    <x v="2"/>
    <m/>
    <n v="1"/>
  </r>
  <r>
    <n v="2256"/>
    <x v="2255"/>
    <s v="四人间"/>
    <x v="18"/>
    <x v="2"/>
    <m/>
    <n v="1"/>
  </r>
  <r>
    <n v="2257"/>
    <x v="2256"/>
    <s v="四人间"/>
    <x v="2"/>
    <x v="2"/>
    <m/>
    <n v="1"/>
  </r>
  <r>
    <n v="2258"/>
    <x v="2257"/>
    <s v="四人间"/>
    <x v="1"/>
    <x v="1"/>
    <m/>
    <n v="1"/>
  </r>
  <r>
    <n v="2259"/>
    <x v="2258"/>
    <s v="四人间"/>
    <x v="1"/>
    <x v="1"/>
    <m/>
    <n v="1"/>
  </r>
  <r>
    <n v="2260"/>
    <x v="2259"/>
    <s v="四人间"/>
    <x v="2"/>
    <x v="2"/>
    <m/>
    <n v="1"/>
  </r>
  <r>
    <n v="2261"/>
    <x v="2260"/>
    <s v="四人间"/>
    <x v="38"/>
    <x v="0"/>
    <m/>
    <n v="1"/>
  </r>
  <r>
    <n v="2262"/>
    <x v="2261"/>
    <s v="四人间"/>
    <x v="29"/>
    <x v="1"/>
    <m/>
    <n v="1"/>
  </r>
  <r>
    <n v="2263"/>
    <x v="2262"/>
    <s v="四人间"/>
    <x v="12"/>
    <x v="2"/>
    <m/>
    <n v="1"/>
  </r>
  <r>
    <n v="2264"/>
    <x v="2263"/>
    <s v="四人间"/>
    <x v="29"/>
    <x v="1"/>
    <m/>
    <n v="1"/>
  </r>
  <r>
    <n v="2265"/>
    <x v="2264"/>
    <s v="四人间"/>
    <x v="29"/>
    <x v="2"/>
    <m/>
    <n v="1"/>
  </r>
  <r>
    <n v="2266"/>
    <x v="2265"/>
    <s v="四人间"/>
    <x v="29"/>
    <x v="1"/>
    <m/>
    <n v="1"/>
  </r>
  <r>
    <n v="2267"/>
    <x v="2266"/>
    <s v="四人间"/>
    <x v="29"/>
    <x v="2"/>
    <m/>
    <n v="1"/>
  </r>
  <r>
    <n v="2268"/>
    <x v="2267"/>
    <s v="四人间"/>
    <x v="29"/>
    <x v="1"/>
    <m/>
    <n v="1"/>
  </r>
  <r>
    <n v="2269"/>
    <x v="2268"/>
    <s v="四人间"/>
    <x v="29"/>
    <x v="2"/>
    <m/>
    <n v="1"/>
  </r>
  <r>
    <n v="2270"/>
    <x v="2269"/>
    <s v="四人间"/>
    <x v="31"/>
    <x v="2"/>
    <m/>
    <n v="1"/>
  </r>
  <r>
    <n v="2271"/>
    <x v="2270"/>
    <s v="四人间"/>
    <x v="29"/>
    <x v="2"/>
    <m/>
    <n v="1"/>
  </r>
  <r>
    <n v="2272"/>
    <x v="2271"/>
    <s v="四人间"/>
    <x v="29"/>
    <x v="2"/>
    <m/>
    <n v="1"/>
  </r>
  <r>
    <n v="2273"/>
    <x v="2272"/>
    <s v="四人间"/>
    <x v="29"/>
    <x v="1"/>
    <m/>
    <n v="1"/>
  </r>
  <r>
    <n v="2274"/>
    <x v="2273"/>
    <s v="四人间"/>
    <x v="29"/>
    <x v="2"/>
    <m/>
    <n v="1"/>
  </r>
  <r>
    <n v="2275"/>
    <x v="2274"/>
    <s v="四人间"/>
    <x v="29"/>
    <x v="1"/>
    <m/>
    <n v="1"/>
  </r>
  <r>
    <n v="2276"/>
    <x v="2275"/>
    <s v="四人间"/>
    <x v="29"/>
    <x v="2"/>
    <m/>
    <n v="1"/>
  </r>
  <r>
    <n v="2277"/>
    <x v="2276"/>
    <s v="四人间"/>
    <x v="29"/>
    <x v="1"/>
    <m/>
    <n v="1"/>
  </r>
  <r>
    <n v="2278"/>
    <x v="2277"/>
    <s v="四人间"/>
    <x v="29"/>
    <x v="2"/>
    <m/>
    <n v="1"/>
  </r>
  <r>
    <n v="2279"/>
    <x v="2278"/>
    <s v="四人间"/>
    <x v="29"/>
    <x v="1"/>
    <m/>
    <n v="1"/>
  </r>
  <r>
    <n v="2280"/>
    <x v="2279"/>
    <s v="四人间"/>
    <x v="29"/>
    <x v="2"/>
    <m/>
    <n v="1"/>
  </r>
  <r>
    <n v="2281"/>
    <x v="2280"/>
    <s v="四人间"/>
    <x v="29"/>
    <x v="1"/>
    <m/>
    <n v="1"/>
  </r>
  <r>
    <n v="2282"/>
    <x v="2281"/>
    <s v="四人间"/>
    <x v="29"/>
    <x v="2"/>
    <m/>
    <n v="1"/>
  </r>
  <r>
    <n v="2283"/>
    <x v="2282"/>
    <s v="四人间"/>
    <x v="29"/>
    <x v="1"/>
    <m/>
    <n v="1"/>
  </r>
  <r>
    <n v="2284"/>
    <x v="2283"/>
    <s v="四人间"/>
    <x v="29"/>
    <x v="2"/>
    <m/>
    <n v="1"/>
  </r>
  <r>
    <n v="2285"/>
    <x v="2284"/>
    <s v="四人间"/>
    <x v="29"/>
    <x v="1"/>
    <m/>
    <n v="1"/>
  </r>
  <r>
    <n v="2286"/>
    <x v="2285"/>
    <s v="四人间"/>
    <x v="29"/>
    <x v="2"/>
    <m/>
    <n v="1"/>
  </r>
  <r>
    <n v="2287"/>
    <x v="2286"/>
    <s v="四人间"/>
    <x v="10"/>
    <x v="2"/>
    <m/>
    <n v="1"/>
  </r>
  <r>
    <n v="2288"/>
    <x v="2287"/>
    <s v="四人间"/>
    <x v="0"/>
    <x v="1"/>
    <m/>
    <n v="1"/>
  </r>
  <r>
    <n v="2289"/>
    <x v="2288"/>
    <s v="四人间"/>
    <x v="10"/>
    <x v="2"/>
    <m/>
    <n v="1"/>
  </r>
  <r>
    <n v="2290"/>
    <x v="2289"/>
    <s v="四人间"/>
    <x v="0"/>
    <x v="1"/>
    <m/>
    <n v="1"/>
  </r>
  <r>
    <n v="2291"/>
    <x v="2290"/>
    <s v="四人间"/>
    <x v="10"/>
    <x v="2"/>
    <m/>
    <n v="1"/>
  </r>
  <r>
    <n v="2292"/>
    <x v="2291"/>
    <s v="四人间"/>
    <x v="10"/>
    <x v="1"/>
    <m/>
    <n v="1"/>
  </r>
  <r>
    <n v="2293"/>
    <x v="2292"/>
    <s v="四人间"/>
    <x v="10"/>
    <x v="2"/>
    <m/>
    <n v="1"/>
  </r>
  <r>
    <n v="2294"/>
    <x v="2293"/>
    <s v="四人间"/>
    <x v="10"/>
    <x v="2"/>
    <m/>
    <n v="1"/>
  </r>
  <r>
    <n v="2295"/>
    <x v="2294"/>
    <s v="四人间"/>
    <x v="0"/>
    <x v="1"/>
    <m/>
    <n v="1"/>
  </r>
  <r>
    <n v="2296"/>
    <x v="2295"/>
    <s v="四人间"/>
    <x v="10"/>
    <x v="2"/>
    <m/>
    <n v="1"/>
  </r>
  <r>
    <n v="2297"/>
    <x v="2296"/>
    <s v="四人间"/>
    <x v="0"/>
    <x v="1"/>
    <m/>
    <n v="1"/>
  </r>
  <r>
    <n v="2298"/>
    <x v="2297"/>
    <s v="四人间"/>
    <x v="10"/>
    <x v="2"/>
    <m/>
    <n v="1"/>
  </r>
  <r>
    <n v="2299"/>
    <x v="2298"/>
    <s v="四人间"/>
    <x v="0"/>
    <x v="1"/>
    <m/>
    <n v="1"/>
  </r>
  <r>
    <n v="2300"/>
    <x v="2299"/>
    <s v="四人间"/>
    <x v="10"/>
    <x v="2"/>
    <m/>
    <n v="1"/>
  </r>
  <r>
    <n v="2301"/>
    <x v="2300"/>
    <s v="四人间"/>
    <x v="0"/>
    <x v="1"/>
    <m/>
    <n v="1"/>
  </r>
  <r>
    <n v="2302"/>
    <x v="2301"/>
    <s v="四人间"/>
    <x v="10"/>
    <x v="2"/>
    <m/>
    <n v="1"/>
  </r>
  <r>
    <n v="2303"/>
    <x v="2302"/>
    <s v="四人间"/>
    <x v="0"/>
    <x v="1"/>
    <m/>
    <n v="1"/>
  </r>
  <r>
    <n v="2304"/>
    <x v="2303"/>
    <s v="四人间"/>
    <x v="10"/>
    <x v="2"/>
    <m/>
    <n v="1"/>
  </r>
  <r>
    <n v="2305"/>
    <x v="2304"/>
    <s v="四人间"/>
    <x v="0"/>
    <x v="1"/>
    <m/>
    <n v="1"/>
  </r>
  <r>
    <n v="2306"/>
    <x v="2305"/>
    <s v="四人间"/>
    <x v="10"/>
    <x v="2"/>
    <m/>
    <n v="1"/>
  </r>
  <r>
    <n v="2307"/>
    <x v="2306"/>
    <s v="四人间"/>
    <x v="0"/>
    <x v="1"/>
    <m/>
    <n v="1"/>
  </r>
  <r>
    <n v="2308"/>
    <x v="2307"/>
    <s v="四人间"/>
    <x v="10"/>
    <x v="2"/>
    <m/>
    <n v="1"/>
  </r>
  <r>
    <n v="2309"/>
    <x v="2308"/>
    <s v="四人间"/>
    <x v="3"/>
    <x v="1"/>
    <m/>
    <n v="1"/>
  </r>
  <r>
    <n v="2310"/>
    <x v="2309"/>
    <s v="四人间"/>
    <x v="10"/>
    <x v="2"/>
    <m/>
    <n v="1"/>
  </r>
  <r>
    <n v="2311"/>
    <x v="2310"/>
    <s v="四人间"/>
    <x v="0"/>
    <x v="1"/>
    <m/>
    <n v="1"/>
  </r>
  <r>
    <n v="2312"/>
    <x v="2311"/>
    <s v="四人间"/>
    <x v="10"/>
    <x v="2"/>
    <m/>
    <n v="1"/>
  </r>
  <r>
    <n v="2313"/>
    <x v="2312"/>
    <s v="四人间"/>
    <x v="0"/>
    <x v="1"/>
    <m/>
    <n v="1"/>
  </r>
  <r>
    <n v="2314"/>
    <x v="2313"/>
    <s v="四人间"/>
    <x v="8"/>
    <x v="2"/>
    <m/>
    <n v="1"/>
  </r>
  <r>
    <n v="2315"/>
    <x v="2314"/>
    <s v="四人间"/>
    <x v="12"/>
    <x v="2"/>
    <m/>
    <n v="1"/>
  </r>
  <r>
    <n v="2316"/>
    <x v="2315"/>
    <s v="四人间"/>
    <x v="12"/>
    <x v="2"/>
    <m/>
    <n v="1"/>
  </r>
  <r>
    <n v="2317"/>
    <x v="2316"/>
    <s v="四人间"/>
    <x v="13"/>
    <x v="1"/>
    <m/>
    <n v="1"/>
  </r>
  <r>
    <n v="2318"/>
    <x v="2317"/>
    <s v="四人间"/>
    <x v="10"/>
    <x v="2"/>
    <m/>
    <n v="1"/>
  </r>
  <r>
    <n v="2319"/>
    <x v="2318"/>
    <s v="四人间"/>
    <x v="0"/>
    <x v="1"/>
    <m/>
    <n v="1"/>
  </r>
  <r>
    <n v="2320"/>
    <x v="2319"/>
    <s v="四人间"/>
    <x v="10"/>
    <x v="2"/>
    <m/>
    <n v="1"/>
  </r>
  <r>
    <n v="2321"/>
    <x v="2320"/>
    <s v="四人间"/>
    <x v="0"/>
    <x v="1"/>
    <m/>
    <n v="1"/>
  </r>
  <r>
    <n v="2322"/>
    <x v="2321"/>
    <s v="四人间"/>
    <x v="7"/>
    <x v="3"/>
    <m/>
    <n v="1"/>
  </r>
  <r>
    <n v="2323"/>
    <x v="2322"/>
    <s v="四人间"/>
    <x v="0"/>
    <x v="0"/>
    <m/>
    <n v="1"/>
  </r>
  <r>
    <n v="2324"/>
    <x v="2323"/>
    <s v="四人间"/>
    <x v="0"/>
    <x v="0"/>
    <m/>
    <n v="1"/>
  </r>
  <r>
    <n v="2325"/>
    <x v="2324"/>
    <s v="四人间"/>
    <x v="3"/>
    <x v="0"/>
    <m/>
    <n v="1"/>
  </r>
  <r>
    <n v="2326"/>
    <x v="2325"/>
    <s v="四人间"/>
    <x v="9"/>
    <x v="2"/>
    <m/>
    <n v="1"/>
  </r>
  <r>
    <n v="2327"/>
    <x v="2326"/>
    <s v="四人间"/>
    <x v="17"/>
    <x v="1"/>
    <m/>
    <n v="1"/>
  </r>
  <r>
    <n v="2328"/>
    <x v="2327"/>
    <s v="四人间"/>
    <x v="1"/>
    <x v="1"/>
    <m/>
    <n v="1"/>
  </r>
  <r>
    <n v="2329"/>
    <x v="2328"/>
    <s v="四人间"/>
    <x v="1"/>
    <x v="1"/>
    <m/>
    <n v="1"/>
  </r>
  <r>
    <n v="2330"/>
    <x v="2329"/>
    <s v="四人间"/>
    <x v="2"/>
    <x v="2"/>
    <m/>
    <n v="1"/>
  </r>
  <r>
    <n v="2331"/>
    <x v="2330"/>
    <s v="四人间"/>
    <x v="10"/>
    <x v="2"/>
    <m/>
    <n v="1"/>
  </r>
  <r>
    <n v="2332"/>
    <x v="2331"/>
    <s v="四人间"/>
    <x v="5"/>
    <x v="1"/>
    <m/>
    <n v="1"/>
  </r>
  <r>
    <n v="2333"/>
    <x v="2332"/>
    <s v="四人间"/>
    <x v="9"/>
    <x v="2"/>
    <m/>
    <n v="1"/>
  </r>
  <r>
    <n v="2334"/>
    <x v="2333"/>
    <s v="四人间"/>
    <x v="5"/>
    <x v="1"/>
    <m/>
    <n v="1"/>
  </r>
  <r>
    <n v="2335"/>
    <x v="2334"/>
    <s v="四人间"/>
    <x v="9"/>
    <x v="2"/>
    <m/>
    <n v="1"/>
  </r>
  <r>
    <n v="2336"/>
    <x v="2335"/>
    <s v="四人间"/>
    <x v="5"/>
    <x v="1"/>
    <m/>
    <n v="1"/>
  </r>
  <r>
    <n v="2337"/>
    <x v="2336"/>
    <s v="四人间"/>
    <x v="5"/>
    <x v="3"/>
    <m/>
    <n v="1"/>
  </r>
  <r>
    <n v="2338"/>
    <x v="2337"/>
    <s v="四人间"/>
    <x v="5"/>
    <x v="3"/>
    <m/>
    <n v="1"/>
  </r>
  <r>
    <n v="2339"/>
    <x v="2338"/>
    <s v="四人间"/>
    <x v="7"/>
    <x v="3"/>
    <m/>
    <n v="1"/>
  </r>
  <r>
    <n v="2340"/>
    <x v="2339"/>
    <s v="四人间"/>
    <x v="10"/>
    <x v="2"/>
    <m/>
    <n v="1"/>
  </r>
  <r>
    <n v="2341"/>
    <x v="2340"/>
    <s v="四人间"/>
    <x v="0"/>
    <x v="1"/>
    <m/>
    <n v="1"/>
  </r>
  <r>
    <n v="2342"/>
    <x v="2341"/>
    <s v="四人间"/>
    <x v="13"/>
    <x v="2"/>
    <m/>
    <n v="1"/>
  </r>
  <r>
    <n v="2343"/>
    <x v="2342"/>
    <s v="四人间"/>
    <x v="12"/>
    <x v="2"/>
    <m/>
    <n v="1"/>
  </r>
  <r>
    <n v="2344"/>
    <x v="2343"/>
    <s v="四人间"/>
    <x v="13"/>
    <x v="1"/>
    <m/>
    <n v="1"/>
  </r>
  <r>
    <n v="2345"/>
    <x v="2344"/>
    <s v="四人间"/>
    <x v="8"/>
    <x v="2"/>
    <m/>
    <n v="1"/>
  </r>
  <r>
    <n v="2346"/>
    <x v="2345"/>
    <s v="四人间"/>
    <x v="14"/>
    <x v="1"/>
    <m/>
    <n v="1"/>
  </r>
  <r>
    <n v="2347"/>
    <x v="2346"/>
    <s v="四人间"/>
    <x v="0"/>
    <x v="1"/>
    <m/>
    <n v="1"/>
  </r>
  <r>
    <n v="2348"/>
    <x v="2347"/>
    <s v="四人间"/>
    <x v="10"/>
    <x v="2"/>
    <m/>
    <n v="1"/>
  </r>
  <r>
    <n v="2349"/>
    <x v="2348"/>
    <s v="四人间"/>
    <x v="10"/>
    <x v="2"/>
    <m/>
    <n v="1"/>
  </r>
  <r>
    <n v="2350"/>
    <x v="2349"/>
    <s v="四人间"/>
    <x v="1"/>
    <x v="0"/>
    <m/>
    <n v="1"/>
  </r>
  <r>
    <n v="2351"/>
    <x v="2350"/>
    <s v="四人间"/>
    <x v="1"/>
    <x v="0"/>
    <m/>
    <n v="1"/>
  </r>
  <r>
    <n v="2352"/>
    <x v="2351"/>
    <s v="四人间"/>
    <x v="21"/>
    <x v="0"/>
    <m/>
    <n v="1"/>
  </r>
  <r>
    <n v="2353"/>
    <x v="2352"/>
    <s v="四人间"/>
    <x v="10"/>
    <x v="2"/>
    <m/>
    <n v="1"/>
  </r>
  <r>
    <n v="2354"/>
    <x v="2353"/>
    <s v="四人间"/>
    <x v="0"/>
    <x v="1"/>
    <m/>
    <n v="1"/>
  </r>
  <r>
    <n v="2355"/>
    <x v="2354"/>
    <s v="四人间"/>
    <x v="10"/>
    <x v="2"/>
    <m/>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n v="1"/>
  </r>
  <r>
    <x v="1"/>
    <n v="1"/>
  </r>
  <r>
    <x v="2"/>
    <n v="1"/>
  </r>
  <r>
    <x v="0"/>
    <n v="1"/>
  </r>
  <r>
    <x v="3"/>
    <n v="1"/>
  </r>
  <r>
    <x v="0"/>
    <n v="1"/>
  </r>
  <r>
    <x v="4"/>
    <n v="1"/>
  </r>
  <r>
    <x v="5"/>
    <n v="1"/>
  </r>
  <r>
    <x v="5"/>
    <n v="1"/>
  </r>
  <r>
    <x v="2"/>
    <n v="1"/>
  </r>
  <r>
    <x v="6"/>
    <n v="1"/>
  </r>
  <r>
    <x v="7"/>
    <n v="1"/>
  </r>
  <r>
    <x v="8"/>
    <n v="1"/>
  </r>
  <r>
    <x v="4"/>
    <n v="1"/>
  </r>
  <r>
    <x v="9"/>
    <n v="1"/>
  </r>
  <r>
    <x v="10"/>
    <n v="1"/>
  </r>
  <r>
    <x v="2"/>
    <n v="1"/>
  </r>
  <r>
    <x v="11"/>
    <n v="1"/>
  </r>
  <r>
    <x v="10"/>
    <n v="1"/>
  </r>
  <r>
    <x v="12"/>
    <n v="1"/>
  </r>
  <r>
    <x v="13"/>
    <n v="1"/>
  </r>
  <r>
    <x v="0"/>
    <n v="1"/>
  </r>
  <r>
    <x v="2"/>
    <n v="1"/>
  </r>
  <r>
    <x v="12"/>
    <n v="1"/>
  </r>
  <r>
    <x v="10"/>
    <n v="1"/>
  </r>
  <r>
    <x v="14"/>
    <n v="1"/>
  </r>
  <r>
    <x v="12"/>
    <n v="1"/>
  </r>
  <r>
    <x v="7"/>
    <n v="1"/>
  </r>
  <r>
    <x 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n v="1"/>
  </r>
  <r>
    <x v="1"/>
    <n v="1"/>
  </r>
  <r>
    <x v="2"/>
    <n v="1"/>
  </r>
  <r>
    <x v="0"/>
    <n v="1"/>
  </r>
  <r>
    <x v="3"/>
    <n v="1"/>
  </r>
  <r>
    <x v="4"/>
    <n v="1"/>
  </r>
  <r>
    <x v="5"/>
    <n v="1"/>
  </r>
  <r>
    <x v="3"/>
    <n v="1"/>
  </r>
  <r>
    <x v="6"/>
    <n v="1"/>
  </r>
  <r>
    <x v="6"/>
    <n v="1"/>
  </r>
  <r>
    <x v="7"/>
    <n v="1"/>
  </r>
  <r>
    <x v="8"/>
    <n v="1"/>
  </r>
  <r>
    <x v="0"/>
    <n v="1"/>
  </r>
  <r>
    <x v="9"/>
    <n v="1"/>
  </r>
  <r>
    <x v="10"/>
    <n v="1"/>
  </r>
  <r>
    <x v="0"/>
    <n v="1"/>
  </r>
  <r>
    <x v="0"/>
    <n v="1"/>
  </r>
  <r>
    <x v="11"/>
    <n v="1"/>
  </r>
  <r>
    <x v="0"/>
    <n v="1"/>
  </r>
  <r>
    <x v="12"/>
    <n v="1"/>
  </r>
  <r>
    <x v="0"/>
    <n v="1"/>
  </r>
  <r>
    <x v="13"/>
    <n v="1"/>
  </r>
  <r>
    <x v="0"/>
    <n v="1"/>
  </r>
  <r>
    <x v="14"/>
    <n v="1"/>
  </r>
  <r>
    <x v="15"/>
    <n v="1"/>
  </r>
  <r>
    <x v="0"/>
    <n v="1"/>
  </r>
  <r>
    <x v="16"/>
    <n v="1"/>
  </r>
  <r>
    <x v="17"/>
    <n v="1"/>
  </r>
  <r>
    <x v="18"/>
    <n v="1"/>
  </r>
  <r>
    <x v="0"/>
    <n v="1"/>
  </r>
  <r>
    <x v="19"/>
    <n v="1"/>
  </r>
  <r>
    <x v="20"/>
    <n v="1"/>
  </r>
  <r>
    <x v="21"/>
    <n v="1"/>
  </r>
  <r>
    <x v="22"/>
    <n v="1"/>
  </r>
  <r>
    <x v="23"/>
    <n v="1"/>
  </r>
  <r>
    <x v="24"/>
    <n v="1"/>
  </r>
  <r>
    <x v="0"/>
    <n v="1"/>
  </r>
  <r>
    <x v="25"/>
    <n v="1"/>
  </r>
  <r>
    <x v="26"/>
    <n v="1"/>
  </r>
  <r>
    <x v="27"/>
    <n v="1"/>
  </r>
  <r>
    <x v="6"/>
    <n v="1"/>
  </r>
  <r>
    <x v="28"/>
    <n v="1"/>
  </r>
  <r>
    <x v="29"/>
    <n v="1"/>
  </r>
  <r>
    <x v="30"/>
    <n v="1"/>
  </r>
  <r>
    <x v="3"/>
    <n v="1"/>
  </r>
  <r>
    <x v="31"/>
    <n v="1"/>
  </r>
  <r>
    <x v="32"/>
    <n v="1"/>
  </r>
  <r>
    <x v="33"/>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n v="1"/>
  </r>
  <r>
    <x v="1"/>
    <n v="1"/>
  </r>
  <r>
    <x v="2"/>
    <n v="1"/>
  </r>
  <r>
    <x v="3"/>
    <n v="1"/>
  </r>
  <r>
    <x v="4"/>
    <n v="1"/>
  </r>
  <r>
    <x v="1"/>
    <n v="1"/>
  </r>
  <r>
    <x v="3"/>
    <n v="1"/>
  </r>
  <r>
    <x v="5"/>
    <n v="1"/>
  </r>
  <r>
    <x v="6"/>
    <n v="1"/>
  </r>
  <r>
    <x v="7"/>
    <n v="1"/>
  </r>
  <r>
    <x v="8"/>
    <n v="1"/>
  </r>
  <r>
    <x v="9"/>
    <n v="1"/>
  </r>
  <r>
    <x v="10"/>
    <n v="1"/>
  </r>
  <r>
    <x v="11"/>
    <n v="1"/>
  </r>
  <r>
    <x v="12"/>
    <n v="1"/>
  </r>
  <r>
    <x v="3"/>
    <n v="1"/>
  </r>
  <r>
    <x v="11"/>
    <n v="1"/>
  </r>
  <r>
    <x v="13"/>
    <n v="1"/>
  </r>
  <r>
    <x v="14"/>
    <n v="1"/>
  </r>
  <r>
    <x v="3"/>
    <n v="1"/>
  </r>
  <r>
    <x v="15"/>
    <n v="1"/>
  </r>
  <r>
    <x v="16"/>
    <n v="1"/>
  </r>
  <r>
    <x v="17"/>
    <n v="1"/>
  </r>
  <r>
    <x v="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EDD3DE-55A8-4A6E-9E31-72D4E4647FD7}" name="数据透视表2" cacheId="13"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5:R45" firstHeaderRow="1" firstDataRow="1" firstDataCol="1"/>
  <pivotFields count="7">
    <pivotField showAll="0"/>
    <pivotField showAll="0"/>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showAll="0"/>
    <pivotField showAll="0"/>
    <pivotField dataField="1" showAll="0"/>
  </pivotFields>
  <rowFields count="1">
    <field x="3"/>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A9DE16B-D746-4713-8645-60A4459854F8}" name="数据透视表1" cacheId="13"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M5:N74" firstHeaderRow="1" firstDataRow="1" firstDataCol="1"/>
  <pivotFields count="7">
    <pivotField showAll="0"/>
    <pivotField showAll="0">
      <items count="2356">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2093"/>
        <item x="1065"/>
        <item x="1066"/>
        <item x="1067"/>
        <item x="1068"/>
        <item x="1069"/>
        <item x="1070"/>
        <item x="1071"/>
        <item x="1072"/>
        <item x="1073"/>
        <item x="1074"/>
        <item x="1075"/>
        <item x="1076"/>
        <item x="1077"/>
        <item x="1078"/>
        <item x="1079"/>
        <item x="1080"/>
        <item x="1081"/>
        <item x="108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1189"/>
        <item x="1190"/>
        <item x="1191"/>
        <item x="1192"/>
        <item x="1193"/>
        <item x="1194"/>
        <item x="1195"/>
        <item x="1196"/>
        <item x="1197"/>
        <item x="1198"/>
        <item x="1199"/>
        <item x="1200"/>
        <item x="1201"/>
        <item x="1202"/>
        <item x="1203"/>
        <item x="1204"/>
        <item x="1205"/>
        <item x="1206"/>
        <item x="1207"/>
        <item x="1083"/>
        <item x="1084"/>
        <item x="1085"/>
        <item x="1086"/>
        <item x="1087"/>
        <item x="1088"/>
        <item x="1089"/>
        <item x="1090"/>
        <item x="1091"/>
        <item x="1092"/>
        <item x="2154"/>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2155"/>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1130"/>
        <item x="1131"/>
        <item x="1132"/>
        <item x="2156"/>
        <item x="2157"/>
        <item x="2158"/>
        <item x="2159"/>
        <item x="2160"/>
        <item x="2161"/>
        <item x="836"/>
        <item x="837"/>
        <item x="838"/>
        <item x="839"/>
        <item x="840"/>
        <item x="841"/>
        <item x="842"/>
        <item x="843"/>
        <item x="844"/>
        <item x="845"/>
        <item x="846"/>
        <item x="847"/>
        <item x="848"/>
        <item x="849"/>
        <item x="850"/>
        <item x="851"/>
        <item x="852"/>
        <item x="853"/>
        <item x="854"/>
        <item x="855"/>
        <item x="2162"/>
        <item x="856"/>
        <item x="857"/>
        <item x="858"/>
        <item x="859"/>
        <item x="860"/>
        <item x="861"/>
        <item x="862"/>
        <item x="863"/>
        <item x="2163"/>
        <item x="864"/>
        <item x="865"/>
        <item x="866"/>
        <item x="867"/>
        <item x="868"/>
        <item x="869"/>
        <item x="870"/>
        <item x="871"/>
        <item x="872"/>
        <item x="873"/>
        <item x="874"/>
        <item x="875"/>
        <item x="876"/>
        <item x="877"/>
        <item x="878"/>
        <item x="879"/>
        <item x="880"/>
        <item x="881"/>
        <item x="882"/>
        <item x="883"/>
        <item x="884"/>
        <item x="885"/>
        <item x="886"/>
        <item x="887"/>
        <item x="888"/>
        <item x="2342"/>
        <item x="2343"/>
        <item x="410"/>
        <item x="411"/>
        <item x="412"/>
        <item x="889"/>
        <item x="890"/>
        <item x="891"/>
        <item x="421"/>
        <item x="422"/>
        <item x="423"/>
        <item x="424"/>
        <item x="2164"/>
        <item x="380"/>
        <item x="381"/>
        <item x="382"/>
        <item x="383"/>
        <item x="384"/>
        <item x="385"/>
        <item x="386"/>
        <item x="387"/>
        <item x="388"/>
        <item x="389"/>
        <item x="390"/>
        <item x="391"/>
        <item x="392"/>
        <item x="393"/>
        <item x="892"/>
        <item x="893"/>
        <item x="2165"/>
        <item x="15"/>
        <item x="16"/>
        <item x="17"/>
        <item x="18"/>
        <item x="19"/>
        <item x="20"/>
        <item x="30"/>
        <item x="31"/>
        <item x="2166"/>
        <item x="456"/>
        <item x="457"/>
        <item x="458"/>
        <item x="459"/>
        <item x="460"/>
        <item x="32"/>
        <item x="70"/>
        <item x="71"/>
        <item x="72"/>
        <item x="73"/>
        <item x="74"/>
        <item x="75"/>
        <item x="76"/>
        <item x="77"/>
        <item x="78"/>
        <item x="79"/>
        <item x="80"/>
        <item x="81"/>
        <item x="82"/>
        <item x="83"/>
        <item x="84"/>
        <item x="95"/>
        <item x="96"/>
        <item x="97"/>
        <item x="98"/>
        <item x="99"/>
        <item x="100"/>
        <item x="101"/>
        <item x="102"/>
        <item x="103"/>
        <item x="104"/>
        <item x="105"/>
        <item x="106"/>
        <item x="107"/>
        <item x="108"/>
        <item x="109"/>
        <item x="110"/>
        <item x="260"/>
        <item x="261"/>
        <item x="262"/>
        <item x="263"/>
        <item x="264"/>
        <item x="265"/>
        <item x="266"/>
        <item x="267"/>
        <item x="268"/>
        <item x="269"/>
        <item x="270"/>
        <item x="271"/>
        <item x="272"/>
        <item x="273"/>
        <item x="274"/>
        <item x="275"/>
        <item x="276"/>
        <item x="277"/>
        <item x="278"/>
        <item x="279"/>
        <item x="280"/>
        <item x="2167"/>
        <item x="281"/>
        <item x="282"/>
        <item x="283"/>
        <item x="334"/>
        <item x="335"/>
        <item x="336"/>
        <item x="337"/>
        <item x="713"/>
        <item x="2168"/>
        <item x="714"/>
        <item x="715"/>
        <item x="716"/>
        <item x="717"/>
        <item x="718"/>
        <item x="719"/>
        <item x="720"/>
        <item x="721"/>
        <item x="722"/>
        <item x="723"/>
        <item x="724"/>
        <item x="725"/>
        <item x="726"/>
        <item x="727"/>
        <item x="728"/>
        <item x="729"/>
        <item x="730"/>
        <item x="615"/>
        <item x="616"/>
        <item x="617"/>
        <item x="618"/>
        <item x="619"/>
        <item x="620"/>
        <item x="621"/>
        <item x="622"/>
        <item x="623"/>
        <item x="624"/>
        <item x="111"/>
        <item x="2314"/>
        <item x="2315"/>
        <item x="2316"/>
        <item x="2317"/>
        <item x="2318"/>
        <item x="2319"/>
        <item x="2320"/>
        <item x="663"/>
        <item x="664"/>
        <item x="665"/>
        <item x="666"/>
        <item x="667"/>
        <item x="668"/>
        <item x="669"/>
        <item x="670"/>
        <item x="671"/>
        <item x="672"/>
        <item x="673"/>
        <item x="674"/>
        <item x="675"/>
        <item x="676"/>
        <item x="2169"/>
        <item x="2170"/>
        <item x="2171"/>
        <item x="2339"/>
        <item x="2340"/>
        <item x="2341"/>
        <item x="474"/>
        <item x="475"/>
        <item x="476"/>
        <item x="2172"/>
        <item x="477"/>
        <item x="478"/>
        <item x="894"/>
        <item x="118"/>
        <item x="119"/>
        <item x="2322"/>
        <item x="2323"/>
        <item x="2324"/>
        <item x="2173"/>
        <item x="63"/>
        <item x="64"/>
        <item x="65"/>
        <item x="66"/>
        <item x="67"/>
        <item x="68"/>
        <item x="518"/>
        <item x="519"/>
        <item x="490"/>
        <item x="2330"/>
        <item x="2174"/>
        <item x="895"/>
        <item x="896"/>
        <item x="897"/>
        <item x="898"/>
        <item x="899"/>
        <item x="900"/>
        <item x="901"/>
        <item x="902"/>
        <item x="903"/>
        <item x="904"/>
        <item x="905"/>
        <item x="906"/>
        <item x="907"/>
        <item x="908"/>
        <item x="909"/>
        <item x="910"/>
        <item x="911"/>
        <item x="912"/>
        <item x="370"/>
        <item x="371"/>
        <item x="372"/>
        <item x="373"/>
        <item x="374"/>
        <item x="375"/>
        <item x="376"/>
        <item x="377"/>
        <item x="378"/>
        <item x="379"/>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1157"/>
        <item x="1158"/>
        <item x="2201"/>
        <item x="2202"/>
        <item x="2352"/>
        <item x="2353"/>
        <item x="2354"/>
        <item x="503"/>
        <item x="2309"/>
        <item x="2310"/>
        <item x="2311"/>
        <item x="2312"/>
        <item x="418"/>
        <item x="419"/>
        <item x="504"/>
        <item x="505"/>
        <item x="506"/>
        <item x="420"/>
        <item x="1155"/>
        <item x="913"/>
        <item x="914"/>
        <item x="915"/>
        <item x="916"/>
        <item x="917"/>
        <item x="585"/>
        <item x="586"/>
        <item x="587"/>
        <item x="588"/>
        <item x="589"/>
        <item x="590"/>
        <item x="591"/>
        <item x="592"/>
        <item x="36"/>
        <item x="37"/>
        <item x="2203"/>
        <item x="2346"/>
        <item x="2347"/>
        <item x="49"/>
        <item x="50"/>
        <item x="51"/>
        <item x="52"/>
        <item x="53"/>
        <item x="54"/>
        <item x="2348"/>
        <item x="2204"/>
        <item x="2205"/>
        <item x="2206"/>
        <item x="2207"/>
        <item x="121"/>
        <item x="122"/>
        <item x="2208"/>
        <item x="2209"/>
        <item x="429"/>
        <item x="431"/>
        <item x="432"/>
        <item x="433"/>
        <item x="434"/>
        <item x="435"/>
        <item x="436"/>
        <item x="491"/>
        <item x="39"/>
        <item x="2210"/>
        <item x="40"/>
        <item x="41"/>
        <item x="42"/>
        <item x="43"/>
        <item x="44"/>
        <item x="45"/>
        <item x="0"/>
        <item x="125"/>
        <item x="2211"/>
        <item x="126"/>
        <item x="127"/>
        <item x="128"/>
        <item x="129"/>
        <item x="2308"/>
        <item x="2307"/>
        <item x="2306"/>
        <item x="2305"/>
        <item x="2304"/>
        <item x="2303"/>
        <item x="2302"/>
        <item x="2301"/>
        <item x="2300"/>
        <item x="2299"/>
        <item x="2298"/>
        <item x="2297"/>
        <item x="2296"/>
        <item x="2295"/>
        <item x="2294"/>
        <item x="2293"/>
        <item x="2292"/>
        <item x="2291"/>
        <item x="2290"/>
        <item x="2289"/>
        <item x="2288"/>
        <item x="2287"/>
        <item x="2286"/>
        <item x="2212"/>
        <item x="2262"/>
        <item x="2213"/>
        <item x="2214"/>
        <item x="766"/>
        <item x="767"/>
        <item x="768"/>
        <item x="769"/>
        <item x="770"/>
        <item x="771"/>
        <item x="772"/>
        <item x="773"/>
        <item x="774"/>
        <item x="775"/>
        <item x="776"/>
        <item x="777"/>
        <item x="778"/>
        <item x="779"/>
        <item x="780"/>
        <item x="781"/>
        <item x="782"/>
        <item x="783"/>
        <item x="784"/>
        <item x="785"/>
        <item x="786"/>
        <item x="787"/>
        <item x="2215"/>
        <item x="788"/>
        <item x="789"/>
        <item x="790"/>
        <item x="791"/>
        <item x="792"/>
        <item x="793"/>
        <item x="794"/>
        <item x="795"/>
        <item x="2216"/>
        <item x="796"/>
        <item x="797"/>
        <item x="798"/>
        <item x="799"/>
        <item x="800"/>
        <item x="801"/>
        <item x="802"/>
        <item x="803"/>
        <item x="804"/>
        <item x="805"/>
        <item x="806"/>
        <item x="807"/>
        <item x="808"/>
        <item x="809"/>
        <item x="810"/>
        <item x="811"/>
        <item x="812"/>
        <item x="813"/>
        <item x="814"/>
        <item x="815"/>
        <item x="816"/>
        <item x="817"/>
        <item x="818"/>
        <item x="2344"/>
        <item x="2345"/>
        <item x="413"/>
        <item x="414"/>
        <item x="415"/>
        <item x="1133"/>
        <item x="1134"/>
        <item x="1135"/>
        <item x="425"/>
        <item x="426"/>
        <item x="427"/>
        <item x="428"/>
        <item x="394"/>
        <item x="395"/>
        <item x="396"/>
        <item x="397"/>
        <item x="398"/>
        <item x="399"/>
        <item x="400"/>
        <item x="401"/>
        <item x="402"/>
        <item x="403"/>
        <item x="404"/>
        <item x="405"/>
        <item x="406"/>
        <item x="407"/>
        <item x="408"/>
        <item x="2217"/>
        <item x="409"/>
        <item x="21"/>
        <item x="22"/>
        <item x="23"/>
        <item x="24"/>
        <item x="25"/>
        <item x="26"/>
        <item x="27"/>
        <item x="2218"/>
        <item x="28"/>
        <item x="29"/>
        <item x="33"/>
        <item x="34"/>
        <item x="35"/>
        <item x="461"/>
        <item x="462"/>
        <item x="463"/>
        <item x="464"/>
        <item x="465"/>
        <item x="466"/>
        <item x="467"/>
        <item x="468"/>
        <item x="469"/>
        <item x="470"/>
        <item x="471"/>
        <item x="472"/>
        <item x="85"/>
        <item x="86"/>
        <item x="87"/>
        <item x="88"/>
        <item x="89"/>
        <item x="90"/>
        <item x="91"/>
        <item x="92"/>
        <item x="93"/>
        <item x="94"/>
        <item x="2313"/>
        <item x="38"/>
        <item x="2325"/>
        <item x="284"/>
        <item x="285"/>
        <item x="286"/>
        <item x="287"/>
        <item x="288"/>
        <item x="289"/>
        <item x="290"/>
        <item x="291"/>
        <item x="292"/>
        <item x="293"/>
        <item x="294"/>
        <item x="295"/>
        <item x="296"/>
        <item x="297"/>
        <item x="298"/>
        <item x="299"/>
        <item x="300"/>
        <item x="301"/>
        <item x="302"/>
        <item x="303"/>
        <item x="304"/>
        <item x="305"/>
        <item x="306"/>
        <item x="307"/>
        <item x="2219"/>
        <item x="308"/>
        <item x="309"/>
        <item x="310"/>
        <item x="311"/>
        <item x="312"/>
        <item x="313"/>
        <item x="314"/>
        <item x="315"/>
        <item x="2220"/>
        <item x="316"/>
        <item x="317"/>
        <item x="318"/>
        <item x="319"/>
        <item x="320"/>
        <item x="321"/>
        <item x="322"/>
        <item x="323"/>
        <item x="324"/>
        <item x="325"/>
        <item x="326"/>
        <item x="327"/>
        <item x="328"/>
        <item x="329"/>
        <item x="330"/>
        <item x="331"/>
        <item x="332"/>
        <item x="333"/>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69"/>
        <item x="731"/>
        <item x="732"/>
        <item x="733"/>
        <item x="2221"/>
        <item x="734"/>
        <item x="735"/>
        <item x="736"/>
        <item x="737"/>
        <item x="738"/>
        <item x="739"/>
        <item x="740"/>
        <item x="741"/>
        <item x="2222"/>
        <item x="742"/>
        <item x="743"/>
        <item x="744"/>
        <item x="745"/>
        <item x="746"/>
        <item x="747"/>
        <item x="748"/>
        <item x="749"/>
        <item x="750"/>
        <item x="751"/>
        <item x="752"/>
        <item x="753"/>
        <item x="754"/>
        <item x="755"/>
        <item x="756"/>
        <item x="757"/>
        <item x="758"/>
        <item x="759"/>
        <item x="760"/>
        <item x="761"/>
        <item x="762"/>
        <item x="763"/>
        <item x="76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2223"/>
        <item x="656"/>
        <item x="657"/>
        <item x="658"/>
        <item x="659"/>
        <item x="660"/>
        <item x="661"/>
        <item x="662"/>
        <item x="2321"/>
        <item x="2224"/>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2225"/>
        <item x="2226"/>
        <item x="2332"/>
        <item x="2333"/>
        <item x="2334"/>
        <item x="2335"/>
        <item x="819"/>
        <item x="820"/>
        <item x="821"/>
        <item x="822"/>
        <item x="823"/>
        <item x="824"/>
        <item x="825"/>
        <item x="826"/>
        <item x="827"/>
        <item x="828"/>
        <item x="829"/>
        <item x="830"/>
        <item x="2227"/>
        <item x="831"/>
        <item x="832"/>
        <item x="833"/>
        <item x="834"/>
        <item x="835"/>
        <item x="2336"/>
        <item x="2337"/>
        <item x="2338"/>
        <item x="2228"/>
        <item x="479"/>
        <item x="480"/>
        <item x="481"/>
        <item x="482"/>
        <item x="483"/>
        <item x="484"/>
        <item x="485"/>
        <item x="486"/>
        <item x="487"/>
        <item x="488"/>
        <item x="2331"/>
        <item x="120"/>
        <item x="112"/>
        <item x="113"/>
        <item x="114"/>
        <item x="115"/>
        <item x="116"/>
        <item x="117"/>
        <item x="507"/>
        <item x="508"/>
        <item x="509"/>
        <item x="510"/>
        <item x="511"/>
        <item x="512"/>
        <item x="513"/>
        <item x="514"/>
        <item x="515"/>
        <item x="2229"/>
        <item x="2230"/>
        <item x="2285"/>
        <item x="2284"/>
        <item x="2283"/>
        <item x="2282"/>
        <item x="2281"/>
        <item x="2280"/>
        <item x="2279"/>
        <item x="2278"/>
        <item x="2277"/>
        <item x="2276"/>
        <item x="2275"/>
        <item x="2274"/>
        <item x="2273"/>
        <item x="2272"/>
        <item x="2271"/>
        <item x="2231"/>
        <item x="2270"/>
        <item x="2269"/>
        <item x="765"/>
        <item x="2268"/>
        <item x="2267"/>
        <item x="2266"/>
        <item x="2265"/>
        <item x="2264"/>
        <item x="2263"/>
        <item x="2232"/>
        <item x="2261"/>
        <item x="1136"/>
        <item x="1137"/>
        <item x="1138"/>
        <item x="1139"/>
        <item x="1140"/>
        <item x="1141"/>
        <item x="1142"/>
        <item x="2233"/>
        <item x="1143"/>
        <item x="1144"/>
        <item x="1145"/>
        <item x="918"/>
        <item x="919"/>
        <item x="920"/>
        <item x="921"/>
        <item x="922"/>
        <item x="923"/>
        <item x="924"/>
        <item x="925"/>
        <item x="926"/>
        <item x="927"/>
        <item x="1146"/>
        <item x="1147"/>
        <item x="1148"/>
        <item x="1149"/>
        <item x="1150"/>
        <item x="1151"/>
        <item x="2234"/>
        <item x="1152"/>
        <item x="1153"/>
        <item x="1154"/>
        <item x="928"/>
        <item x="929"/>
        <item x="930"/>
        <item x="931"/>
        <item x="932"/>
        <item x="933"/>
        <item x="934"/>
        <item x="935"/>
        <item x="936"/>
        <item x="937"/>
        <item x="938"/>
        <item x="939"/>
        <item x="940"/>
        <item x="941"/>
        <item x="942"/>
        <item x="943"/>
        <item x="944"/>
        <item x="945"/>
        <item x="946"/>
        <item x="947"/>
        <item x="948"/>
        <item x="949"/>
        <item x="950"/>
        <item x="951"/>
        <item x="2235"/>
        <item x="952"/>
        <item x="953"/>
        <item x="954"/>
        <item x="955"/>
        <item x="130"/>
        <item x="131"/>
        <item x="132"/>
        <item x="2236"/>
        <item x="133"/>
        <item x="134"/>
        <item x="135"/>
        <item x="136"/>
        <item x="137"/>
        <item x="138"/>
        <item x="139"/>
        <item x="2237"/>
        <item x="140"/>
        <item x="141"/>
        <item x="142"/>
        <item x="143"/>
        <item x="144"/>
        <item x="145"/>
        <item x="146"/>
        <item x="147"/>
        <item x="148"/>
        <item x="149"/>
        <item x="150"/>
        <item x="151"/>
        <item x="152"/>
        <item x="153"/>
        <item x="154"/>
        <item x="155"/>
        <item x="156"/>
        <item x="438"/>
        <item x="956"/>
        <item x="439"/>
        <item x="957"/>
        <item x="440"/>
        <item x="958"/>
        <item x="441"/>
        <item x="959"/>
        <item x="442"/>
        <item x="443"/>
        <item x="960"/>
        <item x="444"/>
        <item x="961"/>
        <item x="962"/>
        <item x="963"/>
        <item x="964"/>
        <item x="965"/>
        <item x="966"/>
        <item x="967"/>
        <item x="968"/>
        <item x="969"/>
        <item x="970"/>
        <item x="971"/>
        <item x="972"/>
        <item x="973"/>
        <item x="974"/>
        <item x="975"/>
        <item x="976"/>
        <item x="2238"/>
        <item x="2239"/>
        <item x="2240"/>
        <item x="2241"/>
        <item x="2242"/>
        <item x="2243"/>
        <item x="157"/>
        <item x="158"/>
        <item x="159"/>
        <item x="2244"/>
        <item x="160"/>
        <item x="161"/>
        <item x="162"/>
        <item x="163"/>
        <item x="164"/>
        <item x="165"/>
        <item x="166"/>
        <item x="445"/>
        <item x="167"/>
        <item x="446"/>
        <item x="168"/>
        <item x="447"/>
        <item x="169"/>
        <item x="448"/>
        <item x="170"/>
        <item x="449"/>
        <item x="171"/>
        <item x="2245"/>
        <item x="172"/>
        <item x="450"/>
        <item x="451"/>
        <item x="173"/>
        <item x="452"/>
        <item x="1159"/>
        <item x="453"/>
        <item x="1160"/>
        <item x="454"/>
        <item x="1161"/>
        <item x="45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2246"/>
        <item x="1006"/>
        <item x="1007"/>
        <item x="1008"/>
        <item x="1009"/>
        <item x="174"/>
        <item x="175"/>
        <item x="176"/>
        <item x="224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1010"/>
        <item x="1011"/>
        <item x="1012"/>
        <item x="1013"/>
        <item x="1014"/>
        <item x="1015"/>
        <item x="1016"/>
        <item x="1017"/>
        <item x="1018"/>
        <item x="1019"/>
        <item x="1"/>
        <item x="2"/>
        <item x="3"/>
        <item x="4"/>
        <item x="5"/>
        <item x="6"/>
        <item x="7"/>
        <item x="8"/>
        <item x="9"/>
        <item x="10"/>
        <item x="11"/>
        <item x="12"/>
        <item x="13"/>
        <item x="14"/>
        <item x="593"/>
        <item x="594"/>
        <item x="595"/>
        <item x="596"/>
        <item x="597"/>
        <item x="2248"/>
        <item x="598"/>
        <item x="599"/>
        <item x="600"/>
        <item x="601"/>
        <item x="206"/>
        <item x="207"/>
        <item x="208"/>
        <item x="2249"/>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602"/>
        <item x="603"/>
        <item x="604"/>
        <item x="605"/>
        <item x="606"/>
        <item x="607"/>
        <item x="608"/>
        <item x="609"/>
        <item x="610"/>
        <item x="611"/>
        <item x="612"/>
        <item x="613"/>
        <item x="492"/>
        <item x="493"/>
        <item x="494"/>
        <item x="495"/>
        <item x="496"/>
        <item x="497"/>
        <item x="498"/>
        <item x="614"/>
        <item x="46"/>
        <item x="47"/>
        <item x="48"/>
        <item x="437"/>
        <item x="430"/>
        <item x="2250"/>
        <item x="473"/>
        <item x="123"/>
        <item x="124"/>
        <item x="2251"/>
        <item x="2252"/>
        <item x="2349"/>
        <item x="2350"/>
        <item x="2351"/>
        <item x="238"/>
        <item x="239"/>
        <item x="240"/>
        <item x="2253"/>
        <item x="241"/>
        <item x="242"/>
        <item x="243"/>
        <item x="244"/>
        <item x="245"/>
        <item x="246"/>
        <item x="247"/>
        <item x="248"/>
        <item x="249"/>
        <item x="250"/>
        <item x="251"/>
        <item x="252"/>
        <item x="253"/>
        <item x="254"/>
        <item x="255"/>
        <item x="256"/>
        <item x="257"/>
        <item x="258"/>
        <item x="259"/>
        <item x="1020"/>
        <item x="1021"/>
        <item x="1022"/>
        <item x="2254"/>
        <item x="55"/>
        <item x="56"/>
        <item x="57"/>
        <item x="58"/>
        <item x="583"/>
        <item x="584"/>
        <item x="2255"/>
        <item x="2326"/>
        <item x="1162"/>
        <item x="2327"/>
        <item x="2256"/>
        <item x="2328"/>
        <item x="2329"/>
        <item x="2257"/>
        <item x="1156"/>
        <item x="489"/>
        <item x="2258"/>
        <item x="2259"/>
        <item x="516"/>
        <item x="517"/>
        <item x="416"/>
        <item x="417"/>
        <item x="59"/>
        <item x="60"/>
        <item x="61"/>
        <item x="62"/>
        <item x="1023"/>
        <item x="1024"/>
        <item x="1025"/>
        <item x="1026"/>
        <item x="1027"/>
        <item x="1028"/>
        <item x="1029"/>
        <item x="1030"/>
        <item x="1031"/>
        <item x="2260"/>
        <item x="1032"/>
        <item x="1033"/>
        <item x="1034"/>
        <item x="1035"/>
        <item x="499"/>
        <item x="500"/>
        <item x="501"/>
        <item x="502"/>
        <item t="default"/>
      </items>
    </pivotField>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axis="axisRow" showAll="0">
      <items count="5">
        <item x="1"/>
        <item x="0"/>
        <item x="2"/>
        <item x="3"/>
        <item t="default"/>
      </items>
    </pivotField>
    <pivotField showAll="0"/>
    <pivotField dataField="1" showAll="0"/>
  </pivotFields>
  <rowFields count="2">
    <field x="4"/>
    <field x="3"/>
  </rowFields>
  <rowItems count="69">
    <i>
      <x/>
    </i>
    <i r="1">
      <x/>
    </i>
    <i r="1">
      <x v="4"/>
    </i>
    <i r="1">
      <x v="6"/>
    </i>
    <i r="1">
      <x v="7"/>
    </i>
    <i r="1">
      <x v="8"/>
    </i>
    <i r="1">
      <x v="9"/>
    </i>
    <i r="1">
      <x v="10"/>
    </i>
    <i r="1">
      <x v="11"/>
    </i>
    <i r="1">
      <x v="12"/>
    </i>
    <i r="1">
      <x v="14"/>
    </i>
    <i r="1">
      <x v="16"/>
    </i>
    <i r="1">
      <x v="17"/>
    </i>
    <i r="1">
      <x v="18"/>
    </i>
    <i r="1">
      <x v="19"/>
    </i>
    <i r="1">
      <x v="20"/>
    </i>
    <i r="1">
      <x v="21"/>
    </i>
    <i r="1">
      <x v="22"/>
    </i>
    <i r="1">
      <x v="23"/>
    </i>
    <i r="1">
      <x v="25"/>
    </i>
    <i r="1">
      <x v="27"/>
    </i>
    <i r="1">
      <x v="28"/>
    </i>
    <i r="1">
      <x v="29"/>
    </i>
    <i r="1">
      <x v="33"/>
    </i>
    <i>
      <x v="1"/>
    </i>
    <i r="1">
      <x v="1"/>
    </i>
    <i r="1">
      <x v="2"/>
    </i>
    <i r="1">
      <x v="7"/>
    </i>
    <i r="1">
      <x v="8"/>
    </i>
    <i r="1">
      <x v="15"/>
    </i>
    <i r="1">
      <x v="18"/>
    </i>
    <i r="1">
      <x v="19"/>
    </i>
    <i r="1">
      <x v="36"/>
    </i>
    <i>
      <x v="2"/>
    </i>
    <i r="1">
      <x v="5"/>
    </i>
    <i r="1">
      <x v="6"/>
    </i>
    <i r="1">
      <x v="7"/>
    </i>
    <i r="1">
      <x v="8"/>
    </i>
    <i r="1">
      <x v="9"/>
    </i>
    <i r="1">
      <x v="10"/>
    </i>
    <i r="1">
      <x v="13"/>
    </i>
    <i r="1">
      <x v="14"/>
    </i>
    <i r="1">
      <x v="16"/>
    </i>
    <i r="1">
      <x v="17"/>
    </i>
    <i r="1">
      <x v="20"/>
    </i>
    <i r="1">
      <x v="21"/>
    </i>
    <i r="1">
      <x v="22"/>
    </i>
    <i r="1">
      <x v="26"/>
    </i>
    <i r="1">
      <x v="27"/>
    </i>
    <i r="1">
      <x v="29"/>
    </i>
    <i r="1">
      <x v="30"/>
    </i>
    <i r="1">
      <x v="31"/>
    </i>
    <i r="1">
      <x v="32"/>
    </i>
    <i r="1">
      <x v="34"/>
    </i>
    <i r="1">
      <x v="35"/>
    </i>
    <i>
      <x v="3"/>
    </i>
    <i r="1">
      <x v="1"/>
    </i>
    <i r="1">
      <x v="3"/>
    </i>
    <i r="1">
      <x v="4"/>
    </i>
    <i r="1">
      <x v="7"/>
    </i>
    <i r="1">
      <x v="11"/>
    </i>
    <i r="1">
      <x v="12"/>
    </i>
    <i r="1">
      <x v="18"/>
    </i>
    <i r="1">
      <x v="23"/>
    </i>
    <i r="1">
      <x v="24"/>
    </i>
    <i r="1">
      <x v="36"/>
    </i>
    <i r="1">
      <x v="37"/>
    </i>
    <i r="1">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B7077A7-B404-496D-B3B6-940B85868315}" name="数据透视表5" cacheId="25"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83:I102" firstHeaderRow="1" firstDataRow="1" firstDataCol="1"/>
  <pivotFields count="2">
    <pivotField axis="axisRow" showAll="0">
      <items count="19">
        <item x="9"/>
        <item x="11"/>
        <item x="17"/>
        <item x="0"/>
        <item x="7"/>
        <item x="2"/>
        <item x="5"/>
        <item x="6"/>
        <item x="12"/>
        <item x="10"/>
        <item x="8"/>
        <item x="3"/>
        <item x="14"/>
        <item x="16"/>
        <item x="15"/>
        <item x="1"/>
        <item x="4"/>
        <item x="13"/>
        <item t="default"/>
      </items>
    </pivotField>
    <pivotField dataField="1" showAll="0"/>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1406867-184F-4B03-9D6C-E8F2EB43FD93}" name="数据透视表4" cacheId="2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32:I67" firstHeaderRow="1" firstDataRow="1" firstDataCol="1"/>
  <pivotFields count="2">
    <pivotField axis="axisRow" showAll="0">
      <items count="35">
        <item x="12"/>
        <item x="13"/>
        <item x="15"/>
        <item x="14"/>
        <item x="0"/>
        <item x="2"/>
        <item x="17"/>
        <item x="25"/>
        <item x="21"/>
        <item x="3"/>
        <item x="23"/>
        <item x="10"/>
        <item x="30"/>
        <item x="22"/>
        <item x="11"/>
        <item x="4"/>
        <item x="1"/>
        <item x="9"/>
        <item x="16"/>
        <item x="5"/>
        <item x="24"/>
        <item x="20"/>
        <item x="6"/>
        <item x="32"/>
        <item x="18"/>
        <item x="28"/>
        <item x="27"/>
        <item x="8"/>
        <item x="7"/>
        <item x="19"/>
        <item x="33"/>
        <item x="29"/>
        <item x="31"/>
        <item x="26"/>
        <item t="default"/>
      </items>
    </pivotField>
    <pivotField dataField="1" showAl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37E460C-345E-4740-B645-962E671C5C67}" name="数据透视表3" cacheId="17"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2:I18" firstHeaderRow="1" firstDataRow="1" firstDataCol="1"/>
  <pivotFields count="2">
    <pivotField axis="axisRow" showAll="0">
      <items count="16">
        <item x="10"/>
        <item x="0"/>
        <item x="7"/>
        <item x="2"/>
        <item x="4"/>
        <item x="8"/>
        <item x="9"/>
        <item x="12"/>
        <item x="6"/>
        <item x="1"/>
        <item x="13"/>
        <item x="11"/>
        <item x="5"/>
        <item x="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数据透视表1" cacheId="5"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88</v>
      </c>
      <c r="B1" s="20">
        <f>成本分析!I13</f>
        <v>5341.27</v>
      </c>
      <c r="C1" s="21"/>
      <c r="D1" s="21"/>
      <c r="E1" s="21"/>
      <c r="F1" s="21"/>
      <c r="G1" s="22"/>
    </row>
    <row r="2" spans="1:9" ht="16.5" x14ac:dyDescent="0.2">
      <c r="A2" s="19" t="s">
        <v>89</v>
      </c>
      <c r="B2" s="19">
        <f>SUM(C14:C23)</f>
        <v>0</v>
      </c>
      <c r="C2" s="21"/>
      <c r="D2" s="21"/>
      <c r="E2" s="21"/>
      <c r="F2" s="21"/>
      <c r="G2" s="22"/>
    </row>
    <row r="3" spans="1:9" ht="33" x14ac:dyDescent="0.2">
      <c r="A3" s="19" t="s">
        <v>90</v>
      </c>
      <c r="B3" s="23" t="s">
        <v>688</v>
      </c>
      <c r="C3" s="21"/>
      <c r="D3" s="21"/>
      <c r="E3" s="21"/>
      <c r="F3" s="21"/>
      <c r="G3" s="22"/>
    </row>
    <row r="4" spans="1:9" ht="33" x14ac:dyDescent="0.2">
      <c r="A4" s="19" t="s">
        <v>91</v>
      </c>
      <c r="B4" s="19" t="s">
        <v>92</v>
      </c>
      <c r="C4" s="19" t="s">
        <v>93</v>
      </c>
      <c r="D4" s="19" t="s">
        <v>94</v>
      </c>
      <c r="E4" s="21"/>
      <c r="F4" s="22"/>
      <c r="G4" s="22"/>
    </row>
    <row r="5" spans="1:9" ht="16.5" x14ac:dyDescent="0.2">
      <c r="A5" s="19" t="s">
        <v>116</v>
      </c>
      <c r="B5" s="19">
        <f>SUM(D14:D23)</f>
        <v>606.91782755999998</v>
      </c>
      <c r="C5" s="19">
        <f>ROUND(B5*10000/$B$1,0)</f>
        <v>1136</v>
      </c>
      <c r="D5" s="19" t="e">
        <f>ROUND(B5*10000/$B$2,0)</f>
        <v>#DIV/0!</v>
      </c>
      <c r="E5" s="21"/>
      <c r="F5" s="22"/>
      <c r="G5" s="22"/>
    </row>
    <row r="6" spans="1:9" ht="16.5" x14ac:dyDescent="0.2">
      <c r="A6" s="19" t="s">
        <v>95</v>
      </c>
      <c r="B6" s="19">
        <f>SUM(D14:D23)</f>
        <v>606.91782755999998</v>
      </c>
      <c r="C6" s="19">
        <f>ROUND(B6*10000/$B$1,0)</f>
        <v>1136</v>
      </c>
      <c r="D6" s="19" t="e">
        <f>#N/A</f>
        <v>#N/A</v>
      </c>
      <c r="E6" s="21"/>
      <c r="F6" s="22"/>
      <c r="G6" s="22"/>
    </row>
    <row r="7" spans="1:9" ht="16.5" x14ac:dyDescent="0.2">
      <c r="A7" s="19" t="s">
        <v>96</v>
      </c>
      <c r="B7" s="19">
        <f>B5</f>
        <v>606.91782755999998</v>
      </c>
      <c r="C7" s="19" t="e">
        <f>#N/A</f>
        <v>#N/A</v>
      </c>
      <c r="D7" s="19" t="e">
        <f>#N/A</f>
        <v>#N/A</v>
      </c>
      <c r="E7" s="21"/>
      <c r="F7" s="22"/>
      <c r="G7" s="22"/>
    </row>
    <row r="8" spans="1:9" ht="16.5" x14ac:dyDescent="0.2">
      <c r="A8" s="19" t="s">
        <v>97</v>
      </c>
      <c r="B8" s="19">
        <f>B5</f>
        <v>606.91782755999998</v>
      </c>
      <c r="C8" s="19" t="e">
        <f>#N/A</f>
        <v>#N/A</v>
      </c>
      <c r="D8" s="19" t="e">
        <f>#N/A</f>
        <v>#N/A</v>
      </c>
      <c r="E8" s="21"/>
      <c r="F8" s="22"/>
      <c r="G8" s="22"/>
    </row>
    <row r="9" spans="1:9" ht="16.5" x14ac:dyDescent="0.2">
      <c r="A9" s="19" t="s">
        <v>98</v>
      </c>
      <c r="B9" s="24">
        <f>B5</f>
        <v>606.91782755999998</v>
      </c>
      <c r="C9" s="21"/>
      <c r="D9" s="21"/>
      <c r="E9" s="21"/>
      <c r="F9" s="22"/>
      <c r="G9" s="22"/>
    </row>
    <row r="10" spans="1:9" ht="16.5" x14ac:dyDescent="0.2">
      <c r="A10" s="19" t="s">
        <v>99</v>
      </c>
      <c r="B10" s="24">
        <f>B5</f>
        <v>606.91782755999998</v>
      </c>
      <c r="C10" s="21"/>
      <c r="D10" s="21"/>
      <c r="E10" s="21"/>
      <c r="F10" s="22"/>
      <c r="G10" s="22"/>
    </row>
    <row r="11" spans="1:9" ht="16.5" x14ac:dyDescent="0.2">
      <c r="A11" s="19" t="s">
        <v>100</v>
      </c>
      <c r="B11" s="24">
        <f>B5</f>
        <v>606.91782755999998</v>
      </c>
      <c r="C11" s="21"/>
      <c r="D11" s="21"/>
      <c r="E11" s="21"/>
      <c r="F11" s="22"/>
      <c r="G11" s="22"/>
    </row>
    <row r="12" spans="1:9" ht="16.5" x14ac:dyDescent="0.2">
      <c r="A12" s="21"/>
      <c r="B12" s="21"/>
      <c r="C12" s="21"/>
      <c r="D12" s="21"/>
      <c r="E12" s="21"/>
      <c r="F12" s="22"/>
      <c r="G12" s="22"/>
    </row>
    <row r="13" spans="1:9" ht="33" x14ac:dyDescent="0.2">
      <c r="A13" s="25" t="s">
        <v>101</v>
      </c>
      <c r="B13" s="26" t="s">
        <v>88</v>
      </c>
      <c r="C13" s="26" t="s">
        <v>89</v>
      </c>
      <c r="D13" s="26" t="s">
        <v>102</v>
      </c>
      <c r="E13" s="19" t="s">
        <v>93</v>
      </c>
      <c r="F13" s="19" t="s">
        <v>94</v>
      </c>
      <c r="G13" s="26" t="s">
        <v>103</v>
      </c>
      <c r="H13" s="26" t="s">
        <v>104</v>
      </c>
      <c r="I13" s="26" t="s">
        <v>105</v>
      </c>
    </row>
    <row r="14" spans="1:9" ht="16.5" x14ac:dyDescent="0.2">
      <c r="A14" s="27" t="s">
        <v>106</v>
      </c>
      <c r="B14" s="26">
        <f>B1</f>
        <v>5341.27</v>
      </c>
      <c r="C14" s="26">
        <v>0</v>
      </c>
      <c r="D14" s="26">
        <f>B14*E14*12/10000</f>
        <v>606.91782755999998</v>
      </c>
      <c r="E14" s="26">
        <f>测算表!C30</f>
        <v>94.69</v>
      </c>
      <c r="F14" s="26" t="e">
        <f>ROUND(D14*10000/C14,0)</f>
        <v>#DIV/0!</v>
      </c>
      <c r="G14" s="26">
        <v>0</v>
      </c>
      <c r="H14" s="26">
        <v>0</v>
      </c>
      <c r="I14" s="26">
        <v>0</v>
      </c>
    </row>
    <row r="15" spans="1:9" ht="16.5" x14ac:dyDescent="0.2">
      <c r="A15" s="28" t="s">
        <v>107</v>
      </c>
      <c r="B15" s="29"/>
      <c r="C15" s="29"/>
      <c r="D15" s="29"/>
      <c r="E15" s="26" t="e">
        <f t="shared" ref="E15:E23" si="0">ROUND(D15*10000/B15,0)</f>
        <v>#DIV/0!</v>
      </c>
      <c r="F15" s="26" t="e">
        <f t="shared" ref="F15:F23" si="1">ROUND(D15*10000/C15,0)</f>
        <v>#DIV/0!</v>
      </c>
      <c r="G15" s="30"/>
      <c r="H15" s="30"/>
      <c r="I15" s="29"/>
    </row>
    <row r="16" spans="1:9" ht="16.5" x14ac:dyDescent="0.2">
      <c r="A16" s="28" t="s">
        <v>108</v>
      </c>
      <c r="B16" s="29"/>
      <c r="C16" s="29"/>
      <c r="D16" s="29"/>
      <c r="E16" s="26" t="e">
        <f t="shared" si="0"/>
        <v>#DIV/0!</v>
      </c>
      <c r="F16" s="26" t="e">
        <f t="shared" si="1"/>
        <v>#DIV/0!</v>
      </c>
      <c r="G16" s="30"/>
      <c r="H16" s="30"/>
      <c r="I16" s="29"/>
    </row>
    <row r="17" spans="1:9" ht="16.5" x14ac:dyDescent="0.2">
      <c r="A17" s="28" t="s">
        <v>109</v>
      </c>
      <c r="B17" s="29"/>
      <c r="C17" s="29"/>
      <c r="D17" s="29"/>
      <c r="E17" s="26" t="e">
        <f t="shared" si="0"/>
        <v>#DIV/0!</v>
      </c>
      <c r="F17" s="26" t="e">
        <f t="shared" si="1"/>
        <v>#DIV/0!</v>
      </c>
      <c r="G17" s="30"/>
      <c r="H17" s="30"/>
      <c r="I17" s="29"/>
    </row>
    <row r="18" spans="1:9" ht="16.5" x14ac:dyDescent="0.2">
      <c r="A18" s="28" t="s">
        <v>110</v>
      </c>
      <c r="B18" s="29"/>
      <c r="C18" s="29"/>
      <c r="D18" s="29"/>
      <c r="E18" s="26" t="e">
        <f t="shared" si="0"/>
        <v>#DIV/0!</v>
      </c>
      <c r="F18" s="26" t="e">
        <f t="shared" si="1"/>
        <v>#DIV/0!</v>
      </c>
      <c r="G18" s="29"/>
      <c r="H18" s="29"/>
      <c r="I18" s="29"/>
    </row>
    <row r="19" spans="1:9" ht="16.5" x14ac:dyDescent="0.2">
      <c r="A19" s="28" t="s">
        <v>111</v>
      </c>
      <c r="B19" s="29"/>
      <c r="C19" s="29"/>
      <c r="D19" s="29"/>
      <c r="E19" s="26" t="e">
        <f t="shared" si="0"/>
        <v>#DIV/0!</v>
      </c>
      <c r="F19" s="26" t="e">
        <f t="shared" si="1"/>
        <v>#DIV/0!</v>
      </c>
      <c r="G19" s="29"/>
      <c r="H19" s="29"/>
      <c r="I19" s="29"/>
    </row>
    <row r="20" spans="1:9" ht="16.5" x14ac:dyDescent="0.2">
      <c r="A20" s="28" t="s">
        <v>112</v>
      </c>
      <c r="B20" s="29"/>
      <c r="C20" s="29"/>
      <c r="D20" s="29"/>
      <c r="E20" s="26" t="e">
        <f t="shared" si="0"/>
        <v>#DIV/0!</v>
      </c>
      <c r="F20" s="26" t="e">
        <f t="shared" si="1"/>
        <v>#DIV/0!</v>
      </c>
      <c r="G20" s="29"/>
      <c r="H20" s="29"/>
      <c r="I20" s="29"/>
    </row>
    <row r="21" spans="1:9" ht="16.5" x14ac:dyDescent="0.2">
      <c r="A21" s="28" t="s">
        <v>113</v>
      </c>
      <c r="B21" s="29"/>
      <c r="C21" s="29"/>
      <c r="D21" s="29"/>
      <c r="E21" s="26" t="e">
        <f t="shared" si="0"/>
        <v>#DIV/0!</v>
      </c>
      <c r="F21" s="26" t="e">
        <f t="shared" si="1"/>
        <v>#DIV/0!</v>
      </c>
      <c r="G21" s="29"/>
      <c r="H21" s="29"/>
      <c r="I21" s="29"/>
    </row>
    <row r="22" spans="1:9" ht="16.5" x14ac:dyDescent="0.2">
      <c r="A22" s="28" t="s">
        <v>114</v>
      </c>
      <c r="B22" s="29"/>
      <c r="C22" s="29"/>
      <c r="D22" s="29"/>
      <c r="E22" s="26" t="e">
        <f t="shared" si="0"/>
        <v>#DIV/0!</v>
      </c>
      <c r="F22" s="26" t="e">
        <f t="shared" si="1"/>
        <v>#DIV/0!</v>
      </c>
      <c r="G22" s="29"/>
      <c r="H22" s="29"/>
      <c r="I22" s="29"/>
    </row>
    <row r="23" spans="1:9" ht="16.5" x14ac:dyDescent="0.2">
      <c r="A23" s="28" t="s">
        <v>115</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3"/>
  <sheetViews>
    <sheetView workbookViewId="0">
      <selection activeCell="I23" sqref="I23"/>
    </sheetView>
  </sheetViews>
  <sheetFormatPr defaultColWidth="9" defaultRowHeight="14.25" x14ac:dyDescent="0.2"/>
  <cols>
    <col min="1" max="16384" width="9" style="2"/>
  </cols>
  <sheetData>
    <row r="1" spans="1:7" x14ac:dyDescent="0.2">
      <c r="A1" s="2" t="s">
        <v>469</v>
      </c>
      <c r="B1" s="2" t="s">
        <v>470</v>
      </c>
      <c r="C1" s="2" t="s">
        <v>471</v>
      </c>
      <c r="D1" s="2" t="s">
        <v>472</v>
      </c>
      <c r="E1" s="2" t="s">
        <v>8</v>
      </c>
      <c r="F1" s="2" t="s">
        <v>9</v>
      </c>
      <c r="G1" s="2" t="s">
        <v>10</v>
      </c>
    </row>
    <row r="2" spans="1:7" x14ac:dyDescent="0.2">
      <c r="A2" s="2" t="s">
        <v>469</v>
      </c>
      <c r="B2" s="2" t="s">
        <v>1</v>
      </c>
      <c r="C2" s="2" t="s">
        <v>31</v>
      </c>
      <c r="D2" s="2" t="s">
        <v>31</v>
      </c>
      <c r="E2" s="2">
        <v>2023</v>
      </c>
      <c r="F2" s="2" t="s">
        <v>12</v>
      </c>
      <c r="G2" s="2">
        <v>71.328344247000004</v>
      </c>
    </row>
    <row r="3" spans="1:7" x14ac:dyDescent="0.2">
      <c r="A3" s="2" t="s">
        <v>469</v>
      </c>
      <c r="B3" s="2" t="s">
        <v>1</v>
      </c>
      <c r="C3" s="2" t="s">
        <v>31</v>
      </c>
      <c r="D3" s="2" t="s">
        <v>31</v>
      </c>
      <c r="E3" s="2">
        <v>2023</v>
      </c>
      <c r="F3" s="2" t="s">
        <v>13</v>
      </c>
      <c r="G3" s="2">
        <v>63.702900515000003</v>
      </c>
    </row>
    <row r="4" spans="1:7" x14ac:dyDescent="0.2">
      <c r="A4" s="2" t="s">
        <v>469</v>
      </c>
      <c r="B4" s="2" t="s">
        <v>1</v>
      </c>
      <c r="C4" s="2" t="s">
        <v>31</v>
      </c>
      <c r="D4" s="2" t="s">
        <v>31</v>
      </c>
      <c r="E4" s="2">
        <v>2023</v>
      </c>
      <c r="F4" s="2" t="s">
        <v>14</v>
      </c>
      <c r="G4" s="2">
        <v>69.085224268000005</v>
      </c>
    </row>
    <row r="5" spans="1:7" x14ac:dyDescent="0.2">
      <c r="A5" s="2" t="s">
        <v>469</v>
      </c>
      <c r="B5" s="2" t="s">
        <v>1</v>
      </c>
      <c r="C5" s="2" t="s">
        <v>31</v>
      </c>
      <c r="D5" s="2" t="s">
        <v>31</v>
      </c>
      <c r="E5" s="2">
        <v>2023</v>
      </c>
      <c r="F5" s="2" t="s">
        <v>26</v>
      </c>
      <c r="G5" s="2">
        <v>73.295655491999995</v>
      </c>
    </row>
    <row r="6" spans="1:7" x14ac:dyDescent="0.2">
      <c r="A6" s="2" t="s">
        <v>469</v>
      </c>
      <c r="B6" s="2" t="s">
        <v>1</v>
      </c>
      <c r="C6" s="2" t="s">
        <v>31</v>
      </c>
      <c r="D6" s="2" t="s">
        <v>31</v>
      </c>
      <c r="E6" s="2">
        <v>2023</v>
      </c>
      <c r="F6" s="2" t="s">
        <v>15</v>
      </c>
      <c r="G6" s="2">
        <v>74.091912117000007</v>
      </c>
    </row>
    <row r="7" spans="1:7" x14ac:dyDescent="0.2">
      <c r="A7" s="2" t="s">
        <v>469</v>
      </c>
      <c r="B7" s="2" t="s">
        <v>1</v>
      </c>
      <c r="C7" s="2" t="s">
        <v>31</v>
      </c>
      <c r="D7" s="2" t="s">
        <v>31</v>
      </c>
      <c r="E7" s="2">
        <v>2023</v>
      </c>
      <c r="F7" s="2" t="s">
        <v>16</v>
      </c>
      <c r="G7" s="2">
        <v>70.783229031000005</v>
      </c>
    </row>
    <row r="8" spans="1:7" x14ac:dyDescent="0.2">
      <c r="A8" s="2" t="s">
        <v>469</v>
      </c>
      <c r="B8" s="2" t="s">
        <v>1</v>
      </c>
      <c r="C8" s="2" t="s">
        <v>31</v>
      </c>
      <c r="D8" s="2" t="s">
        <v>31</v>
      </c>
      <c r="E8" s="2">
        <v>2023</v>
      </c>
      <c r="F8" s="2" t="s">
        <v>17</v>
      </c>
      <c r="G8" s="2">
        <v>72.121788773000006</v>
      </c>
    </row>
    <row r="9" spans="1:7" x14ac:dyDescent="0.2">
      <c r="A9" s="2" t="s">
        <v>469</v>
      </c>
      <c r="B9" s="2" t="s">
        <v>1</v>
      </c>
      <c r="C9" s="2" t="s">
        <v>31</v>
      </c>
      <c r="D9" s="2" t="s">
        <v>31</v>
      </c>
      <c r="E9" s="2">
        <v>2024</v>
      </c>
      <c r="F9" s="2" t="s">
        <v>27</v>
      </c>
      <c r="G9" s="2">
        <v>51.104846776000002</v>
      </c>
    </row>
    <row r="10" spans="1:7" x14ac:dyDescent="0.2">
      <c r="A10" s="2" t="s">
        <v>469</v>
      </c>
      <c r="B10" s="2" t="s">
        <v>1</v>
      </c>
      <c r="C10" s="2" t="s">
        <v>31</v>
      </c>
      <c r="D10" s="2" t="s">
        <v>31</v>
      </c>
      <c r="E10" s="2">
        <v>2024</v>
      </c>
      <c r="F10" s="2" t="s">
        <v>18</v>
      </c>
      <c r="G10" s="2">
        <v>65.553041764</v>
      </c>
    </row>
    <row r="11" spans="1:7" x14ac:dyDescent="0.2">
      <c r="A11" s="2" t="s">
        <v>469</v>
      </c>
      <c r="B11" s="2" t="s">
        <v>1</v>
      </c>
      <c r="C11" s="2" t="s">
        <v>31</v>
      </c>
      <c r="D11" s="2" t="s">
        <v>31</v>
      </c>
      <c r="E11" s="2">
        <v>2024</v>
      </c>
      <c r="F11" s="2" t="s">
        <v>19</v>
      </c>
      <c r="G11" s="2">
        <v>58.989676807000002</v>
      </c>
    </row>
    <row r="12" spans="1:7" x14ac:dyDescent="0.2">
      <c r="A12" s="2" t="s">
        <v>469</v>
      </c>
      <c r="B12" s="2" t="s">
        <v>1</v>
      </c>
      <c r="C12" s="2" t="s">
        <v>31</v>
      </c>
      <c r="D12" s="2" t="s">
        <v>31</v>
      </c>
      <c r="E12" s="2">
        <v>2024</v>
      </c>
      <c r="F12" s="2" t="s">
        <v>20</v>
      </c>
      <c r="G12" s="2">
        <v>62.872975277000002</v>
      </c>
    </row>
    <row r="13" spans="1:7" x14ac:dyDescent="0.2">
      <c r="A13" s="2" t="s">
        <v>469</v>
      </c>
      <c r="B13" s="2" t="s">
        <v>1</v>
      </c>
      <c r="C13" s="2" t="s">
        <v>31</v>
      </c>
      <c r="D13" s="2" t="s">
        <v>31</v>
      </c>
      <c r="E13" s="2">
        <v>2024</v>
      </c>
      <c r="F13" s="2" t="s">
        <v>28</v>
      </c>
      <c r="G13" s="2">
        <v>63.025210084000001</v>
      </c>
    </row>
    <row r="14" spans="1:7" x14ac:dyDescent="0.2">
      <c r="A14" s="2" t="s">
        <v>469</v>
      </c>
      <c r="B14" s="2" t="s">
        <v>1</v>
      </c>
      <c r="C14" s="2" t="s">
        <v>29</v>
      </c>
      <c r="D14" s="2" t="s">
        <v>29</v>
      </c>
      <c r="E14" s="2">
        <v>2023</v>
      </c>
      <c r="F14" s="2" t="s">
        <v>13</v>
      </c>
      <c r="G14" s="2">
        <v>75.765408696999998</v>
      </c>
    </row>
    <row r="15" spans="1:7" x14ac:dyDescent="0.2">
      <c r="A15" s="2" t="s">
        <v>469</v>
      </c>
      <c r="B15" s="2" t="s">
        <v>1</v>
      </c>
      <c r="C15" s="2" t="s">
        <v>29</v>
      </c>
      <c r="D15" s="2" t="s">
        <v>29</v>
      </c>
      <c r="E15" s="2">
        <v>2023</v>
      </c>
      <c r="F15" s="2" t="s">
        <v>14</v>
      </c>
      <c r="G15" s="2">
        <v>66.801715920000007</v>
      </c>
    </row>
    <row r="16" spans="1:7" x14ac:dyDescent="0.2">
      <c r="A16" s="2" t="s">
        <v>469</v>
      </c>
      <c r="B16" s="2" t="s">
        <v>1</v>
      </c>
      <c r="C16" s="2" t="s">
        <v>29</v>
      </c>
      <c r="D16" s="2" t="s">
        <v>29</v>
      </c>
      <c r="E16" s="2">
        <v>2023</v>
      </c>
      <c r="F16" s="2" t="s">
        <v>26</v>
      </c>
      <c r="G16" s="2">
        <v>73.195458685000006</v>
      </c>
    </row>
    <row r="17" spans="1:7" x14ac:dyDescent="0.2">
      <c r="A17" s="2" t="s">
        <v>469</v>
      </c>
      <c r="B17" s="2" t="s">
        <v>1</v>
      </c>
      <c r="C17" s="2" t="s">
        <v>29</v>
      </c>
      <c r="D17" s="2" t="s">
        <v>29</v>
      </c>
      <c r="E17" s="2">
        <v>2023</v>
      </c>
      <c r="F17" s="2" t="s">
        <v>15</v>
      </c>
      <c r="G17" s="2">
        <v>85.807043546000003</v>
      </c>
    </row>
    <row r="18" spans="1:7" x14ac:dyDescent="0.2">
      <c r="A18" s="2" t="s">
        <v>469</v>
      </c>
      <c r="B18" s="2" t="s">
        <v>1</v>
      </c>
      <c r="C18" s="2" t="s">
        <v>29</v>
      </c>
      <c r="D18" s="2" t="s">
        <v>29</v>
      </c>
      <c r="E18" s="2">
        <v>2023</v>
      </c>
      <c r="F18" s="2" t="s">
        <v>16</v>
      </c>
      <c r="G18" s="2">
        <v>68.273820313000002</v>
      </c>
    </row>
    <row r="19" spans="1:7" x14ac:dyDescent="0.2">
      <c r="A19" s="2" t="s">
        <v>469</v>
      </c>
      <c r="B19" s="2" t="s">
        <v>1</v>
      </c>
      <c r="C19" s="2" t="s">
        <v>29</v>
      </c>
      <c r="D19" s="2" t="s">
        <v>29</v>
      </c>
      <c r="E19" s="2">
        <v>2023</v>
      </c>
      <c r="F19" s="2" t="s">
        <v>17</v>
      </c>
      <c r="G19" s="2">
        <v>79.900124844000004</v>
      </c>
    </row>
    <row r="20" spans="1:7" x14ac:dyDescent="0.2">
      <c r="A20" s="2" t="s">
        <v>469</v>
      </c>
      <c r="B20" s="2" t="s">
        <v>1</v>
      </c>
      <c r="C20" s="2" t="s">
        <v>29</v>
      </c>
      <c r="D20" s="2" t="s">
        <v>29</v>
      </c>
      <c r="E20" s="2">
        <v>2024</v>
      </c>
      <c r="F20" s="2" t="s">
        <v>27</v>
      </c>
      <c r="G20" s="2">
        <v>64.362336114000001</v>
      </c>
    </row>
    <row r="21" spans="1:7" x14ac:dyDescent="0.2">
      <c r="A21" s="2" t="s">
        <v>469</v>
      </c>
      <c r="B21" s="2" t="s">
        <v>1</v>
      </c>
      <c r="C21" s="2" t="s">
        <v>29</v>
      </c>
      <c r="D21" s="2" t="s">
        <v>29</v>
      </c>
      <c r="E21" s="2">
        <v>2024</v>
      </c>
      <c r="F21" s="2" t="s">
        <v>18</v>
      </c>
      <c r="G21" s="2">
        <v>64.379841061999997</v>
      </c>
    </row>
    <row r="22" spans="1:7" x14ac:dyDescent="0.2">
      <c r="A22" s="2" t="s">
        <v>469</v>
      </c>
      <c r="B22" s="2" t="s">
        <v>1</v>
      </c>
      <c r="C22" s="2" t="s">
        <v>29</v>
      </c>
      <c r="D22" s="2" t="s">
        <v>29</v>
      </c>
      <c r="E22" s="2">
        <v>2024</v>
      </c>
      <c r="F22" s="2" t="s">
        <v>19</v>
      </c>
      <c r="G22" s="2">
        <v>68.241469816000006</v>
      </c>
    </row>
    <row r="23" spans="1:7" x14ac:dyDescent="0.2">
      <c r="A23" s="2" t="s">
        <v>469</v>
      </c>
      <c r="B23" s="2" t="s">
        <v>1</v>
      </c>
      <c r="C23" s="2" t="s">
        <v>29</v>
      </c>
      <c r="D23" s="2" t="s">
        <v>29</v>
      </c>
      <c r="E23" s="2">
        <v>2024</v>
      </c>
      <c r="F23" s="2" t="s">
        <v>20</v>
      </c>
      <c r="G23" s="2">
        <v>64.774149226000006</v>
      </c>
    </row>
    <row r="24" spans="1:7" x14ac:dyDescent="0.2">
      <c r="A24" s="2" t="s">
        <v>469</v>
      </c>
      <c r="B24" s="2" t="s">
        <v>1</v>
      </c>
      <c r="C24" s="2" t="s">
        <v>275</v>
      </c>
      <c r="D24" s="2" t="s">
        <v>275</v>
      </c>
      <c r="E24" s="2">
        <v>2023</v>
      </c>
      <c r="F24" s="2" t="s">
        <v>14</v>
      </c>
      <c r="G24" s="2">
        <v>70.365358592999996</v>
      </c>
    </row>
    <row r="25" spans="1:7" x14ac:dyDescent="0.2">
      <c r="A25" s="2" t="s">
        <v>469</v>
      </c>
      <c r="B25" s="2" t="s">
        <v>1</v>
      </c>
      <c r="C25" s="2" t="s">
        <v>275</v>
      </c>
      <c r="D25" s="2" t="s">
        <v>275</v>
      </c>
      <c r="E25" s="2">
        <v>2023</v>
      </c>
      <c r="F25" s="2" t="s">
        <v>26</v>
      </c>
      <c r="G25" s="2">
        <v>68.287889953000004</v>
      </c>
    </row>
    <row r="26" spans="1:7" x14ac:dyDescent="0.2">
      <c r="A26" s="2" t="s">
        <v>469</v>
      </c>
      <c r="B26" s="2" t="s">
        <v>1</v>
      </c>
      <c r="C26" s="2" t="s">
        <v>275</v>
      </c>
      <c r="D26" s="2" t="s">
        <v>275</v>
      </c>
      <c r="E26" s="2">
        <v>2023</v>
      </c>
      <c r="F26" s="2" t="s">
        <v>15</v>
      </c>
      <c r="G26" s="2">
        <v>78.216308549999994</v>
      </c>
    </row>
    <row r="27" spans="1:7" x14ac:dyDescent="0.2">
      <c r="A27" s="2" t="s">
        <v>469</v>
      </c>
      <c r="B27" s="2" t="s">
        <v>1</v>
      </c>
      <c r="C27" s="2" t="s">
        <v>275</v>
      </c>
      <c r="D27" s="2" t="s">
        <v>275</v>
      </c>
      <c r="E27" s="2">
        <v>2023</v>
      </c>
      <c r="F27" s="2" t="s">
        <v>16</v>
      </c>
      <c r="G27" s="2">
        <v>71.916684074000003</v>
      </c>
    </row>
    <row r="28" spans="1:7" x14ac:dyDescent="0.2">
      <c r="A28" s="2" t="s">
        <v>469</v>
      </c>
      <c r="B28" s="2" t="s">
        <v>1</v>
      </c>
      <c r="C28" s="2" t="s">
        <v>275</v>
      </c>
      <c r="D28" s="2" t="s">
        <v>275</v>
      </c>
      <c r="E28" s="2">
        <v>2023</v>
      </c>
      <c r="F28" s="2" t="s">
        <v>17</v>
      </c>
      <c r="G28" s="2">
        <v>77.103833162000001</v>
      </c>
    </row>
    <row r="29" spans="1:7" x14ac:dyDescent="0.2">
      <c r="A29" s="2" t="s">
        <v>469</v>
      </c>
      <c r="B29" s="2" t="s">
        <v>1</v>
      </c>
      <c r="C29" s="2" t="s">
        <v>275</v>
      </c>
      <c r="D29" s="2" t="s">
        <v>275</v>
      </c>
      <c r="E29" s="2">
        <v>2024</v>
      </c>
      <c r="F29" s="2" t="s">
        <v>27</v>
      </c>
      <c r="G29" s="2">
        <v>61.325805510000002</v>
      </c>
    </row>
    <row r="30" spans="1:7" x14ac:dyDescent="0.2">
      <c r="A30" s="2" t="s">
        <v>469</v>
      </c>
      <c r="B30" s="2" t="s">
        <v>1</v>
      </c>
      <c r="C30" s="2" t="s">
        <v>275</v>
      </c>
      <c r="D30" s="2" t="s">
        <v>275</v>
      </c>
      <c r="E30" s="2">
        <v>2024</v>
      </c>
      <c r="F30" s="2" t="s">
        <v>18</v>
      </c>
      <c r="G30" s="2">
        <v>60.583807600999997</v>
      </c>
    </row>
    <row r="31" spans="1:7" x14ac:dyDescent="0.2">
      <c r="A31" s="2" t="s">
        <v>469</v>
      </c>
      <c r="B31" s="2" t="s">
        <v>1</v>
      </c>
      <c r="C31" s="2" t="s">
        <v>275</v>
      </c>
      <c r="D31" s="2" t="s">
        <v>275</v>
      </c>
      <c r="E31" s="2">
        <v>2024</v>
      </c>
      <c r="F31" s="2" t="s">
        <v>19</v>
      </c>
      <c r="G31" s="2">
        <v>85.784313725000004</v>
      </c>
    </row>
    <row r="32" spans="1:7" x14ac:dyDescent="0.2">
      <c r="A32" s="2" t="s">
        <v>469</v>
      </c>
      <c r="B32" s="2" t="s">
        <v>1</v>
      </c>
      <c r="C32" s="2" t="s">
        <v>275</v>
      </c>
      <c r="D32" s="2" t="s">
        <v>275</v>
      </c>
      <c r="E32" s="2">
        <v>2024</v>
      </c>
      <c r="F32" s="2" t="s">
        <v>20</v>
      </c>
      <c r="G32" s="2">
        <v>63.763891418999997</v>
      </c>
    </row>
    <row r="33" spans="1:7" x14ac:dyDescent="0.2">
      <c r="A33" s="2" t="s">
        <v>469</v>
      </c>
      <c r="B33" s="2" t="s">
        <v>1</v>
      </c>
      <c r="C33" s="2" t="s">
        <v>275</v>
      </c>
      <c r="D33" s="2" t="s">
        <v>275</v>
      </c>
      <c r="E33" s="2">
        <v>2024</v>
      </c>
      <c r="F33" s="2" t="s">
        <v>28</v>
      </c>
      <c r="G33" s="2">
        <v>59.977722559999997</v>
      </c>
    </row>
    <row r="34" spans="1:7" x14ac:dyDescent="0.2">
      <c r="A34" s="2" t="s">
        <v>469</v>
      </c>
      <c r="B34" s="2" t="s">
        <v>1</v>
      </c>
      <c r="C34" s="2" t="s">
        <v>473</v>
      </c>
      <c r="D34" s="2" t="s">
        <v>474</v>
      </c>
      <c r="E34" s="2">
        <v>2024</v>
      </c>
      <c r="F34" s="2" t="s">
        <v>27</v>
      </c>
      <c r="G34" s="2">
        <v>54.057480980999998</v>
      </c>
    </row>
    <row r="35" spans="1:7" x14ac:dyDescent="0.2">
      <c r="A35" s="2" t="s">
        <v>469</v>
      </c>
      <c r="B35" s="2" t="s">
        <v>1</v>
      </c>
      <c r="C35" s="2" t="s">
        <v>473</v>
      </c>
      <c r="D35" s="2" t="s">
        <v>474</v>
      </c>
      <c r="E35" s="2">
        <v>2024</v>
      </c>
      <c r="F35" s="2" t="s">
        <v>18</v>
      </c>
      <c r="G35" s="2">
        <v>53.697787611000003</v>
      </c>
    </row>
    <row r="36" spans="1:7" x14ac:dyDescent="0.2">
      <c r="A36" s="2" t="s">
        <v>469</v>
      </c>
      <c r="B36" s="2" t="s">
        <v>1</v>
      </c>
      <c r="C36" s="2" t="s">
        <v>475</v>
      </c>
      <c r="D36" s="2" t="s">
        <v>474</v>
      </c>
      <c r="E36" s="2">
        <v>2024</v>
      </c>
      <c r="F36" s="2" t="s">
        <v>18</v>
      </c>
      <c r="G36" s="2">
        <v>76.501338773000001</v>
      </c>
    </row>
    <row r="37" spans="1:7" x14ac:dyDescent="0.2">
      <c r="A37" s="2" t="s">
        <v>469</v>
      </c>
      <c r="B37" s="2" t="s">
        <v>1</v>
      </c>
      <c r="C37" s="2" t="s">
        <v>459</v>
      </c>
      <c r="D37" s="2" t="s">
        <v>474</v>
      </c>
      <c r="E37" s="2">
        <v>2023</v>
      </c>
      <c r="F37" s="2" t="s">
        <v>12</v>
      </c>
      <c r="G37" s="2">
        <v>59.744873243999997</v>
      </c>
    </row>
    <row r="38" spans="1:7" x14ac:dyDescent="0.2">
      <c r="A38" s="2" t="s">
        <v>469</v>
      </c>
      <c r="B38" s="2" t="s">
        <v>1</v>
      </c>
      <c r="C38" s="2" t="s">
        <v>459</v>
      </c>
      <c r="D38" s="2" t="s">
        <v>474</v>
      </c>
      <c r="E38" s="2">
        <v>2024</v>
      </c>
      <c r="F38" s="2" t="s">
        <v>18</v>
      </c>
      <c r="G38" s="2">
        <v>62.366357805</v>
      </c>
    </row>
    <row r="39" spans="1:7" x14ac:dyDescent="0.2">
      <c r="A39" s="2" t="s">
        <v>469</v>
      </c>
      <c r="B39" s="2" t="s">
        <v>1</v>
      </c>
      <c r="C39" s="2" t="s">
        <v>459</v>
      </c>
      <c r="D39" s="2" t="s">
        <v>474</v>
      </c>
      <c r="E39" s="2">
        <v>2024</v>
      </c>
      <c r="F39" s="2" t="s">
        <v>19</v>
      </c>
      <c r="G39" s="2">
        <v>52.631578947000001</v>
      </c>
    </row>
    <row r="40" spans="1:7" x14ac:dyDescent="0.2">
      <c r="A40" s="2" t="s">
        <v>469</v>
      </c>
      <c r="B40" s="2" t="s">
        <v>1</v>
      </c>
      <c r="C40" s="2" t="s">
        <v>32</v>
      </c>
      <c r="D40" s="2" t="s">
        <v>32</v>
      </c>
      <c r="E40" s="2">
        <v>2023</v>
      </c>
      <c r="F40" s="2" t="s">
        <v>12</v>
      </c>
      <c r="G40" s="2">
        <v>58.024961681999997</v>
      </c>
    </row>
    <row r="41" spans="1:7" x14ac:dyDescent="0.2">
      <c r="A41" s="2" t="s">
        <v>469</v>
      </c>
      <c r="B41" s="2" t="s">
        <v>1</v>
      </c>
      <c r="C41" s="2" t="s">
        <v>32</v>
      </c>
      <c r="D41" s="2" t="s">
        <v>32</v>
      </c>
      <c r="E41" s="2">
        <v>2023</v>
      </c>
      <c r="F41" s="2" t="s">
        <v>13</v>
      </c>
      <c r="G41" s="2">
        <v>68.212824010999995</v>
      </c>
    </row>
    <row r="42" spans="1:7" x14ac:dyDescent="0.2">
      <c r="A42" s="2" t="s">
        <v>469</v>
      </c>
      <c r="B42" s="2" t="s">
        <v>1</v>
      </c>
      <c r="C42" s="2" t="s">
        <v>32</v>
      </c>
      <c r="D42" s="2" t="s">
        <v>32</v>
      </c>
      <c r="E42" s="2">
        <v>2023</v>
      </c>
      <c r="F42" s="2" t="s">
        <v>14</v>
      </c>
      <c r="G42" s="2">
        <v>69.294775610000002</v>
      </c>
    </row>
    <row r="43" spans="1:7" x14ac:dyDescent="0.2">
      <c r="A43" s="2" t="s">
        <v>469</v>
      </c>
      <c r="B43" s="2" t="s">
        <v>1</v>
      </c>
      <c r="C43" s="2" t="s">
        <v>32</v>
      </c>
      <c r="D43" s="2" t="s">
        <v>32</v>
      </c>
      <c r="E43" s="2">
        <v>2023</v>
      </c>
      <c r="F43" s="2" t="s">
        <v>26</v>
      </c>
      <c r="G43" s="2">
        <v>66.807636790000004</v>
      </c>
    </row>
    <row r="44" spans="1:7" x14ac:dyDescent="0.2">
      <c r="A44" s="2" t="s">
        <v>469</v>
      </c>
      <c r="B44" s="2" t="s">
        <v>1</v>
      </c>
      <c r="C44" s="2" t="s">
        <v>32</v>
      </c>
      <c r="D44" s="2" t="s">
        <v>32</v>
      </c>
      <c r="E44" s="2">
        <v>2023</v>
      </c>
      <c r="F44" s="2" t="s">
        <v>15</v>
      </c>
      <c r="G44" s="2">
        <v>66.451501354000001</v>
      </c>
    </row>
    <row r="45" spans="1:7" x14ac:dyDescent="0.2">
      <c r="A45" s="2" t="s">
        <v>469</v>
      </c>
      <c r="B45" s="2" t="s">
        <v>1</v>
      </c>
      <c r="C45" s="2" t="s">
        <v>32</v>
      </c>
      <c r="D45" s="2" t="s">
        <v>32</v>
      </c>
      <c r="E45" s="2">
        <v>2023</v>
      </c>
      <c r="F45" s="2" t="s">
        <v>16</v>
      </c>
      <c r="G45" s="2">
        <v>74.919564883999996</v>
      </c>
    </row>
    <row r="46" spans="1:7" x14ac:dyDescent="0.2">
      <c r="A46" s="2" t="s">
        <v>469</v>
      </c>
      <c r="B46" s="2" t="s">
        <v>1</v>
      </c>
      <c r="C46" s="2" t="s">
        <v>32</v>
      </c>
      <c r="D46" s="2" t="s">
        <v>32</v>
      </c>
      <c r="E46" s="2">
        <v>2023</v>
      </c>
      <c r="F46" s="2" t="s">
        <v>17</v>
      </c>
      <c r="G46" s="2">
        <v>50.660199407</v>
      </c>
    </row>
    <row r="47" spans="1:7" x14ac:dyDescent="0.2">
      <c r="A47" s="2" t="s">
        <v>469</v>
      </c>
      <c r="B47" s="2" t="s">
        <v>1</v>
      </c>
      <c r="C47" s="2" t="s">
        <v>32</v>
      </c>
      <c r="D47" s="2" t="s">
        <v>32</v>
      </c>
      <c r="E47" s="2">
        <v>2024</v>
      </c>
      <c r="F47" s="2" t="s">
        <v>27</v>
      </c>
      <c r="G47" s="2">
        <v>61.217672114000003</v>
      </c>
    </row>
    <row r="48" spans="1:7" x14ac:dyDescent="0.2">
      <c r="A48" s="2" t="s">
        <v>469</v>
      </c>
      <c r="B48" s="2" t="s">
        <v>1</v>
      </c>
      <c r="C48" s="2" t="s">
        <v>32</v>
      </c>
      <c r="D48" s="2" t="s">
        <v>32</v>
      </c>
      <c r="E48" s="2">
        <v>2024</v>
      </c>
      <c r="F48" s="2" t="s">
        <v>18</v>
      </c>
      <c r="G48" s="2">
        <v>61.534898370999997</v>
      </c>
    </row>
    <row r="49" spans="1:7" x14ac:dyDescent="0.2">
      <c r="A49" s="2" t="s">
        <v>469</v>
      </c>
      <c r="B49" s="2" t="s">
        <v>1</v>
      </c>
      <c r="C49" s="2" t="s">
        <v>32</v>
      </c>
      <c r="D49" s="2" t="s">
        <v>32</v>
      </c>
      <c r="E49" s="2">
        <v>2024</v>
      </c>
      <c r="F49" s="2" t="s">
        <v>19</v>
      </c>
      <c r="G49" s="2">
        <v>59.320168422000002</v>
      </c>
    </row>
    <row r="50" spans="1:7" x14ac:dyDescent="0.2">
      <c r="A50" s="2" t="s">
        <v>469</v>
      </c>
      <c r="B50" s="2" t="s">
        <v>1</v>
      </c>
      <c r="C50" s="2" t="s">
        <v>32</v>
      </c>
      <c r="D50" s="2" t="s">
        <v>32</v>
      </c>
      <c r="E50" s="2">
        <v>2024</v>
      </c>
      <c r="F50" s="2" t="s">
        <v>20</v>
      </c>
      <c r="G50" s="2">
        <v>64.744957964999998</v>
      </c>
    </row>
    <row r="51" spans="1:7" x14ac:dyDescent="0.2">
      <c r="A51" s="2" t="s">
        <v>469</v>
      </c>
      <c r="B51" s="2" t="s">
        <v>1</v>
      </c>
      <c r="C51" s="2" t="s">
        <v>32</v>
      </c>
      <c r="D51" s="2" t="s">
        <v>32</v>
      </c>
      <c r="E51" s="2">
        <v>2024</v>
      </c>
      <c r="F51" s="2" t="s">
        <v>28</v>
      </c>
      <c r="G51" s="2">
        <v>71.772745881999995</v>
      </c>
    </row>
    <row r="52" spans="1:7" x14ac:dyDescent="0.2">
      <c r="A52" s="2" t="s">
        <v>469</v>
      </c>
      <c r="B52" s="2" t="s">
        <v>1</v>
      </c>
      <c r="C52" s="2" t="s">
        <v>402</v>
      </c>
      <c r="D52" s="2" t="s">
        <v>402</v>
      </c>
      <c r="E52" s="2">
        <v>2023</v>
      </c>
      <c r="F52" s="2" t="s">
        <v>12</v>
      </c>
      <c r="G52" s="2">
        <v>72.039247188000004</v>
      </c>
    </row>
    <row r="53" spans="1:7" x14ac:dyDescent="0.2">
      <c r="A53" s="2" t="s">
        <v>469</v>
      </c>
      <c r="B53" s="2" t="s">
        <v>1</v>
      </c>
      <c r="C53" s="2" t="s">
        <v>402</v>
      </c>
      <c r="D53" s="2" t="s">
        <v>402</v>
      </c>
      <c r="E53" s="2">
        <v>2023</v>
      </c>
      <c r="F53" s="2" t="s">
        <v>13</v>
      </c>
      <c r="G53" s="2">
        <v>75.695244364000004</v>
      </c>
    </row>
    <row r="54" spans="1:7" x14ac:dyDescent="0.2">
      <c r="A54" s="2" t="s">
        <v>469</v>
      </c>
      <c r="B54" s="2" t="s">
        <v>1</v>
      </c>
      <c r="C54" s="2" t="s">
        <v>402</v>
      </c>
      <c r="D54" s="2" t="s">
        <v>402</v>
      </c>
      <c r="E54" s="2">
        <v>2023</v>
      </c>
      <c r="F54" s="2" t="s">
        <v>14</v>
      </c>
      <c r="G54" s="2">
        <v>74.813011297000003</v>
      </c>
    </row>
    <row r="55" spans="1:7" x14ac:dyDescent="0.2">
      <c r="A55" s="2" t="s">
        <v>469</v>
      </c>
      <c r="B55" s="2" t="s">
        <v>1</v>
      </c>
      <c r="C55" s="2" t="s">
        <v>402</v>
      </c>
      <c r="D55" s="2" t="s">
        <v>402</v>
      </c>
      <c r="E55" s="2">
        <v>2023</v>
      </c>
      <c r="F55" s="2" t="s">
        <v>26</v>
      </c>
      <c r="G55" s="2">
        <v>69.566190736999999</v>
      </c>
    </row>
    <row r="56" spans="1:7" x14ac:dyDescent="0.2">
      <c r="A56" s="2" t="s">
        <v>469</v>
      </c>
      <c r="B56" s="2" t="s">
        <v>1</v>
      </c>
      <c r="C56" s="2" t="s">
        <v>402</v>
      </c>
      <c r="D56" s="2" t="s">
        <v>402</v>
      </c>
      <c r="E56" s="2">
        <v>2023</v>
      </c>
      <c r="F56" s="2" t="s">
        <v>15</v>
      </c>
      <c r="G56" s="2">
        <v>70.162503762</v>
      </c>
    </row>
    <row r="57" spans="1:7" x14ac:dyDescent="0.2">
      <c r="A57" s="2" t="s">
        <v>469</v>
      </c>
      <c r="B57" s="2" t="s">
        <v>1</v>
      </c>
      <c r="C57" s="2" t="s">
        <v>402</v>
      </c>
      <c r="D57" s="2" t="s">
        <v>402</v>
      </c>
      <c r="E57" s="2">
        <v>2023</v>
      </c>
      <c r="F57" s="2" t="s">
        <v>16</v>
      </c>
      <c r="G57" s="2">
        <v>66.795946600999997</v>
      </c>
    </row>
    <row r="58" spans="1:7" x14ac:dyDescent="0.2">
      <c r="A58" s="2" t="s">
        <v>469</v>
      </c>
      <c r="B58" s="2" t="s">
        <v>1</v>
      </c>
      <c r="C58" s="2" t="s">
        <v>402</v>
      </c>
      <c r="D58" s="2" t="s">
        <v>402</v>
      </c>
      <c r="E58" s="2">
        <v>2023</v>
      </c>
      <c r="F58" s="2" t="s">
        <v>17</v>
      </c>
      <c r="G58" s="2">
        <v>73.143542861</v>
      </c>
    </row>
    <row r="59" spans="1:7" x14ac:dyDescent="0.2">
      <c r="A59" s="2" t="s">
        <v>469</v>
      </c>
      <c r="B59" s="2" t="s">
        <v>1</v>
      </c>
      <c r="C59" s="2" t="s">
        <v>402</v>
      </c>
      <c r="D59" s="2" t="s">
        <v>402</v>
      </c>
      <c r="E59" s="2">
        <v>2024</v>
      </c>
      <c r="F59" s="2" t="s">
        <v>27</v>
      </c>
      <c r="G59" s="2">
        <v>59.991982638000003</v>
      </c>
    </row>
    <row r="60" spans="1:7" x14ac:dyDescent="0.2">
      <c r="A60" s="2" t="s">
        <v>469</v>
      </c>
      <c r="B60" s="2" t="s">
        <v>1</v>
      </c>
      <c r="C60" s="2" t="s">
        <v>402</v>
      </c>
      <c r="D60" s="2" t="s">
        <v>402</v>
      </c>
      <c r="E60" s="2">
        <v>2024</v>
      </c>
      <c r="F60" s="2" t="s">
        <v>18</v>
      </c>
      <c r="G60" s="2">
        <v>65.294771968999996</v>
      </c>
    </row>
    <row r="61" spans="1:7" x14ac:dyDescent="0.2">
      <c r="A61" s="2" t="s">
        <v>469</v>
      </c>
      <c r="B61" s="2" t="s">
        <v>1</v>
      </c>
      <c r="C61" s="2" t="s">
        <v>402</v>
      </c>
      <c r="D61" s="2" t="s">
        <v>402</v>
      </c>
      <c r="E61" s="2">
        <v>2024</v>
      </c>
      <c r="F61" s="2" t="s">
        <v>19</v>
      </c>
      <c r="G61" s="2">
        <v>61.729937769999999</v>
      </c>
    </row>
    <row r="62" spans="1:7" x14ac:dyDescent="0.2">
      <c r="A62" s="2" t="s">
        <v>469</v>
      </c>
      <c r="B62" s="2" t="s">
        <v>1</v>
      </c>
      <c r="C62" s="2" t="s">
        <v>402</v>
      </c>
      <c r="D62" s="2" t="s">
        <v>402</v>
      </c>
      <c r="E62" s="2">
        <v>2024</v>
      </c>
      <c r="F62" s="2" t="s">
        <v>20</v>
      </c>
      <c r="G62" s="2">
        <v>69.907163830000002</v>
      </c>
    </row>
    <row r="63" spans="1:7" x14ac:dyDescent="0.2">
      <c r="A63" s="2" t="s">
        <v>469</v>
      </c>
      <c r="B63" s="2" t="s">
        <v>1</v>
      </c>
      <c r="C63" s="2" t="s">
        <v>402</v>
      </c>
      <c r="D63" s="2" t="s">
        <v>402</v>
      </c>
      <c r="E63" s="2">
        <v>2024</v>
      </c>
      <c r="F63" s="2" t="s">
        <v>28</v>
      </c>
      <c r="G63" s="2">
        <v>67.408105560999999</v>
      </c>
    </row>
  </sheetData>
  <phoneticPr fontId="6"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68"/>
  <sheetViews>
    <sheetView workbookViewId="0">
      <selection activeCell="E22" sqref="E22"/>
    </sheetView>
  </sheetViews>
  <sheetFormatPr defaultRowHeight="14.25" x14ac:dyDescent="0.2"/>
  <cols>
    <col min="1" max="2513" width="20" customWidth="1"/>
  </cols>
  <sheetData>
    <row r="1" spans="1:49" x14ac:dyDescent="0.2">
      <c r="A1" s="155" t="s">
        <v>142</v>
      </c>
      <c r="B1" s="156">
        <v>45413.333831018521</v>
      </c>
      <c r="C1" s="155"/>
      <c r="D1" s="155"/>
      <c r="E1" s="155"/>
      <c r="F1" s="156">
        <v>45383.333831018521</v>
      </c>
      <c r="G1" s="155"/>
      <c r="H1" s="155"/>
      <c r="I1" s="155"/>
      <c r="J1" s="156">
        <v>45352.333831018521</v>
      </c>
      <c r="K1" s="155"/>
      <c r="L1" s="155"/>
      <c r="M1" s="155"/>
      <c r="N1" s="156">
        <v>45323.333831018521</v>
      </c>
      <c r="O1" s="155"/>
      <c r="P1" s="155"/>
      <c r="Q1" s="155"/>
      <c r="R1" s="156">
        <v>45292.333831018521</v>
      </c>
      <c r="S1" s="155"/>
      <c r="T1" s="155"/>
      <c r="U1" s="155"/>
      <c r="V1" s="156">
        <v>45261.333831018521</v>
      </c>
      <c r="W1" s="155"/>
      <c r="X1" s="155"/>
      <c r="Y1" s="155"/>
      <c r="Z1" s="156">
        <v>45231.333831018521</v>
      </c>
      <c r="AA1" s="155"/>
      <c r="AB1" s="155"/>
      <c r="AC1" s="155"/>
      <c r="AD1" s="156">
        <v>45200.333831018521</v>
      </c>
      <c r="AE1" s="155"/>
      <c r="AF1" s="155"/>
      <c r="AG1" s="155"/>
      <c r="AH1" s="156">
        <v>45170.333831018521</v>
      </c>
      <c r="AI1" s="155"/>
      <c r="AJ1" s="155"/>
      <c r="AK1" s="155"/>
      <c r="AL1" s="156">
        <v>45139.333831018521</v>
      </c>
      <c r="AM1" s="155"/>
      <c r="AN1" s="155"/>
      <c r="AO1" s="155"/>
      <c r="AP1" s="156">
        <v>45108.333831018521</v>
      </c>
      <c r="AQ1" s="155"/>
      <c r="AR1" s="155"/>
      <c r="AS1" s="155"/>
      <c r="AT1" s="156">
        <v>45078.333831018521</v>
      </c>
      <c r="AU1" s="155"/>
      <c r="AV1" s="155"/>
      <c r="AW1" s="155"/>
    </row>
    <row r="2" spans="1:49" x14ac:dyDescent="0.2">
      <c r="A2" s="155"/>
      <c r="B2" t="s">
        <v>143</v>
      </c>
      <c r="C2" t="s">
        <v>144</v>
      </c>
      <c r="D2" t="s">
        <v>145</v>
      </c>
      <c r="E2" t="s">
        <v>146</v>
      </c>
      <c r="F2" t="s">
        <v>143</v>
      </c>
      <c r="G2" t="s">
        <v>144</v>
      </c>
      <c r="H2" t="s">
        <v>145</v>
      </c>
      <c r="I2" t="s">
        <v>146</v>
      </c>
      <c r="J2" t="s">
        <v>143</v>
      </c>
      <c r="K2" t="s">
        <v>144</v>
      </c>
      <c r="L2" t="s">
        <v>145</v>
      </c>
      <c r="M2" t="s">
        <v>146</v>
      </c>
      <c r="N2" t="s">
        <v>143</v>
      </c>
      <c r="O2" t="s">
        <v>144</v>
      </c>
      <c r="P2" t="s">
        <v>145</v>
      </c>
      <c r="Q2" t="s">
        <v>146</v>
      </c>
      <c r="R2" t="s">
        <v>143</v>
      </c>
      <c r="S2" t="s">
        <v>144</v>
      </c>
      <c r="T2" t="s">
        <v>145</v>
      </c>
      <c r="U2" t="s">
        <v>146</v>
      </c>
      <c r="V2" t="s">
        <v>143</v>
      </c>
      <c r="W2" t="s">
        <v>144</v>
      </c>
      <c r="X2" t="s">
        <v>145</v>
      </c>
      <c r="Y2" t="s">
        <v>146</v>
      </c>
      <c r="Z2" t="s">
        <v>143</v>
      </c>
      <c r="AA2" t="s">
        <v>144</v>
      </c>
      <c r="AB2" t="s">
        <v>145</v>
      </c>
      <c r="AC2" t="s">
        <v>146</v>
      </c>
      <c r="AD2" t="s">
        <v>143</v>
      </c>
      <c r="AE2" t="s">
        <v>144</v>
      </c>
      <c r="AF2" t="s">
        <v>145</v>
      </c>
      <c r="AG2" t="s">
        <v>146</v>
      </c>
      <c r="AH2" t="s">
        <v>143</v>
      </c>
      <c r="AI2" t="s">
        <v>144</v>
      </c>
      <c r="AJ2" t="s">
        <v>145</v>
      </c>
      <c r="AK2" t="s">
        <v>146</v>
      </c>
      <c r="AL2" t="s">
        <v>143</v>
      </c>
      <c r="AM2" t="s">
        <v>144</v>
      </c>
      <c r="AN2" t="s">
        <v>145</v>
      </c>
      <c r="AO2" t="s">
        <v>146</v>
      </c>
      <c r="AP2" t="s">
        <v>143</v>
      </c>
      <c r="AQ2" t="s">
        <v>144</v>
      </c>
      <c r="AR2" t="s">
        <v>145</v>
      </c>
      <c r="AS2" t="s">
        <v>146</v>
      </c>
      <c r="AT2" t="s">
        <v>143</v>
      </c>
      <c r="AU2" t="s">
        <v>144</v>
      </c>
      <c r="AV2" t="s">
        <v>145</v>
      </c>
      <c r="AW2" t="s">
        <v>146</v>
      </c>
    </row>
    <row r="3" spans="1:49" x14ac:dyDescent="0.2">
      <c r="A3" t="s">
        <v>147</v>
      </c>
      <c r="B3">
        <v>74.23</v>
      </c>
      <c r="C3">
        <v>3848</v>
      </c>
      <c r="D3">
        <v>49810</v>
      </c>
      <c r="E3" t="s">
        <v>148</v>
      </c>
      <c r="F3">
        <v>77.58</v>
      </c>
      <c r="G3">
        <v>3951</v>
      </c>
      <c r="H3">
        <v>50849</v>
      </c>
      <c r="I3" t="s">
        <v>149</v>
      </c>
      <c r="J3">
        <v>81.84</v>
      </c>
      <c r="K3">
        <v>3934</v>
      </c>
      <c r="L3">
        <v>50955</v>
      </c>
      <c r="M3" t="s">
        <v>150</v>
      </c>
      <c r="N3">
        <v>78.14</v>
      </c>
      <c r="O3">
        <v>3875</v>
      </c>
      <c r="P3">
        <v>51157</v>
      </c>
      <c r="Q3" t="s">
        <v>149</v>
      </c>
      <c r="R3">
        <v>79.67</v>
      </c>
      <c r="S3">
        <v>3881</v>
      </c>
      <c r="T3">
        <v>52267</v>
      </c>
      <c r="U3" t="s">
        <v>151</v>
      </c>
      <c r="V3">
        <v>82.25</v>
      </c>
      <c r="W3">
        <v>3789</v>
      </c>
      <c r="X3">
        <v>52882</v>
      </c>
      <c r="Y3" t="s">
        <v>152</v>
      </c>
      <c r="Z3">
        <v>85.45</v>
      </c>
      <c r="AA3">
        <v>3904</v>
      </c>
      <c r="AB3">
        <v>50772</v>
      </c>
      <c r="AC3" t="s">
        <v>153</v>
      </c>
      <c r="AD3">
        <v>81.8</v>
      </c>
      <c r="AE3">
        <v>4099</v>
      </c>
      <c r="AF3">
        <v>53023</v>
      </c>
      <c r="AG3" t="s">
        <v>154</v>
      </c>
      <c r="AH3">
        <v>83.57</v>
      </c>
      <c r="AI3">
        <v>4410</v>
      </c>
      <c r="AJ3">
        <v>52202</v>
      </c>
      <c r="AK3" t="s">
        <v>155</v>
      </c>
      <c r="AL3">
        <v>83.26</v>
      </c>
      <c r="AM3">
        <v>4917</v>
      </c>
      <c r="AN3">
        <v>53250</v>
      </c>
      <c r="AO3" t="s">
        <v>156</v>
      </c>
      <c r="AP3">
        <v>87.22</v>
      </c>
      <c r="AQ3">
        <v>4800</v>
      </c>
      <c r="AR3">
        <v>52613</v>
      </c>
      <c r="AS3" t="s">
        <v>157</v>
      </c>
      <c r="AT3">
        <v>88.93</v>
      </c>
      <c r="AU3">
        <v>4907</v>
      </c>
      <c r="AV3">
        <v>55380</v>
      </c>
      <c r="AW3" t="s">
        <v>150</v>
      </c>
    </row>
    <row r="4" spans="1:49" x14ac:dyDescent="0.2">
      <c r="A4" t="s">
        <v>3</v>
      </c>
      <c r="B4">
        <v>76.959999999999994</v>
      </c>
      <c r="C4">
        <v>5065</v>
      </c>
      <c r="D4">
        <v>56488</v>
      </c>
      <c r="E4" t="s">
        <v>158</v>
      </c>
      <c r="F4">
        <v>77.31</v>
      </c>
      <c r="G4">
        <v>4909</v>
      </c>
      <c r="H4">
        <v>58585</v>
      </c>
      <c r="I4" t="s">
        <v>159</v>
      </c>
      <c r="J4">
        <v>78.680000000000007</v>
      </c>
      <c r="K4">
        <v>5055</v>
      </c>
      <c r="L4">
        <v>59733</v>
      </c>
      <c r="M4" t="s">
        <v>160</v>
      </c>
      <c r="N4">
        <v>77.63</v>
      </c>
      <c r="O4">
        <v>5331</v>
      </c>
      <c r="P4">
        <v>61525</v>
      </c>
      <c r="Q4" t="s">
        <v>161</v>
      </c>
      <c r="R4">
        <v>77.7</v>
      </c>
      <c r="S4">
        <v>5490</v>
      </c>
      <c r="T4">
        <v>66906</v>
      </c>
      <c r="U4" t="s">
        <v>162</v>
      </c>
      <c r="V4">
        <v>79.680000000000007</v>
      </c>
      <c r="W4">
        <v>5547</v>
      </c>
      <c r="X4">
        <v>66906</v>
      </c>
      <c r="Y4" t="s">
        <v>163</v>
      </c>
      <c r="Z4">
        <v>80.67</v>
      </c>
      <c r="AA4">
        <v>5512</v>
      </c>
      <c r="AB4">
        <v>66906</v>
      </c>
      <c r="AC4" t="s">
        <v>164</v>
      </c>
      <c r="AD4">
        <v>79.010000000000005</v>
      </c>
      <c r="AE4">
        <v>5574</v>
      </c>
      <c r="AF4">
        <v>66906</v>
      </c>
      <c r="AG4" t="s">
        <v>165</v>
      </c>
      <c r="AH4">
        <v>83.68</v>
      </c>
      <c r="AI4">
        <v>5635</v>
      </c>
      <c r="AJ4" t="s">
        <v>166</v>
      </c>
      <c r="AK4" t="s">
        <v>166</v>
      </c>
      <c r="AL4">
        <v>88.13</v>
      </c>
      <c r="AM4">
        <v>5199</v>
      </c>
      <c r="AN4" t="s">
        <v>166</v>
      </c>
      <c r="AO4" t="s">
        <v>166</v>
      </c>
      <c r="AP4">
        <v>90.68</v>
      </c>
      <c r="AQ4">
        <v>5237</v>
      </c>
      <c r="AR4" t="s">
        <v>166</v>
      </c>
      <c r="AS4" t="s">
        <v>166</v>
      </c>
      <c r="AT4">
        <v>91.98</v>
      </c>
      <c r="AU4">
        <v>5406</v>
      </c>
      <c r="AV4" t="s">
        <v>166</v>
      </c>
      <c r="AW4" t="s">
        <v>166</v>
      </c>
    </row>
    <row r="5" spans="1:49" x14ac:dyDescent="0.2">
      <c r="A5" t="s">
        <v>29</v>
      </c>
      <c r="B5">
        <v>67.989999999999995</v>
      </c>
      <c r="C5">
        <v>5042</v>
      </c>
      <c r="D5">
        <v>51481</v>
      </c>
      <c r="E5" t="s">
        <v>167</v>
      </c>
      <c r="F5">
        <v>71.400000000000006</v>
      </c>
      <c r="G5">
        <v>5162</v>
      </c>
      <c r="H5">
        <v>53004</v>
      </c>
      <c r="I5" t="s">
        <v>168</v>
      </c>
      <c r="J5">
        <v>74.540000000000006</v>
      </c>
      <c r="K5">
        <v>5225</v>
      </c>
      <c r="L5">
        <v>53676</v>
      </c>
      <c r="M5" t="s">
        <v>169</v>
      </c>
      <c r="N5">
        <v>76.42</v>
      </c>
      <c r="O5">
        <v>5092</v>
      </c>
      <c r="P5">
        <v>54222</v>
      </c>
      <c r="Q5" t="s">
        <v>170</v>
      </c>
      <c r="R5">
        <v>76.98</v>
      </c>
      <c r="S5">
        <v>4944</v>
      </c>
      <c r="T5">
        <v>53973</v>
      </c>
      <c r="U5" t="s">
        <v>171</v>
      </c>
      <c r="V5">
        <v>79.260000000000005</v>
      </c>
      <c r="W5">
        <v>4933</v>
      </c>
      <c r="X5">
        <v>54083</v>
      </c>
      <c r="Y5" t="s">
        <v>172</v>
      </c>
      <c r="Z5">
        <v>79.09</v>
      </c>
      <c r="AA5">
        <v>5228</v>
      </c>
      <c r="AB5">
        <v>55092</v>
      </c>
      <c r="AC5" t="s">
        <v>173</v>
      </c>
      <c r="AD5">
        <v>73.64</v>
      </c>
      <c r="AE5">
        <v>5992</v>
      </c>
      <c r="AF5">
        <v>57391</v>
      </c>
      <c r="AG5" t="s">
        <v>174</v>
      </c>
      <c r="AH5">
        <v>73.5</v>
      </c>
      <c r="AI5">
        <v>6095</v>
      </c>
      <c r="AJ5">
        <v>58012</v>
      </c>
      <c r="AK5" t="s">
        <v>175</v>
      </c>
      <c r="AL5">
        <v>71.650000000000006</v>
      </c>
      <c r="AM5">
        <v>5978</v>
      </c>
      <c r="AN5">
        <v>58687</v>
      </c>
      <c r="AO5" t="s">
        <v>176</v>
      </c>
      <c r="AP5">
        <v>71.760000000000005</v>
      </c>
      <c r="AQ5">
        <v>6069</v>
      </c>
      <c r="AR5">
        <v>59591</v>
      </c>
      <c r="AS5" t="s">
        <v>177</v>
      </c>
      <c r="AT5">
        <v>71.53</v>
      </c>
      <c r="AU5">
        <v>6085</v>
      </c>
      <c r="AV5">
        <v>59931</v>
      </c>
      <c r="AW5" t="s">
        <v>178</v>
      </c>
    </row>
    <row r="6" spans="1:49" x14ac:dyDescent="0.2">
      <c r="A6" t="s">
        <v>179</v>
      </c>
      <c r="B6">
        <v>43.57</v>
      </c>
      <c r="C6">
        <v>3860</v>
      </c>
      <c r="D6" t="s">
        <v>166</v>
      </c>
      <c r="E6" t="s">
        <v>166</v>
      </c>
      <c r="F6">
        <v>43.57</v>
      </c>
      <c r="G6">
        <v>3860</v>
      </c>
      <c r="H6" t="s">
        <v>166</v>
      </c>
      <c r="I6" t="s">
        <v>166</v>
      </c>
      <c r="J6">
        <v>43.57</v>
      </c>
      <c r="K6">
        <v>3860</v>
      </c>
      <c r="L6" t="s">
        <v>166</v>
      </c>
      <c r="M6" t="s">
        <v>166</v>
      </c>
      <c r="N6">
        <v>43.57</v>
      </c>
      <c r="O6">
        <v>3860</v>
      </c>
      <c r="P6" t="s">
        <v>166</v>
      </c>
      <c r="Q6" t="s">
        <v>166</v>
      </c>
      <c r="R6">
        <v>43.57</v>
      </c>
      <c r="S6">
        <v>3860</v>
      </c>
      <c r="T6" t="s">
        <v>166</v>
      </c>
      <c r="U6" t="s">
        <v>166</v>
      </c>
      <c r="V6">
        <v>43.57</v>
      </c>
      <c r="W6">
        <v>3860</v>
      </c>
      <c r="X6" t="s">
        <v>166</v>
      </c>
      <c r="Y6" t="s">
        <v>166</v>
      </c>
      <c r="Z6">
        <v>43.57</v>
      </c>
      <c r="AA6">
        <v>3860</v>
      </c>
      <c r="AB6" t="s">
        <v>166</v>
      </c>
      <c r="AC6" t="s">
        <v>166</v>
      </c>
      <c r="AD6">
        <v>43.57</v>
      </c>
      <c r="AE6">
        <v>3860</v>
      </c>
      <c r="AF6" t="s">
        <v>166</v>
      </c>
      <c r="AG6" t="s">
        <v>166</v>
      </c>
      <c r="AH6">
        <v>43.56</v>
      </c>
      <c r="AI6">
        <v>3833</v>
      </c>
      <c r="AJ6" t="s">
        <v>166</v>
      </c>
      <c r="AK6" t="s">
        <v>166</v>
      </c>
      <c r="AL6" t="s">
        <v>166</v>
      </c>
      <c r="AM6" t="s">
        <v>166</v>
      </c>
      <c r="AN6" t="s">
        <v>166</v>
      </c>
      <c r="AO6" t="s">
        <v>166</v>
      </c>
      <c r="AP6" t="s">
        <v>166</v>
      </c>
      <c r="AQ6" t="s">
        <v>166</v>
      </c>
      <c r="AR6" t="s">
        <v>166</v>
      </c>
      <c r="AS6" t="s">
        <v>166</v>
      </c>
      <c r="AT6" t="s">
        <v>166</v>
      </c>
      <c r="AU6" t="s">
        <v>166</v>
      </c>
      <c r="AV6" t="s">
        <v>166</v>
      </c>
      <c r="AW6" t="s">
        <v>166</v>
      </c>
    </row>
    <row r="7" spans="1:49" x14ac:dyDescent="0.2">
      <c r="A7" t="s">
        <v>180</v>
      </c>
      <c r="B7">
        <v>69.02</v>
      </c>
      <c r="C7">
        <v>5309</v>
      </c>
      <c r="D7" t="s">
        <v>166</v>
      </c>
      <c r="E7" t="s">
        <v>166</v>
      </c>
      <c r="F7">
        <v>72.989999999999995</v>
      </c>
      <c r="G7">
        <v>5531</v>
      </c>
      <c r="H7" t="s">
        <v>166</v>
      </c>
      <c r="I7" t="s">
        <v>166</v>
      </c>
      <c r="J7">
        <v>75.06</v>
      </c>
      <c r="K7">
        <v>5664</v>
      </c>
      <c r="L7" t="s">
        <v>166</v>
      </c>
      <c r="M7" t="s">
        <v>166</v>
      </c>
      <c r="N7">
        <v>70.22</v>
      </c>
      <c r="O7">
        <v>5920</v>
      </c>
      <c r="P7" t="s">
        <v>166</v>
      </c>
      <c r="Q7" t="s">
        <v>166</v>
      </c>
      <c r="R7">
        <v>66.95</v>
      </c>
      <c r="S7">
        <v>5614</v>
      </c>
      <c r="T7" t="s">
        <v>166</v>
      </c>
      <c r="U7" t="s">
        <v>166</v>
      </c>
      <c r="V7">
        <v>67.06</v>
      </c>
      <c r="W7">
        <v>5714</v>
      </c>
      <c r="X7" t="s">
        <v>166</v>
      </c>
      <c r="Y7" t="s">
        <v>166</v>
      </c>
      <c r="Z7">
        <v>71.040000000000006</v>
      </c>
      <c r="AA7">
        <v>6101</v>
      </c>
      <c r="AB7" t="s">
        <v>166</v>
      </c>
      <c r="AC7" t="s">
        <v>166</v>
      </c>
      <c r="AD7">
        <v>73.680000000000007</v>
      </c>
      <c r="AE7">
        <v>6255</v>
      </c>
      <c r="AF7" t="s">
        <v>166</v>
      </c>
      <c r="AG7" t="s">
        <v>166</v>
      </c>
      <c r="AH7">
        <v>80.12</v>
      </c>
      <c r="AI7">
        <v>6232</v>
      </c>
      <c r="AJ7" t="s">
        <v>166</v>
      </c>
      <c r="AK7" t="s">
        <v>166</v>
      </c>
      <c r="AL7">
        <v>73.73</v>
      </c>
      <c r="AM7">
        <v>6353</v>
      </c>
      <c r="AN7" t="s">
        <v>166</v>
      </c>
      <c r="AO7" t="s">
        <v>166</v>
      </c>
      <c r="AP7">
        <v>73.2</v>
      </c>
      <c r="AQ7">
        <v>6346</v>
      </c>
      <c r="AR7" t="s">
        <v>166</v>
      </c>
      <c r="AS7" t="s">
        <v>166</v>
      </c>
      <c r="AT7">
        <v>73.08</v>
      </c>
      <c r="AU7">
        <v>6410</v>
      </c>
      <c r="AV7" t="s">
        <v>166</v>
      </c>
      <c r="AW7" t="s">
        <v>166</v>
      </c>
    </row>
    <row r="8" spans="1:49" x14ac:dyDescent="0.2">
      <c r="A8" t="s">
        <v>2</v>
      </c>
      <c r="B8" t="s">
        <v>166</v>
      </c>
      <c r="C8" t="s">
        <v>166</v>
      </c>
      <c r="D8" t="s">
        <v>166</v>
      </c>
      <c r="E8" t="s">
        <v>166</v>
      </c>
      <c r="F8" t="s">
        <v>166</v>
      </c>
      <c r="G8" t="s">
        <v>166</v>
      </c>
      <c r="H8" t="s">
        <v>166</v>
      </c>
      <c r="I8" t="s">
        <v>166</v>
      </c>
      <c r="J8" t="s">
        <v>166</v>
      </c>
      <c r="K8" t="s">
        <v>166</v>
      </c>
      <c r="L8" t="s">
        <v>166</v>
      </c>
      <c r="M8" t="s">
        <v>166</v>
      </c>
      <c r="N8" t="s">
        <v>166</v>
      </c>
      <c r="O8" t="s">
        <v>166</v>
      </c>
      <c r="P8" t="s">
        <v>166</v>
      </c>
      <c r="Q8" t="s">
        <v>166</v>
      </c>
      <c r="R8" t="s">
        <v>166</v>
      </c>
      <c r="S8" t="s">
        <v>166</v>
      </c>
      <c r="T8" t="s">
        <v>166</v>
      </c>
      <c r="U8" t="s">
        <v>166</v>
      </c>
      <c r="V8" t="s">
        <v>166</v>
      </c>
      <c r="W8" t="s">
        <v>166</v>
      </c>
      <c r="X8" t="s">
        <v>166</v>
      </c>
      <c r="Y8" t="s">
        <v>166</v>
      </c>
      <c r="Z8" t="s">
        <v>166</v>
      </c>
      <c r="AA8" t="s">
        <v>166</v>
      </c>
      <c r="AB8" t="s">
        <v>166</v>
      </c>
      <c r="AC8" t="s">
        <v>166</v>
      </c>
      <c r="AD8" t="s">
        <v>166</v>
      </c>
      <c r="AE8" t="s">
        <v>166</v>
      </c>
      <c r="AF8" t="s">
        <v>166</v>
      </c>
      <c r="AG8" t="s">
        <v>166</v>
      </c>
      <c r="AH8" t="s">
        <v>166</v>
      </c>
      <c r="AI8" t="s">
        <v>166</v>
      </c>
      <c r="AJ8" t="s">
        <v>166</v>
      </c>
      <c r="AK8" t="s">
        <v>166</v>
      </c>
      <c r="AL8" t="s">
        <v>166</v>
      </c>
      <c r="AM8" t="s">
        <v>166</v>
      </c>
      <c r="AN8" t="s">
        <v>166</v>
      </c>
      <c r="AO8" t="s">
        <v>166</v>
      </c>
      <c r="AP8" t="s">
        <v>166</v>
      </c>
      <c r="AQ8" t="s">
        <v>166</v>
      </c>
      <c r="AR8" t="s">
        <v>166</v>
      </c>
      <c r="AS8" t="s">
        <v>166</v>
      </c>
      <c r="AT8" t="s">
        <v>166</v>
      </c>
      <c r="AU8" t="s">
        <v>166</v>
      </c>
      <c r="AV8" t="s">
        <v>166</v>
      </c>
      <c r="AW8" t="s">
        <v>166</v>
      </c>
    </row>
    <row r="9" spans="1:49" x14ac:dyDescent="0.2">
      <c r="A9" t="s">
        <v>31</v>
      </c>
      <c r="B9">
        <v>65.209999999999994</v>
      </c>
      <c r="C9">
        <v>4612</v>
      </c>
      <c r="D9">
        <v>53125</v>
      </c>
      <c r="E9" t="s">
        <v>181</v>
      </c>
      <c r="F9">
        <v>65.34</v>
      </c>
      <c r="G9">
        <v>4745</v>
      </c>
      <c r="H9">
        <v>54447</v>
      </c>
      <c r="I9" t="s">
        <v>182</v>
      </c>
      <c r="J9">
        <v>66.44</v>
      </c>
      <c r="K9">
        <v>4783</v>
      </c>
      <c r="L9">
        <v>54823</v>
      </c>
      <c r="M9" t="s">
        <v>183</v>
      </c>
      <c r="N9">
        <v>68.760000000000005</v>
      </c>
      <c r="O9">
        <v>4851</v>
      </c>
      <c r="P9">
        <v>54812</v>
      </c>
      <c r="Q9" t="s">
        <v>184</v>
      </c>
      <c r="R9">
        <v>69.8</v>
      </c>
      <c r="S9">
        <v>4805</v>
      </c>
      <c r="T9">
        <v>55097</v>
      </c>
      <c r="U9" t="s">
        <v>175</v>
      </c>
      <c r="V9">
        <v>70.709999999999994</v>
      </c>
      <c r="W9">
        <v>4905</v>
      </c>
      <c r="X9">
        <v>55478</v>
      </c>
      <c r="Y9" t="s">
        <v>185</v>
      </c>
      <c r="Z9">
        <v>71.12</v>
      </c>
      <c r="AA9">
        <v>4977</v>
      </c>
      <c r="AB9">
        <v>56074</v>
      </c>
      <c r="AC9" t="s">
        <v>186</v>
      </c>
      <c r="AD9">
        <v>73.34</v>
      </c>
      <c r="AE9">
        <v>4940</v>
      </c>
      <c r="AF9">
        <v>55636</v>
      </c>
      <c r="AG9" t="s">
        <v>160</v>
      </c>
      <c r="AH9">
        <v>72.040000000000006</v>
      </c>
      <c r="AI9">
        <v>5000</v>
      </c>
      <c r="AJ9">
        <v>56028</v>
      </c>
      <c r="AK9" t="s">
        <v>187</v>
      </c>
      <c r="AL9">
        <v>68.489999999999995</v>
      </c>
      <c r="AM9">
        <v>5051</v>
      </c>
      <c r="AN9">
        <v>56250</v>
      </c>
      <c r="AO9" t="s">
        <v>188</v>
      </c>
      <c r="AP9">
        <v>69.010000000000005</v>
      </c>
      <c r="AQ9">
        <v>4999</v>
      </c>
      <c r="AR9">
        <v>55389</v>
      </c>
      <c r="AS9" t="s">
        <v>189</v>
      </c>
      <c r="AT9">
        <v>67.95</v>
      </c>
      <c r="AU9">
        <v>5152</v>
      </c>
      <c r="AV9">
        <v>54267</v>
      </c>
      <c r="AW9" t="s">
        <v>190</v>
      </c>
    </row>
    <row r="10" spans="1:49" x14ac:dyDescent="0.2">
      <c r="A10" t="s">
        <v>191</v>
      </c>
      <c r="B10">
        <v>93.33</v>
      </c>
      <c r="C10">
        <v>5600</v>
      </c>
      <c r="D10">
        <v>101262</v>
      </c>
      <c r="E10" t="s">
        <v>192</v>
      </c>
      <c r="F10">
        <v>93.33</v>
      </c>
      <c r="G10">
        <v>5600</v>
      </c>
      <c r="H10">
        <v>100461</v>
      </c>
      <c r="I10" t="s">
        <v>193</v>
      </c>
      <c r="J10">
        <v>84.97</v>
      </c>
      <c r="K10">
        <v>5025</v>
      </c>
      <c r="L10">
        <v>101341</v>
      </c>
      <c r="M10" t="s">
        <v>194</v>
      </c>
      <c r="N10">
        <v>80.2</v>
      </c>
      <c r="O10">
        <v>5383</v>
      </c>
      <c r="P10">
        <v>101497</v>
      </c>
      <c r="Q10" t="s">
        <v>195</v>
      </c>
      <c r="R10">
        <v>70.55</v>
      </c>
      <c r="S10">
        <v>6133</v>
      </c>
      <c r="T10">
        <v>103229</v>
      </c>
      <c r="U10" t="s">
        <v>196</v>
      </c>
      <c r="V10">
        <v>73.16</v>
      </c>
      <c r="W10">
        <v>6200</v>
      </c>
      <c r="X10">
        <v>104641</v>
      </c>
      <c r="Y10" t="s">
        <v>197</v>
      </c>
      <c r="Z10">
        <v>91.07</v>
      </c>
      <c r="AA10">
        <v>9953</v>
      </c>
      <c r="AB10">
        <v>104903</v>
      </c>
      <c r="AC10" t="s">
        <v>198</v>
      </c>
      <c r="AD10">
        <v>106.09</v>
      </c>
      <c r="AE10">
        <v>10333</v>
      </c>
      <c r="AF10">
        <v>103974</v>
      </c>
      <c r="AG10" t="s">
        <v>199</v>
      </c>
      <c r="AH10">
        <v>99.1</v>
      </c>
      <c r="AI10">
        <v>8811</v>
      </c>
      <c r="AJ10">
        <v>105566</v>
      </c>
      <c r="AK10" t="s">
        <v>200</v>
      </c>
      <c r="AL10">
        <v>77.52</v>
      </c>
      <c r="AM10" t="s">
        <v>166</v>
      </c>
      <c r="AN10">
        <v>105782</v>
      </c>
      <c r="AO10" t="s">
        <v>201</v>
      </c>
      <c r="AP10">
        <v>77.290000000000006</v>
      </c>
      <c r="AQ10" t="s">
        <v>166</v>
      </c>
      <c r="AR10">
        <v>103361</v>
      </c>
      <c r="AS10" t="s">
        <v>202</v>
      </c>
      <c r="AT10">
        <v>76.959999999999994</v>
      </c>
      <c r="AU10" t="s">
        <v>166</v>
      </c>
      <c r="AV10">
        <v>107508</v>
      </c>
      <c r="AW10" t="s">
        <v>203</v>
      </c>
    </row>
    <row r="11" spans="1:49" x14ac:dyDescent="0.2">
      <c r="A11" t="s">
        <v>30</v>
      </c>
      <c r="B11">
        <v>66.33</v>
      </c>
      <c r="C11">
        <v>3989</v>
      </c>
      <c r="D11">
        <v>48765</v>
      </c>
      <c r="E11" t="s">
        <v>204</v>
      </c>
      <c r="F11">
        <v>67.45</v>
      </c>
      <c r="G11">
        <v>4077</v>
      </c>
      <c r="H11">
        <v>50411</v>
      </c>
      <c r="I11" t="s">
        <v>205</v>
      </c>
      <c r="J11">
        <v>70.34</v>
      </c>
      <c r="K11">
        <v>4305</v>
      </c>
      <c r="L11">
        <v>50254</v>
      </c>
      <c r="M11" t="s">
        <v>206</v>
      </c>
      <c r="N11">
        <v>73.19</v>
      </c>
      <c r="O11">
        <v>4459</v>
      </c>
      <c r="P11">
        <v>49339</v>
      </c>
      <c r="Q11" t="s">
        <v>207</v>
      </c>
      <c r="R11">
        <v>73.22</v>
      </c>
      <c r="S11">
        <v>4390</v>
      </c>
      <c r="T11">
        <v>49931</v>
      </c>
      <c r="U11" t="s">
        <v>172</v>
      </c>
      <c r="V11">
        <v>73.61</v>
      </c>
      <c r="W11">
        <v>4484</v>
      </c>
      <c r="X11">
        <v>50074</v>
      </c>
      <c r="Y11" t="s">
        <v>208</v>
      </c>
      <c r="Z11">
        <v>75.3</v>
      </c>
      <c r="AA11">
        <v>4642</v>
      </c>
      <c r="AB11">
        <v>50541</v>
      </c>
      <c r="AC11" t="s">
        <v>148</v>
      </c>
      <c r="AD11">
        <v>77.17</v>
      </c>
      <c r="AE11">
        <v>4692</v>
      </c>
      <c r="AF11">
        <v>53801</v>
      </c>
      <c r="AG11" t="s">
        <v>173</v>
      </c>
      <c r="AH11">
        <v>75.72</v>
      </c>
      <c r="AI11">
        <v>4611</v>
      </c>
      <c r="AJ11">
        <v>53728</v>
      </c>
      <c r="AK11" t="s">
        <v>209</v>
      </c>
      <c r="AL11">
        <v>73.569999999999993</v>
      </c>
      <c r="AM11">
        <v>4462</v>
      </c>
      <c r="AN11">
        <v>52652</v>
      </c>
      <c r="AO11" t="s">
        <v>210</v>
      </c>
      <c r="AP11">
        <v>74.31</v>
      </c>
      <c r="AQ11">
        <v>4449</v>
      </c>
      <c r="AR11">
        <v>53089</v>
      </c>
      <c r="AS11" t="s">
        <v>206</v>
      </c>
      <c r="AT11">
        <v>73.55</v>
      </c>
      <c r="AU11">
        <v>4453</v>
      </c>
      <c r="AV11">
        <v>54097</v>
      </c>
      <c r="AW11" t="s">
        <v>204</v>
      </c>
    </row>
    <row r="12" spans="1:49" x14ac:dyDescent="0.2">
      <c r="A12" t="s">
        <v>211</v>
      </c>
      <c r="B12">
        <v>82.31</v>
      </c>
      <c r="C12">
        <v>2295</v>
      </c>
      <c r="D12" t="s">
        <v>166</v>
      </c>
      <c r="E12" t="s">
        <v>166</v>
      </c>
      <c r="F12">
        <v>82.31</v>
      </c>
      <c r="G12">
        <v>2295</v>
      </c>
      <c r="H12" t="s">
        <v>166</v>
      </c>
      <c r="I12" t="s">
        <v>166</v>
      </c>
      <c r="J12">
        <v>82.31</v>
      </c>
      <c r="K12">
        <v>2295</v>
      </c>
      <c r="L12" t="s">
        <v>166</v>
      </c>
      <c r="M12" t="s">
        <v>166</v>
      </c>
      <c r="N12">
        <v>82.31</v>
      </c>
      <c r="O12">
        <v>2295</v>
      </c>
      <c r="P12" t="s">
        <v>166</v>
      </c>
      <c r="Q12" t="s">
        <v>166</v>
      </c>
      <c r="R12">
        <v>82.31</v>
      </c>
      <c r="S12">
        <v>2295</v>
      </c>
      <c r="T12" t="s">
        <v>166</v>
      </c>
      <c r="U12" t="s">
        <v>166</v>
      </c>
      <c r="V12">
        <v>82.31</v>
      </c>
      <c r="W12">
        <v>2295</v>
      </c>
      <c r="X12" t="s">
        <v>166</v>
      </c>
      <c r="Y12" t="s">
        <v>166</v>
      </c>
      <c r="Z12">
        <v>82.31</v>
      </c>
      <c r="AA12">
        <v>2295</v>
      </c>
      <c r="AB12" t="s">
        <v>166</v>
      </c>
      <c r="AC12" t="s">
        <v>166</v>
      </c>
      <c r="AD12">
        <v>82.31</v>
      </c>
      <c r="AE12">
        <v>2295</v>
      </c>
      <c r="AF12" t="s">
        <v>166</v>
      </c>
      <c r="AG12" t="s">
        <v>166</v>
      </c>
      <c r="AH12">
        <v>82.31</v>
      </c>
      <c r="AI12">
        <v>2295</v>
      </c>
      <c r="AJ12" t="s">
        <v>166</v>
      </c>
      <c r="AK12" t="s">
        <v>166</v>
      </c>
      <c r="AL12" t="s">
        <v>166</v>
      </c>
      <c r="AM12" t="s">
        <v>166</v>
      </c>
      <c r="AN12" t="s">
        <v>166</v>
      </c>
      <c r="AO12" t="s">
        <v>166</v>
      </c>
      <c r="AP12" t="s">
        <v>166</v>
      </c>
      <c r="AQ12" t="s">
        <v>166</v>
      </c>
      <c r="AR12" t="s">
        <v>166</v>
      </c>
      <c r="AS12" t="s">
        <v>166</v>
      </c>
      <c r="AT12" t="s">
        <v>166</v>
      </c>
      <c r="AU12" t="s">
        <v>166</v>
      </c>
      <c r="AV12" t="s">
        <v>166</v>
      </c>
      <c r="AW12" t="s">
        <v>166</v>
      </c>
    </row>
    <row r="13" spans="1:49" x14ac:dyDescent="0.2">
      <c r="A13" t="s">
        <v>212</v>
      </c>
      <c r="B13">
        <v>86.53</v>
      </c>
      <c r="C13">
        <v>8942</v>
      </c>
      <c r="D13">
        <v>73015</v>
      </c>
      <c r="E13" t="s">
        <v>213</v>
      </c>
      <c r="F13">
        <v>88.3</v>
      </c>
      <c r="G13">
        <v>9208</v>
      </c>
      <c r="H13">
        <v>73108</v>
      </c>
      <c r="I13" t="s">
        <v>214</v>
      </c>
      <c r="J13">
        <v>90.26</v>
      </c>
      <c r="K13">
        <v>9419</v>
      </c>
      <c r="L13">
        <v>73692</v>
      </c>
      <c r="M13" t="s">
        <v>215</v>
      </c>
      <c r="N13">
        <v>90.08</v>
      </c>
      <c r="O13">
        <v>9270</v>
      </c>
      <c r="P13">
        <v>74141</v>
      </c>
      <c r="Q13" t="s">
        <v>216</v>
      </c>
      <c r="R13">
        <v>90.44</v>
      </c>
      <c r="S13">
        <v>9084</v>
      </c>
      <c r="T13">
        <v>75201</v>
      </c>
      <c r="U13" t="s">
        <v>217</v>
      </c>
      <c r="V13">
        <v>90.98</v>
      </c>
      <c r="W13">
        <v>9101</v>
      </c>
      <c r="X13">
        <v>75890</v>
      </c>
      <c r="Y13" t="s">
        <v>218</v>
      </c>
      <c r="Z13">
        <v>91.98</v>
      </c>
      <c r="AA13">
        <v>9104</v>
      </c>
      <c r="AB13">
        <v>75989</v>
      </c>
      <c r="AC13" t="s">
        <v>219</v>
      </c>
      <c r="AD13">
        <v>93.34</v>
      </c>
      <c r="AE13">
        <v>9083</v>
      </c>
      <c r="AF13">
        <v>76415</v>
      </c>
      <c r="AG13" t="s">
        <v>176</v>
      </c>
      <c r="AH13">
        <v>93.32</v>
      </c>
      <c r="AI13">
        <v>9132</v>
      </c>
      <c r="AJ13">
        <v>76084</v>
      </c>
      <c r="AK13" t="s">
        <v>181</v>
      </c>
      <c r="AL13">
        <v>91.98</v>
      </c>
      <c r="AM13">
        <v>8687</v>
      </c>
      <c r="AN13">
        <v>76498</v>
      </c>
      <c r="AO13" t="s">
        <v>217</v>
      </c>
      <c r="AP13">
        <v>90.33</v>
      </c>
      <c r="AQ13">
        <v>8545</v>
      </c>
      <c r="AR13">
        <v>77319</v>
      </c>
      <c r="AS13" t="s">
        <v>220</v>
      </c>
      <c r="AT13">
        <v>88.43</v>
      </c>
      <c r="AU13">
        <v>8489</v>
      </c>
      <c r="AV13">
        <v>77184</v>
      </c>
      <c r="AW13" t="s">
        <v>221</v>
      </c>
    </row>
    <row r="14" spans="1:49" x14ac:dyDescent="0.2">
      <c r="A14" t="s">
        <v>222</v>
      </c>
      <c r="B14">
        <v>81.44</v>
      </c>
      <c r="C14">
        <v>7457</v>
      </c>
      <c r="D14">
        <v>96925</v>
      </c>
      <c r="E14" t="s">
        <v>223</v>
      </c>
      <c r="F14">
        <v>82.78</v>
      </c>
      <c r="G14">
        <v>7639</v>
      </c>
      <c r="H14">
        <v>90574</v>
      </c>
      <c r="I14" t="s">
        <v>224</v>
      </c>
      <c r="J14">
        <v>86.6</v>
      </c>
      <c r="K14">
        <v>8115</v>
      </c>
      <c r="L14">
        <v>87999</v>
      </c>
      <c r="M14" t="s">
        <v>225</v>
      </c>
      <c r="N14">
        <v>89.67</v>
      </c>
      <c r="O14">
        <v>8635</v>
      </c>
      <c r="P14">
        <v>99145</v>
      </c>
      <c r="Q14" t="s">
        <v>226</v>
      </c>
      <c r="R14">
        <v>86.95</v>
      </c>
      <c r="S14">
        <v>8059</v>
      </c>
      <c r="T14">
        <v>92007</v>
      </c>
      <c r="U14" t="s">
        <v>227</v>
      </c>
      <c r="V14">
        <v>83.37</v>
      </c>
      <c r="W14">
        <v>6908</v>
      </c>
      <c r="X14">
        <v>87773</v>
      </c>
      <c r="Y14" t="s">
        <v>228</v>
      </c>
      <c r="Z14">
        <v>80.599999999999994</v>
      </c>
      <c r="AA14">
        <v>5950</v>
      </c>
      <c r="AB14">
        <v>87068</v>
      </c>
      <c r="AC14" t="s">
        <v>229</v>
      </c>
      <c r="AD14">
        <v>81.900000000000006</v>
      </c>
      <c r="AE14">
        <v>6054</v>
      </c>
      <c r="AF14">
        <v>87121</v>
      </c>
      <c r="AG14" t="s">
        <v>230</v>
      </c>
      <c r="AH14">
        <v>81.7</v>
      </c>
      <c r="AI14">
        <v>6156</v>
      </c>
      <c r="AJ14">
        <v>54158</v>
      </c>
      <c r="AK14" t="s">
        <v>231</v>
      </c>
      <c r="AL14">
        <v>81.22</v>
      </c>
      <c r="AM14">
        <v>5892</v>
      </c>
      <c r="AN14">
        <v>54828</v>
      </c>
      <c r="AO14" t="s">
        <v>232</v>
      </c>
      <c r="AP14">
        <v>84.91</v>
      </c>
      <c r="AQ14">
        <v>6110</v>
      </c>
      <c r="AR14">
        <v>54814</v>
      </c>
      <c r="AS14" t="s">
        <v>233</v>
      </c>
      <c r="AT14">
        <v>84.26</v>
      </c>
      <c r="AU14">
        <v>6169</v>
      </c>
      <c r="AV14">
        <v>62989</v>
      </c>
      <c r="AW14" t="s">
        <v>234</v>
      </c>
    </row>
    <row r="15" spans="1:49" x14ac:dyDescent="0.2">
      <c r="A15" t="s">
        <v>235</v>
      </c>
      <c r="B15" t="s">
        <v>166</v>
      </c>
      <c r="C15" t="s">
        <v>166</v>
      </c>
      <c r="D15" t="s">
        <v>166</v>
      </c>
      <c r="E15" t="s">
        <v>166</v>
      </c>
      <c r="F15" t="s">
        <v>166</v>
      </c>
      <c r="G15" t="s">
        <v>166</v>
      </c>
      <c r="H15" t="s">
        <v>166</v>
      </c>
      <c r="I15" t="s">
        <v>166</v>
      </c>
      <c r="J15" t="s">
        <v>166</v>
      </c>
      <c r="K15" t="s">
        <v>166</v>
      </c>
      <c r="L15" t="s">
        <v>166</v>
      </c>
      <c r="M15" t="s">
        <v>166</v>
      </c>
      <c r="N15" t="s">
        <v>166</v>
      </c>
      <c r="O15" t="s">
        <v>166</v>
      </c>
      <c r="P15" t="s">
        <v>166</v>
      </c>
      <c r="Q15" t="s">
        <v>166</v>
      </c>
      <c r="R15" t="s">
        <v>166</v>
      </c>
      <c r="S15" t="s">
        <v>166</v>
      </c>
      <c r="T15" t="s">
        <v>166</v>
      </c>
      <c r="U15" t="s">
        <v>166</v>
      </c>
      <c r="V15" t="s">
        <v>166</v>
      </c>
      <c r="W15" t="s">
        <v>166</v>
      </c>
      <c r="X15" t="s">
        <v>166</v>
      </c>
      <c r="Y15" t="s">
        <v>166</v>
      </c>
      <c r="Z15" t="s">
        <v>166</v>
      </c>
      <c r="AA15" t="s">
        <v>166</v>
      </c>
      <c r="AB15" t="s">
        <v>166</v>
      </c>
      <c r="AC15" t="s">
        <v>166</v>
      </c>
      <c r="AD15" t="s">
        <v>166</v>
      </c>
      <c r="AE15" t="s">
        <v>166</v>
      </c>
      <c r="AF15" t="s">
        <v>166</v>
      </c>
      <c r="AG15" t="s">
        <v>166</v>
      </c>
      <c r="AH15" t="s">
        <v>166</v>
      </c>
      <c r="AI15" t="s">
        <v>166</v>
      </c>
      <c r="AJ15" t="s">
        <v>166</v>
      </c>
      <c r="AK15" t="s">
        <v>166</v>
      </c>
      <c r="AL15">
        <v>68.150000000000006</v>
      </c>
      <c r="AM15">
        <v>5658</v>
      </c>
      <c r="AN15" t="s">
        <v>166</v>
      </c>
      <c r="AO15" t="s">
        <v>166</v>
      </c>
      <c r="AP15">
        <v>69.27</v>
      </c>
      <c r="AQ15">
        <v>5880</v>
      </c>
      <c r="AR15" t="s">
        <v>166</v>
      </c>
      <c r="AS15" t="s">
        <v>166</v>
      </c>
      <c r="AT15">
        <v>67.98</v>
      </c>
      <c r="AU15">
        <v>5736</v>
      </c>
      <c r="AV15" t="s">
        <v>166</v>
      </c>
      <c r="AW15" t="s">
        <v>166</v>
      </c>
    </row>
    <row r="16" spans="1:49" x14ac:dyDescent="0.2">
      <c r="A16" t="s">
        <v>236</v>
      </c>
      <c r="B16">
        <v>59.2</v>
      </c>
      <c r="C16">
        <v>4182</v>
      </c>
      <c r="D16" t="s">
        <v>166</v>
      </c>
      <c r="E16" t="s">
        <v>166</v>
      </c>
      <c r="F16">
        <v>60.06</v>
      </c>
      <c r="G16">
        <v>4019</v>
      </c>
      <c r="H16" t="s">
        <v>166</v>
      </c>
      <c r="I16" t="s">
        <v>166</v>
      </c>
      <c r="J16">
        <v>58.92</v>
      </c>
      <c r="K16">
        <v>3910</v>
      </c>
      <c r="L16" t="s">
        <v>166</v>
      </c>
      <c r="M16" t="s">
        <v>166</v>
      </c>
      <c r="N16">
        <v>66.02</v>
      </c>
      <c r="O16">
        <v>3567</v>
      </c>
      <c r="P16" t="s">
        <v>166</v>
      </c>
      <c r="Q16" t="s">
        <v>166</v>
      </c>
      <c r="R16">
        <v>66.02</v>
      </c>
      <c r="S16">
        <v>4138</v>
      </c>
      <c r="T16" t="s">
        <v>166</v>
      </c>
      <c r="U16" t="s">
        <v>166</v>
      </c>
      <c r="V16">
        <v>67.41</v>
      </c>
      <c r="W16">
        <v>4267</v>
      </c>
      <c r="X16" t="s">
        <v>166</v>
      </c>
      <c r="Y16" t="s">
        <v>166</v>
      </c>
      <c r="Z16">
        <v>73.19</v>
      </c>
      <c r="AA16">
        <v>4492</v>
      </c>
      <c r="AB16" t="s">
        <v>166</v>
      </c>
      <c r="AC16" t="s">
        <v>166</v>
      </c>
      <c r="AD16">
        <v>73.86</v>
      </c>
      <c r="AE16">
        <v>4500</v>
      </c>
      <c r="AF16" t="s">
        <v>166</v>
      </c>
      <c r="AG16" t="s">
        <v>166</v>
      </c>
      <c r="AH16">
        <v>71.52</v>
      </c>
      <c r="AI16">
        <v>4622</v>
      </c>
      <c r="AJ16" t="s">
        <v>166</v>
      </c>
      <c r="AK16" t="s">
        <v>166</v>
      </c>
      <c r="AL16">
        <v>69.89</v>
      </c>
      <c r="AM16">
        <v>4285</v>
      </c>
      <c r="AN16" t="s">
        <v>166</v>
      </c>
      <c r="AO16" t="s">
        <v>166</v>
      </c>
      <c r="AP16">
        <v>69.430000000000007</v>
      </c>
      <c r="AQ16">
        <v>4340</v>
      </c>
      <c r="AR16" t="s">
        <v>166</v>
      </c>
      <c r="AS16" t="s">
        <v>166</v>
      </c>
      <c r="AT16">
        <v>70.78</v>
      </c>
      <c r="AU16">
        <v>4233</v>
      </c>
      <c r="AV16" t="s">
        <v>166</v>
      </c>
      <c r="AW16" t="s">
        <v>166</v>
      </c>
    </row>
    <row r="17" spans="1:49" x14ac:dyDescent="0.2">
      <c r="A17" t="s">
        <v>237</v>
      </c>
      <c r="B17" t="s">
        <v>166</v>
      </c>
      <c r="C17" t="s">
        <v>166</v>
      </c>
      <c r="D17" t="s">
        <v>166</v>
      </c>
      <c r="E17" t="s">
        <v>166</v>
      </c>
      <c r="F17" t="s">
        <v>166</v>
      </c>
      <c r="G17" t="s">
        <v>166</v>
      </c>
      <c r="H17" t="s">
        <v>166</v>
      </c>
      <c r="I17" t="s">
        <v>166</v>
      </c>
      <c r="J17" t="s">
        <v>166</v>
      </c>
      <c r="K17" t="s">
        <v>166</v>
      </c>
      <c r="L17" t="s">
        <v>166</v>
      </c>
      <c r="M17" t="s">
        <v>166</v>
      </c>
      <c r="N17" t="s">
        <v>166</v>
      </c>
      <c r="O17" t="s">
        <v>166</v>
      </c>
      <c r="P17" t="s">
        <v>166</v>
      </c>
      <c r="Q17" t="s">
        <v>166</v>
      </c>
      <c r="R17" t="s">
        <v>166</v>
      </c>
      <c r="S17" t="s">
        <v>166</v>
      </c>
      <c r="T17" t="s">
        <v>166</v>
      </c>
      <c r="U17" t="s">
        <v>166</v>
      </c>
      <c r="V17" t="s">
        <v>166</v>
      </c>
      <c r="W17" t="s">
        <v>166</v>
      </c>
      <c r="X17" t="s">
        <v>166</v>
      </c>
      <c r="Y17" t="s">
        <v>166</v>
      </c>
      <c r="Z17" t="s">
        <v>166</v>
      </c>
      <c r="AA17" t="s">
        <v>166</v>
      </c>
      <c r="AB17" t="s">
        <v>166</v>
      </c>
      <c r="AC17" t="s">
        <v>166</v>
      </c>
      <c r="AD17">
        <v>66.23</v>
      </c>
      <c r="AE17">
        <v>5000</v>
      </c>
      <c r="AF17" t="s">
        <v>166</v>
      </c>
      <c r="AG17" t="s">
        <v>166</v>
      </c>
      <c r="AH17">
        <v>69.3</v>
      </c>
      <c r="AI17">
        <v>5198</v>
      </c>
      <c r="AJ17" t="s">
        <v>166</v>
      </c>
      <c r="AK17" t="s">
        <v>166</v>
      </c>
      <c r="AL17" t="s">
        <v>166</v>
      </c>
      <c r="AM17" t="s">
        <v>166</v>
      </c>
      <c r="AN17" t="s">
        <v>166</v>
      </c>
      <c r="AO17" t="s">
        <v>166</v>
      </c>
      <c r="AP17" t="s">
        <v>166</v>
      </c>
      <c r="AQ17" t="s">
        <v>166</v>
      </c>
      <c r="AR17" t="s">
        <v>166</v>
      </c>
      <c r="AS17" t="s">
        <v>166</v>
      </c>
      <c r="AT17" t="s">
        <v>166</v>
      </c>
      <c r="AU17" t="s">
        <v>166</v>
      </c>
      <c r="AV17" t="s">
        <v>166</v>
      </c>
      <c r="AW17" t="s">
        <v>166</v>
      </c>
    </row>
    <row r="18" spans="1:49" x14ac:dyDescent="0.2">
      <c r="A18" t="s">
        <v>238</v>
      </c>
      <c r="B18">
        <v>173.07</v>
      </c>
      <c r="C18">
        <v>7971</v>
      </c>
      <c r="D18" t="s">
        <v>166</v>
      </c>
      <c r="E18" t="s">
        <v>166</v>
      </c>
      <c r="F18">
        <v>173.07</v>
      </c>
      <c r="G18">
        <v>7971</v>
      </c>
      <c r="H18" t="s">
        <v>166</v>
      </c>
      <c r="I18" t="s">
        <v>166</v>
      </c>
      <c r="J18">
        <v>173.07</v>
      </c>
      <c r="K18">
        <v>7971</v>
      </c>
      <c r="L18" t="s">
        <v>166</v>
      </c>
      <c r="M18" t="s">
        <v>166</v>
      </c>
      <c r="N18">
        <v>173.07</v>
      </c>
      <c r="O18">
        <v>7971</v>
      </c>
      <c r="P18" t="s">
        <v>166</v>
      </c>
      <c r="Q18" t="s">
        <v>166</v>
      </c>
      <c r="R18">
        <v>173.07</v>
      </c>
      <c r="S18">
        <v>7971</v>
      </c>
      <c r="T18" t="s">
        <v>166</v>
      </c>
      <c r="U18" t="s">
        <v>166</v>
      </c>
      <c r="V18">
        <v>168.94</v>
      </c>
      <c r="W18">
        <v>7588</v>
      </c>
      <c r="X18" t="s">
        <v>166</v>
      </c>
      <c r="Y18" t="s">
        <v>166</v>
      </c>
      <c r="Z18">
        <v>168.94</v>
      </c>
      <c r="AA18">
        <v>7588</v>
      </c>
      <c r="AB18" t="s">
        <v>166</v>
      </c>
      <c r="AC18" t="s">
        <v>166</v>
      </c>
      <c r="AD18">
        <v>168.94</v>
      </c>
      <c r="AE18">
        <v>7588</v>
      </c>
      <c r="AF18" t="s">
        <v>166</v>
      </c>
      <c r="AG18" t="s">
        <v>166</v>
      </c>
      <c r="AH18">
        <v>168.94</v>
      </c>
      <c r="AI18">
        <v>7588</v>
      </c>
      <c r="AJ18" t="s">
        <v>166</v>
      </c>
      <c r="AK18" t="s">
        <v>166</v>
      </c>
      <c r="AL18" t="s">
        <v>166</v>
      </c>
      <c r="AM18" t="s">
        <v>166</v>
      </c>
      <c r="AN18" t="s">
        <v>166</v>
      </c>
      <c r="AO18" t="s">
        <v>166</v>
      </c>
      <c r="AP18" t="s">
        <v>166</v>
      </c>
      <c r="AQ18" t="s">
        <v>166</v>
      </c>
      <c r="AR18" t="s">
        <v>166</v>
      </c>
      <c r="AS18" t="s">
        <v>166</v>
      </c>
      <c r="AT18" t="s">
        <v>166</v>
      </c>
      <c r="AU18" t="s">
        <v>166</v>
      </c>
      <c r="AV18" t="s">
        <v>166</v>
      </c>
      <c r="AW18" t="s">
        <v>166</v>
      </c>
    </row>
    <row r="19" spans="1:49" x14ac:dyDescent="0.2">
      <c r="A19" t="s">
        <v>25</v>
      </c>
      <c r="B19">
        <v>78.25</v>
      </c>
      <c r="C19">
        <v>9469</v>
      </c>
      <c r="D19">
        <v>65889</v>
      </c>
      <c r="E19" t="s">
        <v>239</v>
      </c>
      <c r="F19">
        <v>79.05</v>
      </c>
      <c r="G19">
        <v>9624</v>
      </c>
      <c r="H19">
        <v>66885</v>
      </c>
      <c r="I19" t="s">
        <v>240</v>
      </c>
      <c r="J19">
        <v>80.56</v>
      </c>
      <c r="K19">
        <v>9787</v>
      </c>
      <c r="L19">
        <v>67210</v>
      </c>
      <c r="M19" t="s">
        <v>218</v>
      </c>
      <c r="N19">
        <v>82.68</v>
      </c>
      <c r="O19">
        <v>10045</v>
      </c>
      <c r="P19">
        <v>68119</v>
      </c>
      <c r="Q19" t="s">
        <v>241</v>
      </c>
      <c r="R19">
        <v>83.7</v>
      </c>
      <c r="S19">
        <v>9471</v>
      </c>
      <c r="T19">
        <v>68457</v>
      </c>
      <c r="U19" t="s">
        <v>242</v>
      </c>
      <c r="V19">
        <v>88.59</v>
      </c>
      <c r="W19">
        <v>9197</v>
      </c>
      <c r="X19">
        <v>69736</v>
      </c>
      <c r="Y19" t="s">
        <v>243</v>
      </c>
      <c r="Z19">
        <v>83.82</v>
      </c>
      <c r="AA19">
        <v>9317</v>
      </c>
      <c r="AB19">
        <v>69139</v>
      </c>
      <c r="AC19" t="s">
        <v>183</v>
      </c>
      <c r="AD19">
        <v>84.12</v>
      </c>
      <c r="AE19">
        <v>9309</v>
      </c>
      <c r="AF19">
        <v>69679</v>
      </c>
      <c r="AG19" t="s">
        <v>214</v>
      </c>
      <c r="AH19">
        <v>85.12</v>
      </c>
      <c r="AI19">
        <v>9835</v>
      </c>
      <c r="AJ19">
        <v>68970</v>
      </c>
      <c r="AK19" t="s">
        <v>244</v>
      </c>
      <c r="AL19">
        <v>81.569999999999993</v>
      </c>
      <c r="AM19">
        <v>10050</v>
      </c>
      <c r="AN19">
        <v>68893</v>
      </c>
      <c r="AO19" t="s">
        <v>245</v>
      </c>
      <c r="AP19">
        <v>80.63</v>
      </c>
      <c r="AQ19">
        <v>10615</v>
      </c>
      <c r="AR19">
        <v>70196</v>
      </c>
      <c r="AS19" t="s">
        <v>246</v>
      </c>
      <c r="AT19">
        <v>80.239999999999995</v>
      </c>
      <c r="AU19">
        <v>10148</v>
      </c>
      <c r="AV19">
        <v>72576</v>
      </c>
      <c r="AW19" t="s">
        <v>247</v>
      </c>
    </row>
    <row r="20" spans="1:49" x14ac:dyDescent="0.2">
      <c r="A20" t="s">
        <v>180</v>
      </c>
      <c r="B20">
        <v>82.02</v>
      </c>
      <c r="C20">
        <v>4763</v>
      </c>
      <c r="D20" t="s">
        <v>166</v>
      </c>
      <c r="E20" t="s">
        <v>166</v>
      </c>
      <c r="F20">
        <v>76.84</v>
      </c>
      <c r="G20">
        <v>4797</v>
      </c>
      <c r="H20" t="s">
        <v>166</v>
      </c>
      <c r="I20" t="s">
        <v>166</v>
      </c>
      <c r="J20">
        <v>76.84</v>
      </c>
      <c r="K20">
        <v>4797</v>
      </c>
      <c r="L20" t="s">
        <v>166</v>
      </c>
      <c r="M20" t="s">
        <v>166</v>
      </c>
      <c r="N20">
        <v>82.02</v>
      </c>
      <c r="O20">
        <v>4763</v>
      </c>
      <c r="P20" t="s">
        <v>166</v>
      </c>
      <c r="Q20" t="s">
        <v>166</v>
      </c>
      <c r="R20">
        <v>77.260000000000005</v>
      </c>
      <c r="S20">
        <v>4947</v>
      </c>
      <c r="T20" t="s">
        <v>166</v>
      </c>
      <c r="U20" t="s">
        <v>166</v>
      </c>
      <c r="V20">
        <v>77.260000000000005</v>
      </c>
      <c r="W20">
        <v>4947</v>
      </c>
      <c r="X20" t="s">
        <v>166</v>
      </c>
      <c r="Y20" t="s">
        <v>166</v>
      </c>
      <c r="Z20">
        <v>77.73</v>
      </c>
      <c r="AA20">
        <v>5358</v>
      </c>
      <c r="AB20" t="s">
        <v>166</v>
      </c>
      <c r="AC20" t="s">
        <v>166</v>
      </c>
      <c r="AD20">
        <v>77.73</v>
      </c>
      <c r="AE20">
        <v>5358</v>
      </c>
      <c r="AF20" t="s">
        <v>166</v>
      </c>
      <c r="AG20" t="s">
        <v>166</v>
      </c>
      <c r="AH20">
        <v>77</v>
      </c>
      <c r="AI20">
        <v>4810</v>
      </c>
      <c r="AJ20" t="s">
        <v>166</v>
      </c>
      <c r="AK20" t="s">
        <v>166</v>
      </c>
      <c r="AL20" t="s">
        <v>166</v>
      </c>
      <c r="AM20" t="s">
        <v>166</v>
      </c>
      <c r="AN20" t="s">
        <v>166</v>
      </c>
      <c r="AO20" t="s">
        <v>166</v>
      </c>
      <c r="AP20" t="s">
        <v>166</v>
      </c>
      <c r="AQ20" t="s">
        <v>166</v>
      </c>
      <c r="AR20" t="s">
        <v>166</v>
      </c>
      <c r="AS20" t="s">
        <v>166</v>
      </c>
      <c r="AT20" t="s">
        <v>166</v>
      </c>
      <c r="AU20" t="s">
        <v>166</v>
      </c>
      <c r="AV20" t="s">
        <v>166</v>
      </c>
      <c r="AW20" t="s">
        <v>166</v>
      </c>
    </row>
    <row r="21" spans="1:49" x14ac:dyDescent="0.2">
      <c r="A21" t="s">
        <v>248</v>
      </c>
      <c r="B21">
        <v>142.09</v>
      </c>
      <c r="C21">
        <v>45167</v>
      </c>
      <c r="D21">
        <v>101614</v>
      </c>
      <c r="E21" t="s">
        <v>249</v>
      </c>
      <c r="F21">
        <v>153.6</v>
      </c>
      <c r="G21">
        <v>49200</v>
      </c>
      <c r="H21">
        <v>108854</v>
      </c>
      <c r="I21" t="s">
        <v>170</v>
      </c>
      <c r="J21">
        <v>163.89</v>
      </c>
      <c r="K21">
        <v>51500</v>
      </c>
      <c r="L21">
        <v>109823</v>
      </c>
      <c r="M21" t="s">
        <v>250</v>
      </c>
      <c r="N21">
        <v>171.65</v>
      </c>
      <c r="O21">
        <v>52000</v>
      </c>
      <c r="P21">
        <v>107037</v>
      </c>
      <c r="Q21" t="s">
        <v>251</v>
      </c>
      <c r="R21">
        <v>160.56</v>
      </c>
      <c r="S21">
        <v>56500</v>
      </c>
      <c r="T21">
        <v>111016</v>
      </c>
      <c r="U21" t="s">
        <v>252</v>
      </c>
      <c r="V21">
        <v>153.9</v>
      </c>
      <c r="W21">
        <v>59200</v>
      </c>
      <c r="X21">
        <v>107657</v>
      </c>
      <c r="Y21" t="s">
        <v>253</v>
      </c>
      <c r="Z21">
        <v>153.9</v>
      </c>
      <c r="AA21">
        <v>59200</v>
      </c>
      <c r="AB21">
        <v>116020</v>
      </c>
      <c r="AC21" t="s">
        <v>254</v>
      </c>
      <c r="AD21">
        <v>159.25</v>
      </c>
      <c r="AE21">
        <v>48000</v>
      </c>
      <c r="AF21">
        <v>108655</v>
      </c>
      <c r="AG21" t="s">
        <v>172</v>
      </c>
      <c r="AH21">
        <v>122.03</v>
      </c>
      <c r="AI21">
        <v>36000</v>
      </c>
      <c r="AJ21">
        <v>104308</v>
      </c>
      <c r="AK21" t="s">
        <v>255</v>
      </c>
      <c r="AL21">
        <v>69.260000000000005</v>
      </c>
      <c r="AM21">
        <v>6122</v>
      </c>
      <c r="AN21">
        <v>104507</v>
      </c>
      <c r="AO21" t="s">
        <v>256</v>
      </c>
      <c r="AP21">
        <v>69.06</v>
      </c>
      <c r="AQ21">
        <v>6111</v>
      </c>
      <c r="AR21">
        <v>103922</v>
      </c>
      <c r="AS21" t="s">
        <v>257</v>
      </c>
      <c r="AT21">
        <v>68.760000000000005</v>
      </c>
      <c r="AU21">
        <v>6086</v>
      </c>
      <c r="AV21">
        <v>102891</v>
      </c>
      <c r="AW21" t="s">
        <v>258</v>
      </c>
    </row>
    <row r="22" spans="1:49" x14ac:dyDescent="0.2">
      <c r="A22" t="s">
        <v>259</v>
      </c>
      <c r="B22">
        <v>69.97</v>
      </c>
      <c r="C22">
        <v>5352</v>
      </c>
      <c r="D22" t="s">
        <v>166</v>
      </c>
      <c r="E22" t="s">
        <v>166</v>
      </c>
      <c r="F22">
        <v>71.19</v>
      </c>
      <c r="G22">
        <v>5485</v>
      </c>
      <c r="H22" t="s">
        <v>166</v>
      </c>
      <c r="I22" t="s">
        <v>166</v>
      </c>
      <c r="J22">
        <v>72.61</v>
      </c>
      <c r="K22">
        <v>5661</v>
      </c>
      <c r="L22" t="s">
        <v>166</v>
      </c>
      <c r="M22" t="s">
        <v>166</v>
      </c>
      <c r="N22">
        <v>73.62</v>
      </c>
      <c r="O22">
        <v>5556</v>
      </c>
      <c r="P22" t="s">
        <v>166</v>
      </c>
      <c r="Q22" t="s">
        <v>166</v>
      </c>
      <c r="R22">
        <v>74.75</v>
      </c>
      <c r="S22">
        <v>5476</v>
      </c>
      <c r="T22" t="s">
        <v>166</v>
      </c>
      <c r="U22" t="s">
        <v>166</v>
      </c>
      <c r="V22">
        <v>74.459999999999994</v>
      </c>
      <c r="W22">
        <v>5501</v>
      </c>
      <c r="X22" t="s">
        <v>166</v>
      </c>
      <c r="Y22" t="s">
        <v>166</v>
      </c>
      <c r="Z22">
        <v>75.61</v>
      </c>
      <c r="AA22">
        <v>5891</v>
      </c>
      <c r="AB22" t="s">
        <v>166</v>
      </c>
      <c r="AC22" t="s">
        <v>166</v>
      </c>
      <c r="AD22">
        <v>77.37</v>
      </c>
      <c r="AE22">
        <v>6140</v>
      </c>
      <c r="AF22" t="s">
        <v>166</v>
      </c>
      <c r="AG22" t="s">
        <v>166</v>
      </c>
      <c r="AH22">
        <v>78.03</v>
      </c>
      <c r="AI22">
        <v>6209</v>
      </c>
      <c r="AJ22" t="s">
        <v>166</v>
      </c>
      <c r="AK22" t="s">
        <v>166</v>
      </c>
      <c r="AL22">
        <v>70.150000000000006</v>
      </c>
      <c r="AM22">
        <v>5988</v>
      </c>
      <c r="AN22" t="s">
        <v>166</v>
      </c>
      <c r="AO22" t="s">
        <v>166</v>
      </c>
      <c r="AP22">
        <v>70.349999999999994</v>
      </c>
      <c r="AQ22">
        <v>6026</v>
      </c>
      <c r="AR22" t="s">
        <v>166</v>
      </c>
      <c r="AS22" t="s">
        <v>166</v>
      </c>
      <c r="AT22">
        <v>70.7</v>
      </c>
      <c r="AU22">
        <v>6002</v>
      </c>
      <c r="AV22" t="s">
        <v>166</v>
      </c>
      <c r="AW22" t="s">
        <v>166</v>
      </c>
    </row>
    <row r="23" spans="1:49" x14ac:dyDescent="0.2">
      <c r="A23" t="s">
        <v>260</v>
      </c>
      <c r="B23">
        <v>69.48</v>
      </c>
      <c r="C23">
        <v>4132</v>
      </c>
      <c r="D23">
        <v>42416</v>
      </c>
      <c r="E23" t="s">
        <v>261</v>
      </c>
      <c r="F23">
        <v>71.900000000000006</v>
      </c>
      <c r="G23">
        <v>4202</v>
      </c>
      <c r="H23">
        <v>43746</v>
      </c>
      <c r="I23" t="s">
        <v>262</v>
      </c>
      <c r="J23">
        <v>73.92</v>
      </c>
      <c r="K23">
        <v>4331</v>
      </c>
      <c r="L23">
        <v>45682</v>
      </c>
      <c r="M23" t="s">
        <v>263</v>
      </c>
      <c r="N23">
        <v>75.13</v>
      </c>
      <c r="O23">
        <v>4474</v>
      </c>
      <c r="P23">
        <v>45417</v>
      </c>
      <c r="Q23" t="s">
        <v>264</v>
      </c>
      <c r="R23">
        <v>77.52</v>
      </c>
      <c r="S23">
        <v>4585</v>
      </c>
      <c r="T23">
        <v>46537</v>
      </c>
      <c r="U23" t="s">
        <v>265</v>
      </c>
      <c r="V23">
        <v>78.17</v>
      </c>
      <c r="W23">
        <v>4619</v>
      </c>
      <c r="X23">
        <v>46267</v>
      </c>
      <c r="Y23" t="s">
        <v>266</v>
      </c>
      <c r="Z23">
        <v>78.39</v>
      </c>
      <c r="AA23">
        <v>4650</v>
      </c>
      <c r="AB23">
        <v>47377</v>
      </c>
      <c r="AC23" t="s">
        <v>267</v>
      </c>
      <c r="AD23">
        <v>77.77</v>
      </c>
      <c r="AE23">
        <v>4751</v>
      </c>
      <c r="AF23">
        <v>49240</v>
      </c>
      <c r="AG23" t="s">
        <v>268</v>
      </c>
      <c r="AH23">
        <v>76.12</v>
      </c>
      <c r="AI23">
        <v>4801</v>
      </c>
      <c r="AJ23">
        <v>49679</v>
      </c>
      <c r="AK23" t="s">
        <v>269</v>
      </c>
      <c r="AL23">
        <v>74.81</v>
      </c>
      <c r="AM23">
        <v>4748</v>
      </c>
      <c r="AN23">
        <v>49960</v>
      </c>
      <c r="AO23" t="s">
        <v>270</v>
      </c>
      <c r="AP23">
        <v>81.569999999999993</v>
      </c>
      <c r="AQ23">
        <v>4825</v>
      </c>
      <c r="AR23">
        <v>50149</v>
      </c>
      <c r="AS23" t="s">
        <v>271</v>
      </c>
      <c r="AT23">
        <v>78.150000000000006</v>
      </c>
      <c r="AU23">
        <v>4650</v>
      </c>
      <c r="AV23">
        <v>49902</v>
      </c>
      <c r="AW23" t="s">
        <v>272</v>
      </c>
    </row>
    <row r="24" spans="1:49" x14ac:dyDescent="0.2">
      <c r="A24" t="s">
        <v>273</v>
      </c>
      <c r="B24">
        <v>60</v>
      </c>
      <c r="C24">
        <v>1500</v>
      </c>
      <c r="D24" t="s">
        <v>166</v>
      </c>
      <c r="E24" t="s">
        <v>166</v>
      </c>
      <c r="F24">
        <v>60</v>
      </c>
      <c r="G24">
        <v>1500</v>
      </c>
      <c r="H24" t="s">
        <v>166</v>
      </c>
      <c r="I24" t="s">
        <v>166</v>
      </c>
      <c r="J24" t="s">
        <v>166</v>
      </c>
      <c r="K24" t="s">
        <v>166</v>
      </c>
      <c r="L24" t="s">
        <v>166</v>
      </c>
      <c r="M24" t="s">
        <v>166</v>
      </c>
      <c r="N24" t="s">
        <v>166</v>
      </c>
      <c r="O24" t="s">
        <v>166</v>
      </c>
      <c r="P24" t="s">
        <v>166</v>
      </c>
      <c r="Q24" t="s">
        <v>166</v>
      </c>
      <c r="R24" t="s">
        <v>166</v>
      </c>
      <c r="S24" t="s">
        <v>166</v>
      </c>
      <c r="T24" t="s">
        <v>166</v>
      </c>
      <c r="U24" t="s">
        <v>166</v>
      </c>
      <c r="V24" t="s">
        <v>166</v>
      </c>
      <c r="W24" t="s">
        <v>166</v>
      </c>
      <c r="X24" t="s">
        <v>166</v>
      </c>
      <c r="Y24" t="s">
        <v>166</v>
      </c>
      <c r="Z24" t="s">
        <v>166</v>
      </c>
      <c r="AA24" t="s">
        <v>166</v>
      </c>
      <c r="AB24" t="s">
        <v>166</v>
      </c>
      <c r="AC24" t="s">
        <v>166</v>
      </c>
      <c r="AD24" t="s">
        <v>166</v>
      </c>
      <c r="AE24" t="s">
        <v>166</v>
      </c>
      <c r="AF24" t="s">
        <v>166</v>
      </c>
      <c r="AG24" t="s">
        <v>166</v>
      </c>
      <c r="AH24" t="s">
        <v>166</v>
      </c>
      <c r="AI24" t="s">
        <v>166</v>
      </c>
      <c r="AJ24" t="s">
        <v>166</v>
      </c>
      <c r="AK24" t="s">
        <v>166</v>
      </c>
      <c r="AL24">
        <v>65.02</v>
      </c>
      <c r="AM24" t="s">
        <v>166</v>
      </c>
      <c r="AN24" t="s">
        <v>166</v>
      </c>
      <c r="AO24" t="s">
        <v>166</v>
      </c>
      <c r="AP24">
        <v>64.819999999999993</v>
      </c>
      <c r="AQ24" t="s">
        <v>166</v>
      </c>
      <c r="AR24" t="s">
        <v>166</v>
      </c>
      <c r="AS24" t="s">
        <v>166</v>
      </c>
      <c r="AT24" t="s">
        <v>166</v>
      </c>
      <c r="AU24" t="s">
        <v>166</v>
      </c>
      <c r="AV24" t="s">
        <v>166</v>
      </c>
      <c r="AW24" t="s">
        <v>166</v>
      </c>
    </row>
    <row r="25" spans="1:49" x14ac:dyDescent="0.2">
      <c r="A25" t="s">
        <v>274</v>
      </c>
      <c r="B25" t="s">
        <v>166</v>
      </c>
      <c r="C25" t="s">
        <v>166</v>
      </c>
      <c r="D25" t="s">
        <v>166</v>
      </c>
      <c r="E25" t="s">
        <v>166</v>
      </c>
      <c r="F25" t="s">
        <v>166</v>
      </c>
      <c r="G25" t="s">
        <v>166</v>
      </c>
      <c r="H25" t="s">
        <v>166</v>
      </c>
      <c r="I25" t="s">
        <v>166</v>
      </c>
      <c r="J25" t="s">
        <v>166</v>
      </c>
      <c r="K25" t="s">
        <v>166</v>
      </c>
      <c r="L25" t="s">
        <v>166</v>
      </c>
      <c r="M25" t="s">
        <v>166</v>
      </c>
      <c r="N25" t="s">
        <v>166</v>
      </c>
      <c r="O25" t="s">
        <v>166</v>
      </c>
      <c r="P25" t="s">
        <v>166</v>
      </c>
      <c r="Q25" t="s">
        <v>166</v>
      </c>
      <c r="R25" t="s">
        <v>166</v>
      </c>
      <c r="S25" t="s">
        <v>166</v>
      </c>
      <c r="T25" t="s">
        <v>166</v>
      </c>
      <c r="U25" t="s">
        <v>166</v>
      </c>
      <c r="V25" t="s">
        <v>166</v>
      </c>
      <c r="W25" t="s">
        <v>166</v>
      </c>
      <c r="X25" t="s">
        <v>166</v>
      </c>
      <c r="Y25" t="s">
        <v>166</v>
      </c>
      <c r="Z25" t="s">
        <v>166</v>
      </c>
      <c r="AA25" t="s">
        <v>166</v>
      </c>
      <c r="AB25" t="s">
        <v>166</v>
      </c>
      <c r="AC25" t="s">
        <v>166</v>
      </c>
      <c r="AD25" t="s">
        <v>166</v>
      </c>
      <c r="AE25" t="s">
        <v>166</v>
      </c>
      <c r="AF25" t="s">
        <v>166</v>
      </c>
      <c r="AG25" t="s">
        <v>166</v>
      </c>
      <c r="AH25" t="s">
        <v>166</v>
      </c>
      <c r="AI25" t="s">
        <v>166</v>
      </c>
      <c r="AJ25" t="s">
        <v>166</v>
      </c>
      <c r="AK25" t="s">
        <v>166</v>
      </c>
      <c r="AL25" t="s">
        <v>166</v>
      </c>
      <c r="AM25" t="s">
        <v>166</v>
      </c>
      <c r="AN25" t="s">
        <v>166</v>
      </c>
      <c r="AO25" t="s">
        <v>166</v>
      </c>
      <c r="AP25" t="s">
        <v>166</v>
      </c>
      <c r="AQ25" t="s">
        <v>166</v>
      </c>
      <c r="AR25" t="s">
        <v>166</v>
      </c>
      <c r="AS25" t="s">
        <v>166</v>
      </c>
      <c r="AT25" t="s">
        <v>166</v>
      </c>
      <c r="AU25" t="s">
        <v>166</v>
      </c>
      <c r="AV25" t="s">
        <v>166</v>
      </c>
      <c r="AW25" t="s">
        <v>166</v>
      </c>
    </row>
    <row r="26" spans="1:49" x14ac:dyDescent="0.2">
      <c r="A26" t="s">
        <v>275</v>
      </c>
      <c r="B26">
        <v>66.239999999999995</v>
      </c>
      <c r="C26">
        <v>4087</v>
      </c>
      <c r="D26">
        <v>48457</v>
      </c>
      <c r="E26" t="s">
        <v>276</v>
      </c>
      <c r="F26">
        <v>66.3</v>
      </c>
      <c r="G26">
        <v>4120</v>
      </c>
      <c r="H26">
        <v>48790</v>
      </c>
      <c r="I26" t="s">
        <v>277</v>
      </c>
      <c r="J26">
        <v>68.34</v>
      </c>
      <c r="K26">
        <v>4304</v>
      </c>
      <c r="L26">
        <v>49706</v>
      </c>
      <c r="M26" t="s">
        <v>278</v>
      </c>
      <c r="N26">
        <v>68.77</v>
      </c>
      <c r="O26">
        <v>4511</v>
      </c>
      <c r="P26">
        <v>50273</v>
      </c>
      <c r="Q26" t="s">
        <v>279</v>
      </c>
      <c r="R26">
        <v>69.45</v>
      </c>
      <c r="S26">
        <v>4276</v>
      </c>
      <c r="T26">
        <v>51123</v>
      </c>
      <c r="U26" t="s">
        <v>277</v>
      </c>
      <c r="V26">
        <v>71.23</v>
      </c>
      <c r="W26">
        <v>4643</v>
      </c>
      <c r="X26">
        <v>51344</v>
      </c>
      <c r="Y26" t="s">
        <v>280</v>
      </c>
      <c r="Z26">
        <v>72.05</v>
      </c>
      <c r="AA26">
        <v>4613</v>
      </c>
      <c r="AB26">
        <v>51261</v>
      </c>
      <c r="AC26" t="s">
        <v>281</v>
      </c>
      <c r="AD26">
        <v>72.23</v>
      </c>
      <c r="AE26">
        <v>4569</v>
      </c>
      <c r="AF26">
        <v>51568</v>
      </c>
      <c r="AG26" t="s">
        <v>206</v>
      </c>
      <c r="AH26">
        <v>74.52</v>
      </c>
      <c r="AI26">
        <v>4687</v>
      </c>
      <c r="AJ26">
        <v>51411</v>
      </c>
      <c r="AK26" t="s">
        <v>282</v>
      </c>
      <c r="AL26">
        <v>68.09</v>
      </c>
      <c r="AM26">
        <v>4187</v>
      </c>
      <c r="AN26">
        <v>51904</v>
      </c>
      <c r="AO26" t="s">
        <v>283</v>
      </c>
      <c r="AP26">
        <v>67.790000000000006</v>
      </c>
      <c r="AQ26">
        <v>4273</v>
      </c>
      <c r="AR26">
        <v>53016</v>
      </c>
      <c r="AS26" t="s">
        <v>284</v>
      </c>
      <c r="AT26">
        <v>67.38</v>
      </c>
      <c r="AU26">
        <v>4286</v>
      </c>
      <c r="AV26">
        <v>54144</v>
      </c>
      <c r="AW26" t="s">
        <v>285</v>
      </c>
    </row>
    <row r="27" spans="1:49" x14ac:dyDescent="0.2">
      <c r="A27" t="s">
        <v>286</v>
      </c>
      <c r="B27">
        <v>72.040000000000006</v>
      </c>
      <c r="C27">
        <v>8460</v>
      </c>
      <c r="D27">
        <v>56991</v>
      </c>
      <c r="E27" t="s">
        <v>287</v>
      </c>
      <c r="F27">
        <v>68.94</v>
      </c>
      <c r="G27">
        <v>7305</v>
      </c>
      <c r="H27">
        <v>58317</v>
      </c>
      <c r="I27" t="s">
        <v>240</v>
      </c>
      <c r="J27">
        <v>80.260000000000005</v>
      </c>
      <c r="K27">
        <v>9322</v>
      </c>
      <c r="L27">
        <v>58541</v>
      </c>
      <c r="M27" t="s">
        <v>288</v>
      </c>
      <c r="N27">
        <v>82.41</v>
      </c>
      <c r="O27">
        <v>11476</v>
      </c>
      <c r="P27">
        <v>58501</v>
      </c>
      <c r="Q27" t="s">
        <v>209</v>
      </c>
      <c r="R27">
        <v>71.94</v>
      </c>
      <c r="S27">
        <v>6868</v>
      </c>
      <c r="T27">
        <v>58858</v>
      </c>
      <c r="U27" t="s">
        <v>242</v>
      </c>
      <c r="V27">
        <v>73.11</v>
      </c>
      <c r="W27">
        <v>6735</v>
      </c>
      <c r="X27">
        <v>58875</v>
      </c>
      <c r="Y27" t="s">
        <v>289</v>
      </c>
      <c r="Z27">
        <v>79.91</v>
      </c>
      <c r="AA27">
        <v>5908</v>
      </c>
      <c r="AB27">
        <v>60828</v>
      </c>
      <c r="AC27" t="s">
        <v>290</v>
      </c>
      <c r="AD27">
        <v>78.42</v>
      </c>
      <c r="AE27">
        <v>7456</v>
      </c>
      <c r="AF27">
        <v>59381</v>
      </c>
      <c r="AG27" t="s">
        <v>167</v>
      </c>
      <c r="AH27">
        <v>72.19</v>
      </c>
      <c r="AI27">
        <v>6792</v>
      </c>
      <c r="AJ27">
        <v>58948</v>
      </c>
      <c r="AK27" t="s">
        <v>291</v>
      </c>
      <c r="AL27">
        <v>65.03</v>
      </c>
      <c r="AM27">
        <v>5100</v>
      </c>
      <c r="AN27">
        <v>57310</v>
      </c>
      <c r="AO27" t="s">
        <v>292</v>
      </c>
      <c r="AP27">
        <v>68.87</v>
      </c>
      <c r="AQ27">
        <v>6929</v>
      </c>
      <c r="AR27">
        <v>58301</v>
      </c>
      <c r="AS27" t="s">
        <v>165</v>
      </c>
      <c r="AT27">
        <v>68.569999999999993</v>
      </c>
      <c r="AU27">
        <v>4800</v>
      </c>
      <c r="AV27">
        <v>60002</v>
      </c>
      <c r="AW27" t="s">
        <v>293</v>
      </c>
    </row>
    <row r="28" spans="1:49" x14ac:dyDescent="0.2">
      <c r="A28" t="s">
        <v>4</v>
      </c>
      <c r="B28">
        <v>76.67</v>
      </c>
      <c r="C28">
        <v>6136</v>
      </c>
      <c r="D28">
        <v>57572</v>
      </c>
      <c r="E28" t="s">
        <v>294</v>
      </c>
      <c r="F28">
        <v>79.88</v>
      </c>
      <c r="G28">
        <v>6233</v>
      </c>
      <c r="H28">
        <v>57665</v>
      </c>
      <c r="I28" t="s">
        <v>295</v>
      </c>
      <c r="J28">
        <v>81.86</v>
      </c>
      <c r="K28">
        <v>6414</v>
      </c>
      <c r="L28" t="s">
        <v>166</v>
      </c>
      <c r="M28" t="s">
        <v>166</v>
      </c>
      <c r="N28">
        <v>79.98</v>
      </c>
      <c r="O28">
        <v>6427</v>
      </c>
      <c r="P28">
        <v>60292</v>
      </c>
      <c r="Q28" t="s">
        <v>254</v>
      </c>
      <c r="R28">
        <v>80.260000000000005</v>
      </c>
      <c r="S28">
        <v>6612</v>
      </c>
      <c r="T28" t="s">
        <v>166</v>
      </c>
      <c r="U28" t="s">
        <v>166</v>
      </c>
      <c r="V28">
        <v>81.11</v>
      </c>
      <c r="W28">
        <v>6667</v>
      </c>
      <c r="X28" t="s">
        <v>166</v>
      </c>
      <c r="Y28" t="s">
        <v>166</v>
      </c>
      <c r="Z28">
        <v>83.71</v>
      </c>
      <c r="AA28">
        <v>6630</v>
      </c>
      <c r="AB28" t="s">
        <v>166</v>
      </c>
      <c r="AC28" t="s">
        <v>166</v>
      </c>
      <c r="AD28">
        <v>84.75</v>
      </c>
      <c r="AE28">
        <v>6642</v>
      </c>
      <c r="AF28" t="s">
        <v>166</v>
      </c>
      <c r="AG28" t="s">
        <v>166</v>
      </c>
      <c r="AH28">
        <v>82.78</v>
      </c>
      <c r="AI28">
        <v>6632</v>
      </c>
      <c r="AJ28" t="s">
        <v>166</v>
      </c>
      <c r="AK28" t="s">
        <v>166</v>
      </c>
      <c r="AL28">
        <v>82.12</v>
      </c>
      <c r="AM28">
        <v>6891</v>
      </c>
      <c r="AN28" t="s">
        <v>166</v>
      </c>
      <c r="AO28" t="s">
        <v>166</v>
      </c>
      <c r="AP28">
        <v>81.91</v>
      </c>
      <c r="AQ28">
        <v>7107</v>
      </c>
      <c r="AR28" t="s">
        <v>166</v>
      </c>
      <c r="AS28" t="s">
        <v>166</v>
      </c>
      <c r="AT28">
        <v>82.91</v>
      </c>
      <c r="AU28">
        <v>6990</v>
      </c>
      <c r="AV28" t="s">
        <v>166</v>
      </c>
      <c r="AW28" t="s">
        <v>166</v>
      </c>
    </row>
    <row r="29" spans="1:49" x14ac:dyDescent="0.2">
      <c r="A29" t="s">
        <v>21</v>
      </c>
      <c r="B29">
        <v>64.97</v>
      </c>
      <c r="C29">
        <v>6367</v>
      </c>
      <c r="D29">
        <v>54626</v>
      </c>
      <c r="E29" t="s">
        <v>296</v>
      </c>
      <c r="F29">
        <v>67.08</v>
      </c>
      <c r="G29">
        <v>6385</v>
      </c>
      <c r="H29">
        <v>57883</v>
      </c>
      <c r="I29" t="s">
        <v>297</v>
      </c>
      <c r="J29">
        <v>65.25</v>
      </c>
      <c r="K29">
        <v>5288</v>
      </c>
      <c r="L29">
        <v>54082</v>
      </c>
      <c r="M29" t="s">
        <v>164</v>
      </c>
      <c r="N29">
        <v>72.239999999999995</v>
      </c>
      <c r="O29">
        <v>5664</v>
      </c>
      <c r="P29">
        <v>55053</v>
      </c>
      <c r="Q29" t="s">
        <v>283</v>
      </c>
      <c r="R29">
        <v>71.849999999999994</v>
      </c>
      <c r="S29">
        <v>6128</v>
      </c>
      <c r="T29">
        <v>49851</v>
      </c>
      <c r="U29" t="s">
        <v>298</v>
      </c>
      <c r="V29">
        <v>72.7</v>
      </c>
      <c r="W29">
        <v>6544</v>
      </c>
      <c r="X29">
        <v>53435</v>
      </c>
      <c r="Y29" t="s">
        <v>204</v>
      </c>
      <c r="Z29">
        <v>78.2</v>
      </c>
      <c r="AA29">
        <v>8748</v>
      </c>
      <c r="AB29">
        <v>49470</v>
      </c>
      <c r="AC29" t="s">
        <v>268</v>
      </c>
      <c r="AD29">
        <v>75.510000000000005</v>
      </c>
      <c r="AE29">
        <v>9500</v>
      </c>
      <c r="AF29">
        <v>50963</v>
      </c>
      <c r="AG29" t="s">
        <v>232</v>
      </c>
      <c r="AH29">
        <v>73.67</v>
      </c>
      <c r="AI29">
        <v>7600</v>
      </c>
      <c r="AJ29">
        <v>49910</v>
      </c>
      <c r="AK29" t="s">
        <v>299</v>
      </c>
      <c r="AL29">
        <v>76.89</v>
      </c>
      <c r="AM29">
        <v>5433</v>
      </c>
      <c r="AN29">
        <v>49839</v>
      </c>
      <c r="AO29" t="s">
        <v>154</v>
      </c>
      <c r="AP29">
        <v>75.2</v>
      </c>
      <c r="AQ29">
        <v>5700</v>
      </c>
      <c r="AR29">
        <v>48865</v>
      </c>
      <c r="AS29" t="s">
        <v>300</v>
      </c>
      <c r="AT29">
        <v>71.03</v>
      </c>
      <c r="AU29">
        <v>5800</v>
      </c>
      <c r="AV29">
        <v>50525</v>
      </c>
      <c r="AW29" t="s">
        <v>281</v>
      </c>
    </row>
    <row r="30" spans="1:49" x14ac:dyDescent="0.2">
      <c r="A30" t="s">
        <v>301</v>
      </c>
      <c r="B30">
        <v>71.73</v>
      </c>
      <c r="C30">
        <v>4240</v>
      </c>
      <c r="D30">
        <v>46500</v>
      </c>
      <c r="E30" t="s">
        <v>154</v>
      </c>
      <c r="F30">
        <v>74.17</v>
      </c>
      <c r="G30">
        <v>4201</v>
      </c>
      <c r="H30">
        <v>46918</v>
      </c>
      <c r="I30" t="s">
        <v>268</v>
      </c>
      <c r="J30">
        <v>74.06</v>
      </c>
      <c r="K30">
        <v>4231</v>
      </c>
      <c r="L30">
        <v>47048</v>
      </c>
      <c r="M30" t="s">
        <v>302</v>
      </c>
      <c r="N30">
        <v>72.349999999999994</v>
      </c>
      <c r="O30">
        <v>4347</v>
      </c>
      <c r="P30">
        <v>47092</v>
      </c>
      <c r="Q30" t="s">
        <v>303</v>
      </c>
      <c r="R30">
        <v>73.39</v>
      </c>
      <c r="S30">
        <v>4298</v>
      </c>
      <c r="T30">
        <v>48043</v>
      </c>
      <c r="U30" t="s">
        <v>149</v>
      </c>
      <c r="V30">
        <v>77.2</v>
      </c>
      <c r="W30">
        <v>4049</v>
      </c>
      <c r="X30">
        <v>48356</v>
      </c>
      <c r="Y30" t="s">
        <v>304</v>
      </c>
      <c r="Z30">
        <v>87.4</v>
      </c>
      <c r="AA30">
        <v>3591</v>
      </c>
      <c r="AB30">
        <v>48880</v>
      </c>
      <c r="AC30" t="s">
        <v>305</v>
      </c>
      <c r="AD30">
        <v>90.34</v>
      </c>
      <c r="AE30">
        <v>3556</v>
      </c>
      <c r="AF30">
        <v>50135</v>
      </c>
      <c r="AG30" t="s">
        <v>306</v>
      </c>
      <c r="AH30">
        <v>87.34</v>
      </c>
      <c r="AI30">
        <v>3770</v>
      </c>
      <c r="AJ30">
        <v>49828</v>
      </c>
      <c r="AK30" t="s">
        <v>307</v>
      </c>
      <c r="AL30">
        <v>66.88</v>
      </c>
      <c r="AM30">
        <v>5340</v>
      </c>
      <c r="AN30">
        <v>49920</v>
      </c>
      <c r="AO30" t="s">
        <v>308</v>
      </c>
      <c r="AP30">
        <v>67.89</v>
      </c>
      <c r="AQ30">
        <v>5389</v>
      </c>
      <c r="AR30">
        <v>50794</v>
      </c>
      <c r="AS30" t="s">
        <v>234</v>
      </c>
      <c r="AT30">
        <v>66.819999999999993</v>
      </c>
      <c r="AU30">
        <v>5256</v>
      </c>
      <c r="AV30">
        <v>51073</v>
      </c>
      <c r="AW30" t="s">
        <v>309</v>
      </c>
    </row>
    <row r="31" spans="1:49" x14ac:dyDescent="0.2">
      <c r="A31" t="s">
        <v>310</v>
      </c>
      <c r="B31">
        <v>111.45</v>
      </c>
      <c r="C31">
        <v>17025</v>
      </c>
      <c r="D31">
        <v>79254</v>
      </c>
      <c r="E31" t="s">
        <v>281</v>
      </c>
      <c r="F31">
        <v>94.36</v>
      </c>
      <c r="G31">
        <v>12080</v>
      </c>
      <c r="H31">
        <v>79023</v>
      </c>
      <c r="I31" t="s">
        <v>311</v>
      </c>
      <c r="J31">
        <v>90.1</v>
      </c>
      <c r="K31">
        <v>14125</v>
      </c>
      <c r="L31">
        <v>79340</v>
      </c>
      <c r="M31" t="s">
        <v>292</v>
      </c>
      <c r="N31" t="s">
        <v>166</v>
      </c>
      <c r="O31" t="s">
        <v>166</v>
      </c>
      <c r="P31">
        <v>78375</v>
      </c>
      <c r="Q31" t="s">
        <v>166</v>
      </c>
      <c r="R31">
        <v>119.28</v>
      </c>
      <c r="S31">
        <v>26500</v>
      </c>
      <c r="T31">
        <v>78632</v>
      </c>
      <c r="U31" t="s">
        <v>312</v>
      </c>
      <c r="V31">
        <v>119.28</v>
      </c>
      <c r="W31">
        <v>26500</v>
      </c>
      <c r="X31">
        <v>77260</v>
      </c>
      <c r="Y31" t="s">
        <v>154</v>
      </c>
      <c r="Z31">
        <v>115.48</v>
      </c>
      <c r="AA31">
        <v>23000</v>
      </c>
      <c r="AB31">
        <v>81791</v>
      </c>
      <c r="AC31" t="s">
        <v>313</v>
      </c>
      <c r="AD31">
        <v>112.81</v>
      </c>
      <c r="AE31">
        <v>21500</v>
      </c>
      <c r="AF31">
        <v>82875</v>
      </c>
      <c r="AG31" t="s">
        <v>204</v>
      </c>
      <c r="AH31">
        <v>84.61</v>
      </c>
      <c r="AI31">
        <v>9050</v>
      </c>
      <c r="AJ31">
        <v>83538</v>
      </c>
      <c r="AK31" t="s">
        <v>314</v>
      </c>
      <c r="AL31">
        <v>100.03</v>
      </c>
      <c r="AM31" t="s">
        <v>166</v>
      </c>
      <c r="AN31">
        <v>86450</v>
      </c>
      <c r="AO31" t="s">
        <v>315</v>
      </c>
      <c r="AP31">
        <v>99.73</v>
      </c>
      <c r="AQ31">
        <v>12691</v>
      </c>
      <c r="AR31">
        <v>89447</v>
      </c>
      <c r="AS31" t="s">
        <v>316</v>
      </c>
      <c r="AT31">
        <v>99.3</v>
      </c>
      <c r="AU31">
        <v>16200</v>
      </c>
      <c r="AV31">
        <v>86116</v>
      </c>
      <c r="AW31" t="s">
        <v>317</v>
      </c>
    </row>
    <row r="32" spans="1:49" x14ac:dyDescent="0.2">
      <c r="A32" t="s">
        <v>318</v>
      </c>
      <c r="B32">
        <v>64.069999999999993</v>
      </c>
      <c r="C32">
        <v>4981</v>
      </c>
      <c r="D32">
        <v>50791</v>
      </c>
      <c r="E32" t="s">
        <v>161</v>
      </c>
      <c r="F32">
        <v>67.59</v>
      </c>
      <c r="G32">
        <v>5022</v>
      </c>
      <c r="H32">
        <v>52403</v>
      </c>
      <c r="I32" t="s">
        <v>319</v>
      </c>
      <c r="J32">
        <v>72.06</v>
      </c>
      <c r="K32">
        <v>5047</v>
      </c>
      <c r="L32">
        <v>53855</v>
      </c>
      <c r="M32" t="s">
        <v>205</v>
      </c>
      <c r="N32">
        <v>72.900000000000006</v>
      </c>
      <c r="O32">
        <v>5083</v>
      </c>
      <c r="P32">
        <v>53471</v>
      </c>
      <c r="Q32" t="s">
        <v>158</v>
      </c>
      <c r="R32">
        <v>74.61</v>
      </c>
      <c r="S32">
        <v>4901</v>
      </c>
      <c r="T32">
        <v>54803</v>
      </c>
      <c r="U32" t="s">
        <v>204</v>
      </c>
      <c r="V32">
        <v>77.02</v>
      </c>
      <c r="W32">
        <v>4850</v>
      </c>
      <c r="X32">
        <v>53549</v>
      </c>
      <c r="Y32" t="s">
        <v>320</v>
      </c>
      <c r="Z32">
        <v>79.239999999999995</v>
      </c>
      <c r="AA32">
        <v>4878</v>
      </c>
      <c r="AB32">
        <v>53483</v>
      </c>
      <c r="AC32" t="s">
        <v>232</v>
      </c>
      <c r="AD32">
        <v>79.61</v>
      </c>
      <c r="AE32">
        <v>5075</v>
      </c>
      <c r="AF32">
        <v>54452</v>
      </c>
      <c r="AG32" t="s">
        <v>321</v>
      </c>
      <c r="AH32">
        <v>76.97</v>
      </c>
      <c r="AI32">
        <v>5362</v>
      </c>
      <c r="AJ32">
        <v>54930</v>
      </c>
      <c r="AK32" t="s">
        <v>206</v>
      </c>
      <c r="AL32">
        <v>67.760000000000005</v>
      </c>
      <c r="AM32">
        <v>5795</v>
      </c>
      <c r="AN32">
        <v>55157</v>
      </c>
      <c r="AO32" t="s">
        <v>322</v>
      </c>
      <c r="AP32">
        <v>68.94</v>
      </c>
      <c r="AQ32">
        <v>5624</v>
      </c>
      <c r="AR32">
        <v>55322</v>
      </c>
      <c r="AS32" t="s">
        <v>323</v>
      </c>
      <c r="AT32">
        <v>68.81</v>
      </c>
      <c r="AU32">
        <v>5551</v>
      </c>
      <c r="AV32">
        <v>55498</v>
      </c>
      <c r="AW32" t="s">
        <v>324</v>
      </c>
    </row>
    <row r="33" spans="1:49" x14ac:dyDescent="0.2">
      <c r="A33" t="s">
        <v>325</v>
      </c>
      <c r="B33">
        <v>131.94999999999999</v>
      </c>
      <c r="C33">
        <v>4420</v>
      </c>
      <c r="D33" t="s">
        <v>166</v>
      </c>
      <c r="E33" t="s">
        <v>166</v>
      </c>
      <c r="F33">
        <v>131.94999999999999</v>
      </c>
      <c r="G33">
        <v>4420</v>
      </c>
      <c r="H33" t="s">
        <v>166</v>
      </c>
      <c r="I33" t="s">
        <v>166</v>
      </c>
      <c r="J33">
        <v>131.94999999999999</v>
      </c>
      <c r="K33">
        <v>4420</v>
      </c>
      <c r="L33" t="s">
        <v>166</v>
      </c>
      <c r="M33" t="s">
        <v>166</v>
      </c>
      <c r="N33">
        <v>131.94999999999999</v>
      </c>
      <c r="O33">
        <v>4420</v>
      </c>
      <c r="P33" t="s">
        <v>166</v>
      </c>
      <c r="Q33" t="s">
        <v>166</v>
      </c>
      <c r="R33">
        <v>131.94999999999999</v>
      </c>
      <c r="S33">
        <v>4420</v>
      </c>
      <c r="T33" t="s">
        <v>166</v>
      </c>
      <c r="U33" t="s">
        <v>166</v>
      </c>
      <c r="V33">
        <v>131.94999999999999</v>
      </c>
      <c r="W33">
        <v>4420</v>
      </c>
      <c r="X33" t="s">
        <v>166</v>
      </c>
      <c r="Y33" t="s">
        <v>166</v>
      </c>
      <c r="Z33">
        <v>131.94999999999999</v>
      </c>
      <c r="AA33">
        <v>4420</v>
      </c>
      <c r="AB33" t="s">
        <v>166</v>
      </c>
      <c r="AC33" t="s">
        <v>166</v>
      </c>
      <c r="AD33">
        <v>131.94999999999999</v>
      </c>
      <c r="AE33">
        <v>4420</v>
      </c>
      <c r="AF33" t="s">
        <v>166</v>
      </c>
      <c r="AG33" t="s">
        <v>166</v>
      </c>
      <c r="AH33">
        <v>131.94999999999999</v>
      </c>
      <c r="AI33">
        <v>4420</v>
      </c>
      <c r="AJ33" t="s">
        <v>166</v>
      </c>
      <c r="AK33" t="s">
        <v>166</v>
      </c>
      <c r="AL33" t="s">
        <v>166</v>
      </c>
      <c r="AM33" t="s">
        <v>166</v>
      </c>
      <c r="AN33" t="s">
        <v>166</v>
      </c>
      <c r="AO33" t="s">
        <v>166</v>
      </c>
      <c r="AP33" t="s">
        <v>166</v>
      </c>
      <c r="AQ33" t="s">
        <v>166</v>
      </c>
      <c r="AR33" t="s">
        <v>166</v>
      </c>
      <c r="AS33" t="s">
        <v>166</v>
      </c>
      <c r="AT33" t="s">
        <v>166</v>
      </c>
      <c r="AU33" t="s">
        <v>166</v>
      </c>
      <c r="AV33" t="s">
        <v>166</v>
      </c>
      <c r="AW33" t="s">
        <v>166</v>
      </c>
    </row>
    <row r="34" spans="1:49" x14ac:dyDescent="0.2">
      <c r="A34" t="s">
        <v>326</v>
      </c>
      <c r="B34">
        <v>92.64</v>
      </c>
      <c r="C34">
        <v>6532</v>
      </c>
      <c r="D34">
        <v>75231</v>
      </c>
      <c r="E34" t="s">
        <v>327</v>
      </c>
      <c r="F34">
        <v>93.92</v>
      </c>
      <c r="G34">
        <v>6432</v>
      </c>
      <c r="H34">
        <v>80981</v>
      </c>
      <c r="I34" t="s">
        <v>328</v>
      </c>
      <c r="J34">
        <v>94.73</v>
      </c>
      <c r="K34">
        <v>6456</v>
      </c>
      <c r="L34">
        <v>80368</v>
      </c>
      <c r="M34" t="s">
        <v>329</v>
      </c>
      <c r="N34">
        <v>93.47</v>
      </c>
      <c r="O34">
        <v>6157</v>
      </c>
      <c r="P34">
        <v>73936</v>
      </c>
      <c r="Q34" t="s">
        <v>287</v>
      </c>
      <c r="R34">
        <v>91.45</v>
      </c>
      <c r="S34">
        <v>5875</v>
      </c>
      <c r="T34">
        <v>76074</v>
      </c>
      <c r="U34" t="s">
        <v>217</v>
      </c>
      <c r="V34">
        <v>93.27</v>
      </c>
      <c r="W34">
        <v>5948</v>
      </c>
      <c r="X34">
        <v>75158</v>
      </c>
      <c r="Y34" t="s">
        <v>330</v>
      </c>
      <c r="Z34">
        <v>99.18</v>
      </c>
      <c r="AA34">
        <v>6365</v>
      </c>
      <c r="AB34">
        <v>79089</v>
      </c>
      <c r="AC34" t="s">
        <v>184</v>
      </c>
      <c r="AD34">
        <v>103.78</v>
      </c>
      <c r="AE34">
        <v>6439</v>
      </c>
      <c r="AF34">
        <v>78657</v>
      </c>
      <c r="AG34" t="s">
        <v>159</v>
      </c>
      <c r="AH34">
        <v>104.09</v>
      </c>
      <c r="AI34">
        <v>6504</v>
      </c>
      <c r="AJ34">
        <v>89651</v>
      </c>
      <c r="AK34" t="s">
        <v>162</v>
      </c>
      <c r="AL34">
        <v>113.07</v>
      </c>
      <c r="AM34">
        <v>7058</v>
      </c>
      <c r="AN34">
        <v>90398</v>
      </c>
      <c r="AO34" t="s">
        <v>190</v>
      </c>
      <c r="AP34">
        <v>113.09</v>
      </c>
      <c r="AQ34">
        <v>7143</v>
      </c>
      <c r="AR34">
        <v>86326</v>
      </c>
      <c r="AS34" t="s">
        <v>331</v>
      </c>
      <c r="AT34">
        <v>114.8</v>
      </c>
      <c r="AU34">
        <v>7082</v>
      </c>
      <c r="AV34">
        <v>83008</v>
      </c>
      <c r="AW34" t="s">
        <v>332</v>
      </c>
    </row>
    <row r="35" spans="1:49" x14ac:dyDescent="0.2">
      <c r="A35" t="s">
        <v>24</v>
      </c>
      <c r="B35">
        <v>75.849999999999994</v>
      </c>
      <c r="C35">
        <v>11556</v>
      </c>
      <c r="D35">
        <v>63712</v>
      </c>
      <c r="E35" t="s">
        <v>163</v>
      </c>
      <c r="F35">
        <v>76.56</v>
      </c>
      <c r="G35">
        <v>11376</v>
      </c>
      <c r="H35">
        <v>67672</v>
      </c>
      <c r="I35" t="s">
        <v>333</v>
      </c>
      <c r="J35">
        <v>80.8</v>
      </c>
      <c r="K35">
        <v>11616</v>
      </c>
      <c r="L35">
        <v>66174</v>
      </c>
      <c r="M35" t="s">
        <v>176</v>
      </c>
      <c r="N35">
        <v>78.900000000000006</v>
      </c>
      <c r="O35">
        <v>12427</v>
      </c>
      <c r="P35">
        <v>67865</v>
      </c>
      <c r="Q35" t="s">
        <v>334</v>
      </c>
      <c r="R35">
        <v>75.900000000000006</v>
      </c>
      <c r="S35">
        <v>12568</v>
      </c>
      <c r="T35">
        <v>65406</v>
      </c>
      <c r="U35" t="s">
        <v>328</v>
      </c>
      <c r="V35">
        <v>79.22</v>
      </c>
      <c r="W35">
        <v>12833</v>
      </c>
      <c r="X35">
        <v>63888</v>
      </c>
      <c r="Y35" t="s">
        <v>330</v>
      </c>
      <c r="Z35">
        <v>83.25</v>
      </c>
      <c r="AA35">
        <v>13064</v>
      </c>
      <c r="AB35">
        <v>61920</v>
      </c>
      <c r="AC35" t="s">
        <v>335</v>
      </c>
      <c r="AD35">
        <v>79.53</v>
      </c>
      <c r="AE35">
        <v>12504</v>
      </c>
      <c r="AF35">
        <v>60965</v>
      </c>
      <c r="AG35" t="s">
        <v>336</v>
      </c>
      <c r="AH35">
        <v>80.53</v>
      </c>
      <c r="AI35">
        <v>12647</v>
      </c>
      <c r="AJ35">
        <v>54061</v>
      </c>
      <c r="AK35" t="s">
        <v>148</v>
      </c>
      <c r="AL35">
        <v>79.47</v>
      </c>
      <c r="AM35">
        <v>9800</v>
      </c>
      <c r="AN35">
        <v>56006</v>
      </c>
      <c r="AO35" t="s">
        <v>337</v>
      </c>
      <c r="AP35">
        <v>77.790000000000006</v>
      </c>
      <c r="AQ35">
        <v>9900</v>
      </c>
      <c r="AR35">
        <v>65714</v>
      </c>
      <c r="AS35" t="s">
        <v>245</v>
      </c>
      <c r="AT35">
        <v>77.760000000000005</v>
      </c>
      <c r="AU35">
        <v>10453</v>
      </c>
      <c r="AV35">
        <v>56941</v>
      </c>
      <c r="AW35" t="s">
        <v>276</v>
      </c>
    </row>
    <row r="36" spans="1:49" x14ac:dyDescent="0.2">
      <c r="A36" t="s">
        <v>338</v>
      </c>
      <c r="B36">
        <v>76.790000000000006</v>
      </c>
      <c r="C36">
        <v>3317</v>
      </c>
      <c r="D36">
        <v>69114</v>
      </c>
      <c r="E36" t="s">
        <v>339</v>
      </c>
      <c r="F36">
        <v>83.15</v>
      </c>
      <c r="G36">
        <v>2955</v>
      </c>
      <c r="H36">
        <v>72474</v>
      </c>
      <c r="I36" t="s">
        <v>340</v>
      </c>
      <c r="J36">
        <v>85.89</v>
      </c>
      <c r="K36">
        <v>3051</v>
      </c>
      <c r="L36">
        <v>74347</v>
      </c>
      <c r="M36" t="s">
        <v>341</v>
      </c>
      <c r="N36">
        <v>83.35</v>
      </c>
      <c r="O36">
        <v>3166</v>
      </c>
      <c r="P36">
        <v>68703</v>
      </c>
      <c r="Q36" t="s">
        <v>241</v>
      </c>
      <c r="R36">
        <v>89.47</v>
      </c>
      <c r="S36">
        <v>3156</v>
      </c>
      <c r="T36">
        <v>73979</v>
      </c>
      <c r="U36" t="s">
        <v>342</v>
      </c>
      <c r="V36">
        <v>94.87</v>
      </c>
      <c r="W36">
        <v>2823</v>
      </c>
      <c r="X36">
        <v>69249</v>
      </c>
      <c r="Y36" t="s">
        <v>343</v>
      </c>
      <c r="Z36">
        <v>94.7</v>
      </c>
      <c r="AA36">
        <v>2790</v>
      </c>
      <c r="AB36">
        <v>69578</v>
      </c>
      <c r="AC36" t="s">
        <v>204</v>
      </c>
      <c r="AD36">
        <v>94.58</v>
      </c>
      <c r="AE36">
        <v>2992</v>
      </c>
      <c r="AF36">
        <v>65566</v>
      </c>
      <c r="AG36" t="s">
        <v>344</v>
      </c>
      <c r="AH36">
        <v>95.23</v>
      </c>
      <c r="AI36">
        <v>2981</v>
      </c>
      <c r="AJ36">
        <v>69374</v>
      </c>
      <c r="AK36" t="s">
        <v>288</v>
      </c>
      <c r="AL36">
        <v>71.53</v>
      </c>
      <c r="AM36">
        <v>5950</v>
      </c>
      <c r="AN36">
        <v>77983</v>
      </c>
      <c r="AO36" t="s">
        <v>345</v>
      </c>
      <c r="AP36">
        <v>70.489999999999995</v>
      </c>
      <c r="AQ36">
        <v>6743</v>
      </c>
      <c r="AR36">
        <v>75055</v>
      </c>
      <c r="AS36" t="s">
        <v>200</v>
      </c>
      <c r="AT36">
        <v>71.83</v>
      </c>
      <c r="AU36">
        <v>6020</v>
      </c>
      <c r="AV36">
        <v>74544</v>
      </c>
      <c r="AW36" t="s">
        <v>346</v>
      </c>
    </row>
    <row r="37" spans="1:49" x14ac:dyDescent="0.2">
      <c r="A37" t="s">
        <v>347</v>
      </c>
      <c r="B37" t="s">
        <v>166</v>
      </c>
      <c r="C37" t="s">
        <v>166</v>
      </c>
      <c r="D37" t="s">
        <v>166</v>
      </c>
      <c r="E37" t="s">
        <v>166</v>
      </c>
      <c r="F37" t="s">
        <v>166</v>
      </c>
      <c r="G37" t="s">
        <v>166</v>
      </c>
      <c r="H37" t="s">
        <v>166</v>
      </c>
      <c r="I37" t="s">
        <v>166</v>
      </c>
      <c r="J37" t="s">
        <v>166</v>
      </c>
      <c r="K37" t="s">
        <v>166</v>
      </c>
      <c r="L37" t="s">
        <v>166</v>
      </c>
      <c r="M37" t="s">
        <v>166</v>
      </c>
      <c r="N37" t="s">
        <v>166</v>
      </c>
      <c r="O37" t="s">
        <v>166</v>
      </c>
      <c r="P37" t="s">
        <v>166</v>
      </c>
      <c r="Q37" t="s">
        <v>166</v>
      </c>
      <c r="R37" t="s">
        <v>166</v>
      </c>
      <c r="S37" t="s">
        <v>166</v>
      </c>
      <c r="T37" t="s">
        <v>166</v>
      </c>
      <c r="U37" t="s">
        <v>166</v>
      </c>
      <c r="V37" t="s">
        <v>166</v>
      </c>
      <c r="W37" t="s">
        <v>166</v>
      </c>
      <c r="X37" t="s">
        <v>166</v>
      </c>
      <c r="Y37" t="s">
        <v>166</v>
      </c>
      <c r="Z37" t="s">
        <v>166</v>
      </c>
      <c r="AA37" t="s">
        <v>166</v>
      </c>
      <c r="AB37" t="s">
        <v>166</v>
      </c>
      <c r="AC37" t="s">
        <v>166</v>
      </c>
      <c r="AD37" t="s">
        <v>166</v>
      </c>
      <c r="AE37" t="s">
        <v>166</v>
      </c>
      <c r="AF37" t="s">
        <v>166</v>
      </c>
      <c r="AG37" t="s">
        <v>166</v>
      </c>
      <c r="AH37" t="s">
        <v>166</v>
      </c>
      <c r="AI37" t="s">
        <v>166</v>
      </c>
      <c r="AJ37" t="s">
        <v>166</v>
      </c>
      <c r="AK37" t="s">
        <v>166</v>
      </c>
      <c r="AL37" t="s">
        <v>166</v>
      </c>
      <c r="AM37" t="s">
        <v>166</v>
      </c>
      <c r="AN37" t="s">
        <v>166</v>
      </c>
      <c r="AO37" t="s">
        <v>166</v>
      </c>
      <c r="AP37" t="s">
        <v>166</v>
      </c>
      <c r="AQ37" t="s">
        <v>166</v>
      </c>
      <c r="AR37" t="s">
        <v>166</v>
      </c>
      <c r="AS37" t="s">
        <v>166</v>
      </c>
      <c r="AT37" t="s">
        <v>166</v>
      </c>
      <c r="AU37" t="s">
        <v>166</v>
      </c>
      <c r="AV37" t="s">
        <v>166</v>
      </c>
      <c r="AW37" t="s">
        <v>166</v>
      </c>
    </row>
    <row r="38" spans="1:49" x14ac:dyDescent="0.2">
      <c r="A38" t="s">
        <v>348</v>
      </c>
      <c r="B38">
        <v>51.79</v>
      </c>
      <c r="C38">
        <v>4792</v>
      </c>
      <c r="D38">
        <v>72331</v>
      </c>
      <c r="E38" t="s">
        <v>203</v>
      </c>
      <c r="F38">
        <v>72.760000000000005</v>
      </c>
      <c r="G38">
        <v>4490</v>
      </c>
      <c r="H38">
        <v>75756</v>
      </c>
      <c r="I38" t="s">
        <v>349</v>
      </c>
      <c r="J38">
        <v>88.15</v>
      </c>
      <c r="K38">
        <v>3108</v>
      </c>
      <c r="L38">
        <v>74915</v>
      </c>
      <c r="M38" t="s">
        <v>350</v>
      </c>
      <c r="N38">
        <v>89.86</v>
      </c>
      <c r="O38">
        <v>2689</v>
      </c>
      <c r="P38">
        <v>77712</v>
      </c>
      <c r="Q38" t="s">
        <v>351</v>
      </c>
      <c r="R38">
        <v>90.08</v>
      </c>
      <c r="S38">
        <v>3597</v>
      </c>
      <c r="T38">
        <v>73884</v>
      </c>
      <c r="U38" t="s">
        <v>352</v>
      </c>
      <c r="V38">
        <v>87.29</v>
      </c>
      <c r="W38">
        <v>4317</v>
      </c>
      <c r="X38">
        <v>72506</v>
      </c>
      <c r="Y38" t="s">
        <v>353</v>
      </c>
      <c r="Z38">
        <v>90.99</v>
      </c>
      <c r="AA38">
        <v>3998</v>
      </c>
      <c r="AB38">
        <v>71990</v>
      </c>
      <c r="AC38" t="s">
        <v>287</v>
      </c>
      <c r="AD38">
        <v>89.83</v>
      </c>
      <c r="AE38">
        <v>4600</v>
      </c>
      <c r="AF38">
        <v>74562</v>
      </c>
      <c r="AG38" t="s">
        <v>177</v>
      </c>
      <c r="AH38">
        <v>92.71</v>
      </c>
      <c r="AI38">
        <v>3621</v>
      </c>
      <c r="AJ38">
        <v>74602</v>
      </c>
      <c r="AK38" t="s">
        <v>289</v>
      </c>
      <c r="AL38">
        <v>60.18</v>
      </c>
      <c r="AM38">
        <v>6650</v>
      </c>
      <c r="AN38">
        <v>78377</v>
      </c>
      <c r="AO38" t="s">
        <v>354</v>
      </c>
      <c r="AP38">
        <v>58.67</v>
      </c>
      <c r="AQ38">
        <v>6600</v>
      </c>
      <c r="AR38">
        <v>80118</v>
      </c>
      <c r="AS38" t="s">
        <v>355</v>
      </c>
      <c r="AT38">
        <v>56.42</v>
      </c>
      <c r="AU38">
        <v>6733</v>
      </c>
      <c r="AV38">
        <v>76993</v>
      </c>
      <c r="AW38" t="s">
        <v>201</v>
      </c>
    </row>
    <row r="39" spans="1:49" x14ac:dyDescent="0.2">
      <c r="A39" t="s">
        <v>356</v>
      </c>
      <c r="B39">
        <v>72.22</v>
      </c>
      <c r="C39">
        <v>13000</v>
      </c>
      <c r="D39" t="s">
        <v>166</v>
      </c>
      <c r="E39" t="s">
        <v>166</v>
      </c>
      <c r="F39">
        <v>72.22</v>
      </c>
      <c r="G39">
        <v>13000</v>
      </c>
      <c r="H39" t="s">
        <v>166</v>
      </c>
      <c r="I39" t="s">
        <v>166</v>
      </c>
      <c r="J39">
        <v>72.22</v>
      </c>
      <c r="K39">
        <v>13000</v>
      </c>
      <c r="L39" t="s">
        <v>166</v>
      </c>
      <c r="M39" t="s">
        <v>166</v>
      </c>
      <c r="N39">
        <v>72.22</v>
      </c>
      <c r="O39">
        <v>13000</v>
      </c>
      <c r="P39" t="s">
        <v>166</v>
      </c>
      <c r="Q39" t="s">
        <v>166</v>
      </c>
      <c r="R39">
        <v>72.22</v>
      </c>
      <c r="S39">
        <v>13000</v>
      </c>
      <c r="T39" t="s">
        <v>166</v>
      </c>
      <c r="U39" t="s">
        <v>166</v>
      </c>
      <c r="V39">
        <v>72.22</v>
      </c>
      <c r="W39">
        <v>13000</v>
      </c>
      <c r="X39" t="s">
        <v>166</v>
      </c>
      <c r="Y39" t="s">
        <v>166</v>
      </c>
      <c r="Z39">
        <v>72.22</v>
      </c>
      <c r="AA39">
        <v>13000</v>
      </c>
      <c r="AB39" t="s">
        <v>166</v>
      </c>
      <c r="AC39" t="s">
        <v>166</v>
      </c>
      <c r="AD39">
        <v>72.22</v>
      </c>
      <c r="AE39">
        <v>13000</v>
      </c>
      <c r="AF39" t="s">
        <v>166</v>
      </c>
      <c r="AG39" t="s">
        <v>166</v>
      </c>
      <c r="AH39">
        <v>72.22</v>
      </c>
      <c r="AI39">
        <v>13000</v>
      </c>
      <c r="AJ39" t="s">
        <v>166</v>
      </c>
      <c r="AK39" t="s">
        <v>166</v>
      </c>
      <c r="AL39" t="s">
        <v>166</v>
      </c>
      <c r="AM39" t="s">
        <v>166</v>
      </c>
      <c r="AN39" t="s">
        <v>166</v>
      </c>
      <c r="AO39" t="s">
        <v>166</v>
      </c>
      <c r="AP39" t="s">
        <v>166</v>
      </c>
      <c r="AQ39" t="s">
        <v>166</v>
      </c>
      <c r="AR39" t="s">
        <v>166</v>
      </c>
      <c r="AS39" t="s">
        <v>166</v>
      </c>
      <c r="AT39" t="s">
        <v>166</v>
      </c>
      <c r="AU39" t="s">
        <v>166</v>
      </c>
      <c r="AV39" t="s">
        <v>166</v>
      </c>
      <c r="AW39" t="s">
        <v>166</v>
      </c>
    </row>
    <row r="40" spans="1:49" x14ac:dyDescent="0.2">
      <c r="A40" t="s">
        <v>357</v>
      </c>
      <c r="B40">
        <v>83.33</v>
      </c>
      <c r="C40">
        <v>2500</v>
      </c>
      <c r="D40" t="s">
        <v>166</v>
      </c>
      <c r="E40" t="s">
        <v>166</v>
      </c>
      <c r="F40">
        <v>83.33</v>
      </c>
      <c r="G40">
        <v>2500</v>
      </c>
      <c r="H40" t="s">
        <v>166</v>
      </c>
      <c r="I40" t="s">
        <v>166</v>
      </c>
      <c r="J40">
        <v>83.33</v>
      </c>
      <c r="K40">
        <v>2500</v>
      </c>
      <c r="L40" t="s">
        <v>166</v>
      </c>
      <c r="M40" t="s">
        <v>166</v>
      </c>
      <c r="N40">
        <v>83.33</v>
      </c>
      <c r="O40">
        <v>2500</v>
      </c>
      <c r="P40" t="s">
        <v>166</v>
      </c>
      <c r="Q40" t="s">
        <v>166</v>
      </c>
      <c r="R40">
        <v>83.33</v>
      </c>
      <c r="S40">
        <v>2500</v>
      </c>
      <c r="T40" t="s">
        <v>166</v>
      </c>
      <c r="U40" t="s">
        <v>166</v>
      </c>
      <c r="V40">
        <v>83.33</v>
      </c>
      <c r="W40">
        <v>2500</v>
      </c>
      <c r="X40" t="s">
        <v>166</v>
      </c>
      <c r="Y40" t="s">
        <v>166</v>
      </c>
      <c r="Z40">
        <v>83.33</v>
      </c>
      <c r="AA40">
        <v>2500</v>
      </c>
      <c r="AB40" t="s">
        <v>166</v>
      </c>
      <c r="AC40" t="s">
        <v>166</v>
      </c>
      <c r="AD40">
        <v>83.33</v>
      </c>
      <c r="AE40">
        <v>2500</v>
      </c>
      <c r="AF40" t="s">
        <v>166</v>
      </c>
      <c r="AG40" t="s">
        <v>166</v>
      </c>
      <c r="AH40">
        <v>83.33</v>
      </c>
      <c r="AI40">
        <v>2500</v>
      </c>
      <c r="AJ40" t="s">
        <v>166</v>
      </c>
      <c r="AK40" t="s">
        <v>166</v>
      </c>
      <c r="AL40" t="s">
        <v>166</v>
      </c>
      <c r="AM40" t="s">
        <v>166</v>
      </c>
      <c r="AN40" t="s">
        <v>166</v>
      </c>
      <c r="AO40" t="s">
        <v>166</v>
      </c>
      <c r="AP40" t="s">
        <v>166</v>
      </c>
      <c r="AQ40" t="s">
        <v>166</v>
      </c>
      <c r="AR40" t="s">
        <v>166</v>
      </c>
      <c r="AS40" t="s">
        <v>166</v>
      </c>
      <c r="AT40" t="s">
        <v>166</v>
      </c>
      <c r="AU40" t="s">
        <v>166</v>
      </c>
      <c r="AV40" t="s">
        <v>166</v>
      </c>
      <c r="AW40" t="s">
        <v>166</v>
      </c>
    </row>
    <row r="41" spans="1:49" x14ac:dyDescent="0.2">
      <c r="A41" t="s">
        <v>358</v>
      </c>
      <c r="B41">
        <v>147.76</v>
      </c>
      <c r="C41">
        <v>3783</v>
      </c>
      <c r="D41" t="s">
        <v>166</v>
      </c>
      <c r="E41" t="s">
        <v>166</v>
      </c>
      <c r="F41">
        <v>152.1</v>
      </c>
      <c r="G41">
        <v>3827</v>
      </c>
      <c r="H41" t="s">
        <v>166</v>
      </c>
      <c r="I41" t="s">
        <v>166</v>
      </c>
      <c r="J41">
        <v>132.38999999999999</v>
      </c>
      <c r="K41">
        <v>4484</v>
      </c>
      <c r="L41" t="s">
        <v>166</v>
      </c>
      <c r="M41" t="s">
        <v>166</v>
      </c>
      <c r="N41">
        <v>104.88</v>
      </c>
      <c r="O41">
        <v>5680</v>
      </c>
      <c r="P41" t="s">
        <v>166</v>
      </c>
      <c r="Q41" t="s">
        <v>166</v>
      </c>
      <c r="R41">
        <v>77.27</v>
      </c>
      <c r="S41">
        <v>6715</v>
      </c>
      <c r="T41" t="s">
        <v>166</v>
      </c>
      <c r="U41" t="s">
        <v>166</v>
      </c>
      <c r="V41">
        <v>77.56</v>
      </c>
      <c r="W41">
        <v>6772</v>
      </c>
      <c r="X41" t="s">
        <v>166</v>
      </c>
      <c r="Y41" t="s">
        <v>166</v>
      </c>
      <c r="Z41">
        <v>80.61</v>
      </c>
      <c r="AA41">
        <v>6047</v>
      </c>
      <c r="AB41" t="s">
        <v>166</v>
      </c>
      <c r="AC41" t="s">
        <v>166</v>
      </c>
      <c r="AD41">
        <v>81.42</v>
      </c>
      <c r="AE41">
        <v>6074</v>
      </c>
      <c r="AF41" t="s">
        <v>166</v>
      </c>
      <c r="AG41" t="s">
        <v>166</v>
      </c>
      <c r="AH41">
        <v>78.819999999999993</v>
      </c>
      <c r="AI41">
        <v>6382</v>
      </c>
      <c r="AJ41" t="s">
        <v>166</v>
      </c>
      <c r="AK41" t="s">
        <v>166</v>
      </c>
      <c r="AL41">
        <v>72.72</v>
      </c>
      <c r="AM41">
        <v>6135</v>
      </c>
      <c r="AN41" t="s">
        <v>166</v>
      </c>
      <c r="AO41" t="s">
        <v>166</v>
      </c>
      <c r="AP41">
        <v>71.62</v>
      </c>
      <c r="AQ41">
        <v>6064</v>
      </c>
      <c r="AR41" t="s">
        <v>166</v>
      </c>
      <c r="AS41" t="s">
        <v>166</v>
      </c>
      <c r="AT41">
        <v>71.63</v>
      </c>
      <c r="AU41">
        <v>6099</v>
      </c>
      <c r="AV41" t="s">
        <v>166</v>
      </c>
      <c r="AW41" t="s">
        <v>166</v>
      </c>
    </row>
    <row r="42" spans="1:49" x14ac:dyDescent="0.2">
      <c r="A42" t="s">
        <v>11</v>
      </c>
      <c r="B42" t="s">
        <v>166</v>
      </c>
      <c r="C42" t="s">
        <v>166</v>
      </c>
      <c r="D42" t="s">
        <v>166</v>
      </c>
      <c r="E42" t="s">
        <v>166</v>
      </c>
      <c r="F42" t="s">
        <v>166</v>
      </c>
      <c r="G42" t="s">
        <v>166</v>
      </c>
      <c r="H42" t="s">
        <v>166</v>
      </c>
      <c r="I42" t="s">
        <v>166</v>
      </c>
      <c r="J42" t="s">
        <v>166</v>
      </c>
      <c r="K42" t="s">
        <v>166</v>
      </c>
      <c r="L42" t="s">
        <v>166</v>
      </c>
      <c r="M42" t="s">
        <v>166</v>
      </c>
      <c r="N42">
        <v>68.349999999999994</v>
      </c>
      <c r="O42">
        <v>5400</v>
      </c>
      <c r="P42" t="s">
        <v>166</v>
      </c>
      <c r="Q42" t="s">
        <v>166</v>
      </c>
      <c r="R42">
        <v>68.349999999999994</v>
      </c>
      <c r="S42">
        <v>5400</v>
      </c>
      <c r="T42" t="s">
        <v>166</v>
      </c>
      <c r="U42" t="s">
        <v>166</v>
      </c>
      <c r="V42">
        <v>69.62</v>
      </c>
      <c r="W42">
        <v>5500</v>
      </c>
      <c r="X42" t="s">
        <v>166</v>
      </c>
      <c r="Y42" t="s">
        <v>166</v>
      </c>
      <c r="Z42" t="s">
        <v>166</v>
      </c>
      <c r="AA42" t="s">
        <v>166</v>
      </c>
      <c r="AB42" t="s">
        <v>166</v>
      </c>
      <c r="AC42" t="s">
        <v>166</v>
      </c>
      <c r="AD42" t="s">
        <v>166</v>
      </c>
      <c r="AE42" t="s">
        <v>166</v>
      </c>
      <c r="AF42" t="s">
        <v>166</v>
      </c>
      <c r="AG42" t="s">
        <v>166</v>
      </c>
      <c r="AH42" t="s">
        <v>166</v>
      </c>
      <c r="AI42" t="s">
        <v>166</v>
      </c>
      <c r="AJ42" t="s">
        <v>166</v>
      </c>
      <c r="AK42" t="s">
        <v>166</v>
      </c>
      <c r="AL42" t="s">
        <v>166</v>
      </c>
      <c r="AM42" t="s">
        <v>166</v>
      </c>
      <c r="AN42" t="s">
        <v>166</v>
      </c>
      <c r="AO42" t="s">
        <v>166</v>
      </c>
      <c r="AP42" t="s">
        <v>166</v>
      </c>
      <c r="AQ42" t="s">
        <v>166</v>
      </c>
      <c r="AR42" t="s">
        <v>166</v>
      </c>
      <c r="AS42" t="s">
        <v>166</v>
      </c>
      <c r="AT42" t="s">
        <v>166</v>
      </c>
      <c r="AU42" t="s">
        <v>166</v>
      </c>
      <c r="AV42" t="s">
        <v>166</v>
      </c>
      <c r="AW42" t="s">
        <v>166</v>
      </c>
    </row>
    <row r="43" spans="1:49" x14ac:dyDescent="0.2">
      <c r="A43" t="s">
        <v>359</v>
      </c>
      <c r="B43" t="s">
        <v>166</v>
      </c>
      <c r="C43" t="s">
        <v>166</v>
      </c>
      <c r="D43" t="s">
        <v>166</v>
      </c>
      <c r="E43" t="s">
        <v>166</v>
      </c>
      <c r="F43" t="s">
        <v>166</v>
      </c>
      <c r="G43" t="s">
        <v>166</v>
      </c>
      <c r="H43" t="s">
        <v>166</v>
      </c>
      <c r="I43" t="s">
        <v>166</v>
      </c>
      <c r="J43" t="s">
        <v>166</v>
      </c>
      <c r="K43" t="s">
        <v>166</v>
      </c>
      <c r="L43" t="s">
        <v>166</v>
      </c>
      <c r="M43" t="s">
        <v>166</v>
      </c>
      <c r="N43" t="s">
        <v>166</v>
      </c>
      <c r="O43" t="s">
        <v>166</v>
      </c>
      <c r="P43" t="s">
        <v>166</v>
      </c>
      <c r="Q43" t="s">
        <v>166</v>
      </c>
      <c r="R43" t="s">
        <v>166</v>
      </c>
      <c r="S43" t="s">
        <v>166</v>
      </c>
      <c r="T43" t="s">
        <v>166</v>
      </c>
      <c r="U43" t="s">
        <v>166</v>
      </c>
      <c r="V43" t="s">
        <v>166</v>
      </c>
      <c r="W43" t="s">
        <v>166</v>
      </c>
      <c r="X43" t="s">
        <v>166</v>
      </c>
      <c r="Y43" t="s">
        <v>166</v>
      </c>
      <c r="Z43" t="s">
        <v>166</v>
      </c>
      <c r="AA43" t="s">
        <v>166</v>
      </c>
      <c r="AB43" t="s">
        <v>166</v>
      </c>
      <c r="AC43" t="s">
        <v>166</v>
      </c>
      <c r="AD43" t="s">
        <v>166</v>
      </c>
      <c r="AE43" t="s">
        <v>166</v>
      </c>
      <c r="AF43" t="s">
        <v>166</v>
      </c>
      <c r="AG43" t="s">
        <v>166</v>
      </c>
      <c r="AH43" t="s">
        <v>166</v>
      </c>
      <c r="AI43" t="s">
        <v>166</v>
      </c>
      <c r="AJ43" t="s">
        <v>166</v>
      </c>
      <c r="AK43" t="s">
        <v>166</v>
      </c>
      <c r="AL43" t="s">
        <v>166</v>
      </c>
      <c r="AM43" t="s">
        <v>166</v>
      </c>
      <c r="AN43" t="s">
        <v>166</v>
      </c>
      <c r="AO43" t="s">
        <v>166</v>
      </c>
      <c r="AP43" t="s">
        <v>166</v>
      </c>
      <c r="AQ43" t="s">
        <v>166</v>
      </c>
      <c r="AR43" t="s">
        <v>166</v>
      </c>
      <c r="AS43" t="s">
        <v>166</v>
      </c>
      <c r="AT43" t="s">
        <v>166</v>
      </c>
      <c r="AU43" t="s">
        <v>166</v>
      </c>
      <c r="AV43" t="s">
        <v>166</v>
      </c>
      <c r="AW43" t="s">
        <v>166</v>
      </c>
    </row>
    <row r="44" spans="1:49" x14ac:dyDescent="0.2">
      <c r="A44" t="s">
        <v>360</v>
      </c>
      <c r="B44">
        <v>132.27000000000001</v>
      </c>
      <c r="C44">
        <v>17405</v>
      </c>
      <c r="D44">
        <v>113914</v>
      </c>
      <c r="E44" t="s">
        <v>162</v>
      </c>
      <c r="F44">
        <v>130.31</v>
      </c>
      <c r="G44">
        <v>16428</v>
      </c>
      <c r="H44">
        <v>115974</v>
      </c>
      <c r="I44" t="s">
        <v>361</v>
      </c>
      <c r="J44">
        <v>119.09</v>
      </c>
      <c r="K44">
        <v>14052</v>
      </c>
      <c r="L44">
        <v>116756</v>
      </c>
      <c r="M44" t="s">
        <v>199</v>
      </c>
      <c r="N44">
        <v>120</v>
      </c>
      <c r="O44">
        <v>14823</v>
      </c>
      <c r="P44">
        <v>117666</v>
      </c>
      <c r="Q44" t="s">
        <v>362</v>
      </c>
      <c r="R44">
        <v>126.19</v>
      </c>
      <c r="S44">
        <v>15662</v>
      </c>
      <c r="T44">
        <v>122978</v>
      </c>
      <c r="U44" t="s">
        <v>363</v>
      </c>
      <c r="V44">
        <v>124.52</v>
      </c>
      <c r="W44">
        <v>15917</v>
      </c>
      <c r="X44">
        <v>121719</v>
      </c>
      <c r="Y44" t="s">
        <v>364</v>
      </c>
      <c r="Z44">
        <v>127.83</v>
      </c>
      <c r="AA44">
        <v>17172</v>
      </c>
      <c r="AB44">
        <v>119338</v>
      </c>
      <c r="AC44" t="s">
        <v>365</v>
      </c>
      <c r="AD44">
        <v>140.91</v>
      </c>
      <c r="AE44">
        <v>20933</v>
      </c>
      <c r="AF44">
        <v>118794</v>
      </c>
      <c r="AG44" t="s">
        <v>366</v>
      </c>
      <c r="AH44">
        <v>138.69</v>
      </c>
      <c r="AI44">
        <v>18900</v>
      </c>
      <c r="AJ44">
        <v>120738</v>
      </c>
      <c r="AK44" t="s">
        <v>246</v>
      </c>
      <c r="AL44">
        <v>118.47</v>
      </c>
      <c r="AM44">
        <v>14011</v>
      </c>
      <c r="AN44">
        <v>121389</v>
      </c>
      <c r="AO44" t="s">
        <v>367</v>
      </c>
      <c r="AP44">
        <v>120.05</v>
      </c>
      <c r="AQ44">
        <v>14011</v>
      </c>
      <c r="AR44">
        <v>120759</v>
      </c>
      <c r="AS44" t="s">
        <v>368</v>
      </c>
      <c r="AT44">
        <v>119.77</v>
      </c>
      <c r="AU44">
        <v>13848</v>
      </c>
      <c r="AV44">
        <v>119050</v>
      </c>
      <c r="AW44" t="s">
        <v>369</v>
      </c>
    </row>
    <row r="45" spans="1:49" x14ac:dyDescent="0.2">
      <c r="A45" t="s">
        <v>23</v>
      </c>
      <c r="B45">
        <v>83.97</v>
      </c>
      <c r="C45">
        <v>9200</v>
      </c>
      <c r="D45">
        <v>64524</v>
      </c>
      <c r="E45" t="s">
        <v>370</v>
      </c>
      <c r="F45">
        <v>84.43</v>
      </c>
      <c r="G45">
        <v>8948</v>
      </c>
      <c r="H45">
        <v>65474</v>
      </c>
      <c r="I45" t="s">
        <v>319</v>
      </c>
      <c r="J45">
        <v>89.53</v>
      </c>
      <c r="K45">
        <v>8745</v>
      </c>
      <c r="L45">
        <v>65901</v>
      </c>
      <c r="M45" t="s">
        <v>277</v>
      </c>
      <c r="N45">
        <v>88.15</v>
      </c>
      <c r="O45">
        <v>8668</v>
      </c>
      <c r="P45">
        <v>65900</v>
      </c>
      <c r="Q45" t="s">
        <v>234</v>
      </c>
      <c r="R45">
        <v>85.08</v>
      </c>
      <c r="S45">
        <v>9468</v>
      </c>
      <c r="T45">
        <v>67199</v>
      </c>
      <c r="U45" t="s">
        <v>371</v>
      </c>
      <c r="V45">
        <v>86.8</v>
      </c>
      <c r="W45">
        <v>9839</v>
      </c>
      <c r="X45">
        <v>67866</v>
      </c>
      <c r="Y45" t="s">
        <v>284</v>
      </c>
      <c r="Z45">
        <v>90.66</v>
      </c>
      <c r="AA45">
        <v>9653</v>
      </c>
      <c r="AB45">
        <v>68447</v>
      </c>
      <c r="AC45" t="s">
        <v>372</v>
      </c>
      <c r="AD45">
        <v>87.95</v>
      </c>
      <c r="AE45">
        <v>9819</v>
      </c>
      <c r="AF45">
        <v>67828</v>
      </c>
      <c r="AG45" t="s">
        <v>373</v>
      </c>
      <c r="AH45">
        <v>88.22</v>
      </c>
      <c r="AI45">
        <v>9397</v>
      </c>
      <c r="AJ45">
        <v>68396</v>
      </c>
      <c r="AK45" t="s">
        <v>319</v>
      </c>
      <c r="AL45">
        <v>79.239999999999995</v>
      </c>
      <c r="AM45">
        <v>9053</v>
      </c>
      <c r="AN45">
        <v>68447</v>
      </c>
      <c r="AO45" t="s">
        <v>315</v>
      </c>
      <c r="AP45">
        <v>79.290000000000006</v>
      </c>
      <c r="AQ45">
        <v>9790</v>
      </c>
      <c r="AR45">
        <v>69343</v>
      </c>
      <c r="AS45" t="s">
        <v>293</v>
      </c>
      <c r="AT45">
        <v>79.430000000000007</v>
      </c>
      <c r="AU45">
        <v>8306</v>
      </c>
      <c r="AV45">
        <v>69642</v>
      </c>
      <c r="AW45" t="s">
        <v>374</v>
      </c>
    </row>
    <row r="46" spans="1:49" x14ac:dyDescent="0.2">
      <c r="A46" t="s">
        <v>375</v>
      </c>
      <c r="B46">
        <v>66.75</v>
      </c>
      <c r="C46">
        <v>4811</v>
      </c>
      <c r="D46">
        <v>47361</v>
      </c>
      <c r="E46" t="s">
        <v>209</v>
      </c>
      <c r="F46">
        <v>67.41</v>
      </c>
      <c r="G46">
        <v>4813</v>
      </c>
      <c r="H46">
        <v>48085</v>
      </c>
      <c r="I46" t="s">
        <v>376</v>
      </c>
      <c r="J46">
        <v>68.31</v>
      </c>
      <c r="K46">
        <v>4871</v>
      </c>
      <c r="L46">
        <v>48593</v>
      </c>
      <c r="M46" t="s">
        <v>281</v>
      </c>
      <c r="N46">
        <v>68.209999999999994</v>
      </c>
      <c r="O46">
        <v>4916</v>
      </c>
      <c r="P46">
        <v>49472</v>
      </c>
      <c r="Q46" t="s">
        <v>377</v>
      </c>
      <c r="R46">
        <v>68.27</v>
      </c>
      <c r="S46">
        <v>4906</v>
      </c>
      <c r="T46">
        <v>49540</v>
      </c>
      <c r="U46" t="s">
        <v>378</v>
      </c>
      <c r="V46">
        <v>69.540000000000006</v>
      </c>
      <c r="W46">
        <v>5074</v>
      </c>
      <c r="X46">
        <v>50113</v>
      </c>
      <c r="Y46" t="s">
        <v>280</v>
      </c>
      <c r="Z46">
        <v>70.099999999999994</v>
      </c>
      <c r="AA46">
        <v>5111</v>
      </c>
      <c r="AB46">
        <v>50792</v>
      </c>
      <c r="AC46" t="s">
        <v>377</v>
      </c>
      <c r="AD46">
        <v>72.63</v>
      </c>
      <c r="AE46">
        <v>5201</v>
      </c>
      <c r="AF46">
        <v>51949</v>
      </c>
      <c r="AG46" t="s">
        <v>249</v>
      </c>
      <c r="AH46">
        <v>72.22</v>
      </c>
      <c r="AI46">
        <v>5188</v>
      </c>
      <c r="AJ46">
        <v>52307</v>
      </c>
      <c r="AK46" t="s">
        <v>379</v>
      </c>
      <c r="AL46">
        <v>71.569999999999993</v>
      </c>
      <c r="AM46">
        <v>5448</v>
      </c>
      <c r="AN46">
        <v>52323</v>
      </c>
      <c r="AO46" t="s">
        <v>279</v>
      </c>
      <c r="AP46">
        <v>70.959999999999994</v>
      </c>
      <c r="AQ46">
        <v>5335</v>
      </c>
      <c r="AR46">
        <v>52949</v>
      </c>
      <c r="AS46" t="s">
        <v>308</v>
      </c>
      <c r="AT46">
        <v>71.209999999999994</v>
      </c>
      <c r="AU46">
        <v>5370</v>
      </c>
      <c r="AV46">
        <v>53488</v>
      </c>
      <c r="AW46" t="s">
        <v>294</v>
      </c>
    </row>
    <row r="47" spans="1:49" x14ac:dyDescent="0.2">
      <c r="A47" t="s">
        <v>260</v>
      </c>
      <c r="B47" t="s">
        <v>166</v>
      </c>
      <c r="C47" t="s">
        <v>166</v>
      </c>
      <c r="D47">
        <v>42416</v>
      </c>
      <c r="E47" t="s">
        <v>166</v>
      </c>
      <c r="F47" t="s">
        <v>166</v>
      </c>
      <c r="G47" t="s">
        <v>166</v>
      </c>
      <c r="H47">
        <v>43746</v>
      </c>
      <c r="I47" t="s">
        <v>166</v>
      </c>
      <c r="J47" t="s">
        <v>166</v>
      </c>
      <c r="K47" t="s">
        <v>166</v>
      </c>
      <c r="L47">
        <v>45682</v>
      </c>
      <c r="M47" t="s">
        <v>166</v>
      </c>
      <c r="N47" t="s">
        <v>166</v>
      </c>
      <c r="O47" t="s">
        <v>166</v>
      </c>
      <c r="P47">
        <v>45417</v>
      </c>
      <c r="Q47" t="s">
        <v>166</v>
      </c>
      <c r="R47" t="s">
        <v>166</v>
      </c>
      <c r="S47" t="s">
        <v>166</v>
      </c>
      <c r="T47">
        <v>46537</v>
      </c>
      <c r="U47" t="s">
        <v>166</v>
      </c>
      <c r="V47" t="s">
        <v>166</v>
      </c>
      <c r="W47" t="s">
        <v>166</v>
      </c>
      <c r="X47">
        <v>46267</v>
      </c>
      <c r="Y47" t="s">
        <v>166</v>
      </c>
      <c r="Z47" t="s">
        <v>166</v>
      </c>
      <c r="AA47" t="s">
        <v>166</v>
      </c>
      <c r="AB47">
        <v>47377</v>
      </c>
      <c r="AC47" t="s">
        <v>166</v>
      </c>
      <c r="AD47" t="s">
        <v>166</v>
      </c>
      <c r="AE47" t="s">
        <v>166</v>
      </c>
      <c r="AF47">
        <v>49240</v>
      </c>
      <c r="AG47" t="s">
        <v>166</v>
      </c>
      <c r="AH47" t="s">
        <v>166</v>
      </c>
      <c r="AI47" t="s">
        <v>166</v>
      </c>
      <c r="AJ47">
        <v>49679</v>
      </c>
      <c r="AK47" t="s">
        <v>166</v>
      </c>
      <c r="AL47">
        <v>78.180000000000007</v>
      </c>
      <c r="AM47">
        <v>4300</v>
      </c>
      <c r="AN47">
        <v>49960</v>
      </c>
      <c r="AO47" t="s">
        <v>272</v>
      </c>
      <c r="AP47">
        <v>83.62</v>
      </c>
      <c r="AQ47">
        <v>4599</v>
      </c>
      <c r="AR47">
        <v>50149</v>
      </c>
      <c r="AS47" t="s">
        <v>265</v>
      </c>
      <c r="AT47">
        <v>80.59</v>
      </c>
      <c r="AU47">
        <v>4433</v>
      </c>
      <c r="AV47">
        <v>49902</v>
      </c>
      <c r="AW47" t="s">
        <v>380</v>
      </c>
    </row>
    <row r="48" spans="1:49" x14ac:dyDescent="0.2">
      <c r="A48" t="s">
        <v>381</v>
      </c>
      <c r="B48" t="s">
        <v>166</v>
      </c>
      <c r="C48" t="s">
        <v>166</v>
      </c>
      <c r="D48" t="s">
        <v>166</v>
      </c>
      <c r="E48" t="s">
        <v>166</v>
      </c>
      <c r="F48" t="s">
        <v>166</v>
      </c>
      <c r="G48" t="s">
        <v>166</v>
      </c>
      <c r="H48" t="s">
        <v>166</v>
      </c>
      <c r="I48" t="s">
        <v>166</v>
      </c>
      <c r="J48" t="s">
        <v>166</v>
      </c>
      <c r="K48" t="s">
        <v>166</v>
      </c>
      <c r="L48" t="s">
        <v>166</v>
      </c>
      <c r="M48" t="s">
        <v>166</v>
      </c>
      <c r="N48" t="s">
        <v>166</v>
      </c>
      <c r="O48" t="s">
        <v>166</v>
      </c>
      <c r="P48" t="s">
        <v>166</v>
      </c>
      <c r="Q48" t="s">
        <v>166</v>
      </c>
      <c r="R48" t="s">
        <v>166</v>
      </c>
      <c r="S48" t="s">
        <v>166</v>
      </c>
      <c r="T48" t="s">
        <v>166</v>
      </c>
      <c r="U48" t="s">
        <v>166</v>
      </c>
      <c r="V48" t="s">
        <v>166</v>
      </c>
      <c r="W48" t="s">
        <v>166</v>
      </c>
      <c r="X48" t="s">
        <v>166</v>
      </c>
      <c r="Y48" t="s">
        <v>166</v>
      </c>
      <c r="Z48" t="s">
        <v>166</v>
      </c>
      <c r="AA48" t="s">
        <v>166</v>
      </c>
      <c r="AB48" t="s">
        <v>166</v>
      </c>
      <c r="AC48" t="s">
        <v>166</v>
      </c>
      <c r="AD48" t="s">
        <v>166</v>
      </c>
      <c r="AE48" t="s">
        <v>166</v>
      </c>
      <c r="AF48" t="s">
        <v>166</v>
      </c>
      <c r="AG48" t="s">
        <v>166</v>
      </c>
      <c r="AH48" t="s">
        <v>166</v>
      </c>
      <c r="AI48" t="s">
        <v>166</v>
      </c>
      <c r="AJ48" t="s">
        <v>166</v>
      </c>
      <c r="AK48" t="s">
        <v>166</v>
      </c>
      <c r="AL48" t="s">
        <v>166</v>
      </c>
      <c r="AM48" t="s">
        <v>166</v>
      </c>
      <c r="AN48" t="s">
        <v>166</v>
      </c>
      <c r="AO48" t="s">
        <v>166</v>
      </c>
      <c r="AP48" t="s">
        <v>166</v>
      </c>
      <c r="AQ48" t="s">
        <v>166</v>
      </c>
      <c r="AR48" t="s">
        <v>166</v>
      </c>
      <c r="AS48" t="s">
        <v>166</v>
      </c>
      <c r="AT48" t="s">
        <v>166</v>
      </c>
      <c r="AU48" t="s">
        <v>166</v>
      </c>
      <c r="AV48" t="s">
        <v>166</v>
      </c>
      <c r="AW48" t="s">
        <v>166</v>
      </c>
    </row>
    <row r="49" spans="1:49" x14ac:dyDescent="0.2">
      <c r="A49" t="s">
        <v>237</v>
      </c>
      <c r="B49">
        <v>68.650000000000006</v>
      </c>
      <c r="C49">
        <v>4494</v>
      </c>
      <c r="D49">
        <v>47356</v>
      </c>
      <c r="E49" t="s">
        <v>282</v>
      </c>
      <c r="F49">
        <v>69.430000000000007</v>
      </c>
      <c r="G49">
        <v>4703</v>
      </c>
      <c r="H49">
        <v>48059</v>
      </c>
      <c r="I49" t="s">
        <v>382</v>
      </c>
      <c r="J49">
        <v>73.989999999999995</v>
      </c>
      <c r="K49">
        <v>4963</v>
      </c>
      <c r="L49">
        <v>48483</v>
      </c>
      <c r="M49" t="s">
        <v>149</v>
      </c>
      <c r="N49">
        <v>73.849999999999994</v>
      </c>
      <c r="O49">
        <v>4962</v>
      </c>
      <c r="P49">
        <v>49306</v>
      </c>
      <c r="Q49" t="s">
        <v>270</v>
      </c>
      <c r="R49">
        <v>74.540000000000006</v>
      </c>
      <c r="S49">
        <v>4996</v>
      </c>
      <c r="T49">
        <v>49701</v>
      </c>
      <c r="U49" t="s">
        <v>383</v>
      </c>
      <c r="V49">
        <v>73.45</v>
      </c>
      <c r="W49">
        <v>5023</v>
      </c>
      <c r="X49">
        <v>50176</v>
      </c>
      <c r="Y49" t="s">
        <v>384</v>
      </c>
      <c r="Z49">
        <v>72.19</v>
      </c>
      <c r="AA49">
        <v>5207</v>
      </c>
      <c r="AB49">
        <v>50350</v>
      </c>
      <c r="AC49" t="s">
        <v>173</v>
      </c>
      <c r="AD49">
        <v>75.08</v>
      </c>
      <c r="AE49">
        <v>5350</v>
      </c>
      <c r="AF49">
        <v>51057</v>
      </c>
      <c r="AG49" t="s">
        <v>208</v>
      </c>
      <c r="AH49">
        <v>75.55</v>
      </c>
      <c r="AI49">
        <v>5336</v>
      </c>
      <c r="AJ49">
        <v>51558</v>
      </c>
      <c r="AK49" t="s">
        <v>172</v>
      </c>
      <c r="AL49">
        <v>73.73</v>
      </c>
      <c r="AM49">
        <v>5443</v>
      </c>
      <c r="AN49">
        <v>51778</v>
      </c>
      <c r="AO49" t="s">
        <v>385</v>
      </c>
      <c r="AP49">
        <v>73.430000000000007</v>
      </c>
      <c r="AQ49">
        <v>5410</v>
      </c>
      <c r="AR49">
        <v>52007</v>
      </c>
      <c r="AS49" t="s">
        <v>313</v>
      </c>
      <c r="AT49">
        <v>74.06</v>
      </c>
      <c r="AU49">
        <v>5294</v>
      </c>
      <c r="AV49">
        <v>52951</v>
      </c>
      <c r="AW49" t="s">
        <v>249</v>
      </c>
    </row>
    <row r="50" spans="1:49" x14ac:dyDescent="0.2">
      <c r="A50" t="s">
        <v>386</v>
      </c>
      <c r="B50" t="s">
        <v>166</v>
      </c>
      <c r="C50" t="s">
        <v>166</v>
      </c>
      <c r="D50" t="s">
        <v>166</v>
      </c>
      <c r="E50" t="s">
        <v>166</v>
      </c>
      <c r="F50" t="s">
        <v>166</v>
      </c>
      <c r="G50" t="s">
        <v>166</v>
      </c>
      <c r="H50" t="s">
        <v>166</v>
      </c>
      <c r="I50" t="s">
        <v>166</v>
      </c>
      <c r="J50" t="s">
        <v>166</v>
      </c>
      <c r="K50" t="s">
        <v>166</v>
      </c>
      <c r="L50" t="s">
        <v>166</v>
      </c>
      <c r="M50" t="s">
        <v>166</v>
      </c>
      <c r="N50" t="s">
        <v>166</v>
      </c>
      <c r="O50" t="s">
        <v>166</v>
      </c>
      <c r="P50" t="s">
        <v>166</v>
      </c>
      <c r="Q50" t="s">
        <v>166</v>
      </c>
      <c r="R50" t="s">
        <v>166</v>
      </c>
      <c r="S50" t="s">
        <v>166</v>
      </c>
      <c r="T50" t="s">
        <v>166</v>
      </c>
      <c r="U50" t="s">
        <v>166</v>
      </c>
      <c r="V50">
        <v>74.989999999999995</v>
      </c>
      <c r="W50">
        <v>4200</v>
      </c>
      <c r="X50" t="s">
        <v>166</v>
      </c>
      <c r="Y50" t="s">
        <v>166</v>
      </c>
      <c r="Z50">
        <v>74.989999999999995</v>
      </c>
      <c r="AA50">
        <v>4200</v>
      </c>
      <c r="AB50" t="s">
        <v>166</v>
      </c>
      <c r="AC50" t="s">
        <v>166</v>
      </c>
      <c r="AD50" t="s">
        <v>166</v>
      </c>
      <c r="AE50" t="s">
        <v>166</v>
      </c>
      <c r="AF50" t="s">
        <v>166</v>
      </c>
      <c r="AG50" t="s">
        <v>166</v>
      </c>
      <c r="AH50" t="s">
        <v>166</v>
      </c>
      <c r="AI50" t="s">
        <v>166</v>
      </c>
      <c r="AJ50" t="s">
        <v>166</v>
      </c>
      <c r="AK50" t="s">
        <v>166</v>
      </c>
      <c r="AL50" t="s">
        <v>166</v>
      </c>
      <c r="AM50" t="s">
        <v>166</v>
      </c>
      <c r="AN50" t="s">
        <v>166</v>
      </c>
      <c r="AO50" t="s">
        <v>166</v>
      </c>
      <c r="AP50" t="s">
        <v>166</v>
      </c>
      <c r="AQ50" t="s">
        <v>166</v>
      </c>
      <c r="AR50" t="s">
        <v>166</v>
      </c>
      <c r="AS50" t="s">
        <v>166</v>
      </c>
      <c r="AT50" t="s">
        <v>166</v>
      </c>
      <c r="AU50" t="s">
        <v>166</v>
      </c>
      <c r="AV50" t="s">
        <v>166</v>
      </c>
      <c r="AW50" t="s">
        <v>166</v>
      </c>
    </row>
    <row r="51" spans="1:49" x14ac:dyDescent="0.2">
      <c r="A51" t="s">
        <v>387</v>
      </c>
      <c r="B51">
        <v>65.709999999999994</v>
      </c>
      <c r="C51">
        <v>2300</v>
      </c>
      <c r="D51" t="s">
        <v>166</v>
      </c>
      <c r="E51" t="s">
        <v>166</v>
      </c>
      <c r="F51">
        <v>65.709999999999994</v>
      </c>
      <c r="G51">
        <v>2300</v>
      </c>
      <c r="H51" t="s">
        <v>166</v>
      </c>
      <c r="I51" t="s">
        <v>166</v>
      </c>
      <c r="J51">
        <v>65.709999999999994</v>
      </c>
      <c r="K51">
        <v>2300</v>
      </c>
      <c r="L51" t="s">
        <v>166</v>
      </c>
      <c r="M51" t="s">
        <v>166</v>
      </c>
      <c r="N51">
        <v>65.709999999999994</v>
      </c>
      <c r="O51">
        <v>2300</v>
      </c>
      <c r="P51" t="s">
        <v>166</v>
      </c>
      <c r="Q51" t="s">
        <v>166</v>
      </c>
      <c r="R51">
        <v>65.709999999999994</v>
      </c>
      <c r="S51">
        <v>2300</v>
      </c>
      <c r="T51" t="s">
        <v>166</v>
      </c>
      <c r="U51" t="s">
        <v>166</v>
      </c>
      <c r="V51">
        <v>65.709999999999994</v>
      </c>
      <c r="W51">
        <v>2300</v>
      </c>
      <c r="X51" t="s">
        <v>166</v>
      </c>
      <c r="Y51" t="s">
        <v>166</v>
      </c>
      <c r="Z51">
        <v>65.709999999999994</v>
      </c>
      <c r="AA51">
        <v>2300</v>
      </c>
      <c r="AB51" t="s">
        <v>166</v>
      </c>
      <c r="AC51" t="s">
        <v>166</v>
      </c>
      <c r="AD51">
        <v>65.709999999999994</v>
      </c>
      <c r="AE51">
        <v>2300</v>
      </c>
      <c r="AF51" t="s">
        <v>166</v>
      </c>
      <c r="AG51" t="s">
        <v>166</v>
      </c>
      <c r="AH51">
        <v>65.709999999999994</v>
      </c>
      <c r="AI51">
        <v>2300</v>
      </c>
      <c r="AJ51" t="s">
        <v>166</v>
      </c>
      <c r="AK51" t="s">
        <v>166</v>
      </c>
      <c r="AL51" t="s">
        <v>166</v>
      </c>
      <c r="AM51" t="s">
        <v>166</v>
      </c>
      <c r="AN51" t="s">
        <v>166</v>
      </c>
      <c r="AO51" t="s">
        <v>166</v>
      </c>
      <c r="AP51" t="s">
        <v>166</v>
      </c>
      <c r="AQ51" t="s">
        <v>166</v>
      </c>
      <c r="AR51" t="s">
        <v>166</v>
      </c>
      <c r="AS51" t="s">
        <v>166</v>
      </c>
      <c r="AT51" t="s">
        <v>166</v>
      </c>
      <c r="AU51" t="s">
        <v>166</v>
      </c>
      <c r="AV51" t="s">
        <v>166</v>
      </c>
      <c r="AW51" t="s">
        <v>166</v>
      </c>
    </row>
    <row r="52" spans="1:49" x14ac:dyDescent="0.2">
      <c r="A52" t="s">
        <v>11</v>
      </c>
      <c r="B52">
        <v>64.03</v>
      </c>
      <c r="C52">
        <v>5426</v>
      </c>
      <c r="D52">
        <v>50533</v>
      </c>
      <c r="E52" t="s">
        <v>175</v>
      </c>
      <c r="F52">
        <v>64.459999999999994</v>
      </c>
      <c r="G52">
        <v>5489</v>
      </c>
      <c r="H52">
        <v>51126</v>
      </c>
      <c r="I52" t="s">
        <v>161</v>
      </c>
      <c r="J52">
        <v>66.31</v>
      </c>
      <c r="K52">
        <v>5725</v>
      </c>
      <c r="L52">
        <v>51059</v>
      </c>
      <c r="M52" t="s">
        <v>388</v>
      </c>
      <c r="N52">
        <v>66.48</v>
      </c>
      <c r="O52">
        <v>5695</v>
      </c>
      <c r="P52">
        <v>51905</v>
      </c>
      <c r="Q52" t="s">
        <v>389</v>
      </c>
      <c r="R52">
        <v>67.150000000000006</v>
      </c>
      <c r="S52">
        <v>5699</v>
      </c>
      <c r="T52">
        <v>52708</v>
      </c>
      <c r="U52" t="s">
        <v>185</v>
      </c>
      <c r="V52">
        <v>70.16</v>
      </c>
      <c r="W52">
        <v>5879</v>
      </c>
      <c r="X52">
        <v>52978</v>
      </c>
      <c r="Y52" t="s">
        <v>372</v>
      </c>
      <c r="Z52">
        <v>71.900000000000006</v>
      </c>
      <c r="AA52">
        <v>6064</v>
      </c>
      <c r="AB52">
        <v>53445</v>
      </c>
      <c r="AC52" t="s">
        <v>390</v>
      </c>
      <c r="AD52">
        <v>73.150000000000006</v>
      </c>
      <c r="AE52">
        <v>6174</v>
      </c>
      <c r="AF52">
        <v>54926</v>
      </c>
      <c r="AG52" t="s">
        <v>294</v>
      </c>
      <c r="AH52">
        <v>72.39</v>
      </c>
      <c r="AI52">
        <v>6131</v>
      </c>
      <c r="AJ52">
        <v>54739</v>
      </c>
      <c r="AK52" t="s">
        <v>391</v>
      </c>
      <c r="AL52">
        <v>72.48</v>
      </c>
      <c r="AM52">
        <v>6400</v>
      </c>
      <c r="AN52">
        <v>55026</v>
      </c>
      <c r="AO52" t="s">
        <v>160</v>
      </c>
      <c r="AP52">
        <v>70.849999999999994</v>
      </c>
      <c r="AQ52">
        <v>6246</v>
      </c>
      <c r="AR52">
        <v>55632</v>
      </c>
      <c r="AS52" t="s">
        <v>185</v>
      </c>
      <c r="AT52">
        <v>71.510000000000005</v>
      </c>
      <c r="AU52">
        <v>6327</v>
      </c>
      <c r="AV52">
        <v>55790</v>
      </c>
      <c r="AW52" t="s">
        <v>392</v>
      </c>
    </row>
    <row r="53" spans="1:49" x14ac:dyDescent="0.2">
      <c r="A53" t="s">
        <v>393</v>
      </c>
      <c r="B53">
        <v>58.37</v>
      </c>
      <c r="C53">
        <v>3813</v>
      </c>
      <c r="D53">
        <v>42328</v>
      </c>
      <c r="E53" t="s">
        <v>377</v>
      </c>
      <c r="F53">
        <v>65.569999999999993</v>
      </c>
      <c r="G53">
        <v>3991</v>
      </c>
      <c r="H53">
        <v>42533</v>
      </c>
      <c r="I53" t="s">
        <v>394</v>
      </c>
      <c r="J53">
        <v>68.680000000000007</v>
      </c>
      <c r="K53">
        <v>4455</v>
      </c>
      <c r="L53">
        <v>42627</v>
      </c>
      <c r="M53" t="s">
        <v>395</v>
      </c>
      <c r="N53">
        <v>69.349999999999994</v>
      </c>
      <c r="O53">
        <v>4560</v>
      </c>
      <c r="P53">
        <v>45008</v>
      </c>
      <c r="Q53" t="s">
        <v>394</v>
      </c>
      <c r="R53">
        <v>74.86</v>
      </c>
      <c r="S53">
        <v>4469</v>
      </c>
      <c r="T53">
        <v>46122</v>
      </c>
      <c r="U53" t="s">
        <v>396</v>
      </c>
      <c r="V53">
        <v>79.819999999999993</v>
      </c>
      <c r="W53">
        <v>4469</v>
      </c>
      <c r="X53">
        <v>46053</v>
      </c>
      <c r="Y53" t="s">
        <v>397</v>
      </c>
      <c r="Z53">
        <v>83.99</v>
      </c>
      <c r="AA53">
        <v>4588</v>
      </c>
      <c r="AB53">
        <v>46435</v>
      </c>
      <c r="AC53" t="s">
        <v>398</v>
      </c>
      <c r="AD53">
        <v>58.88</v>
      </c>
      <c r="AE53">
        <v>4600</v>
      </c>
      <c r="AF53">
        <v>45764</v>
      </c>
      <c r="AG53" t="s">
        <v>399</v>
      </c>
      <c r="AH53">
        <v>60.87</v>
      </c>
      <c r="AI53">
        <v>4200</v>
      </c>
      <c r="AJ53">
        <v>45344</v>
      </c>
      <c r="AK53" t="s">
        <v>400</v>
      </c>
      <c r="AL53">
        <v>74.02</v>
      </c>
      <c r="AM53" t="s">
        <v>166</v>
      </c>
      <c r="AN53">
        <v>45326</v>
      </c>
      <c r="AO53" t="s">
        <v>401</v>
      </c>
      <c r="AP53">
        <v>73.8</v>
      </c>
      <c r="AQ53">
        <v>4458</v>
      </c>
      <c r="AR53">
        <v>45634</v>
      </c>
      <c r="AS53" t="s">
        <v>263</v>
      </c>
      <c r="AT53">
        <v>73.48</v>
      </c>
      <c r="AU53">
        <v>4389</v>
      </c>
      <c r="AV53">
        <v>45479</v>
      </c>
      <c r="AW53" t="s">
        <v>380</v>
      </c>
    </row>
    <row r="54" spans="1:49" x14ac:dyDescent="0.2">
      <c r="A54" t="s">
        <v>402</v>
      </c>
      <c r="B54">
        <v>67.989999999999995</v>
      </c>
      <c r="C54">
        <v>4714</v>
      </c>
      <c r="D54">
        <v>48306</v>
      </c>
      <c r="E54" t="s">
        <v>209</v>
      </c>
      <c r="F54">
        <v>69.48</v>
      </c>
      <c r="G54">
        <v>4923</v>
      </c>
      <c r="H54">
        <v>48682</v>
      </c>
      <c r="I54" t="s">
        <v>171</v>
      </c>
      <c r="J54">
        <v>73.67</v>
      </c>
      <c r="K54">
        <v>4968</v>
      </c>
      <c r="L54">
        <v>49465</v>
      </c>
      <c r="M54" t="s">
        <v>148</v>
      </c>
      <c r="N54">
        <v>73.569999999999993</v>
      </c>
      <c r="O54">
        <v>4948</v>
      </c>
      <c r="P54">
        <v>49078</v>
      </c>
      <c r="Q54" t="s">
        <v>383</v>
      </c>
      <c r="R54">
        <v>74.73</v>
      </c>
      <c r="S54">
        <v>5018</v>
      </c>
      <c r="T54">
        <v>49113</v>
      </c>
      <c r="U54" t="s">
        <v>403</v>
      </c>
      <c r="V54">
        <v>74.319999999999993</v>
      </c>
      <c r="W54">
        <v>5153</v>
      </c>
      <c r="X54">
        <v>49589</v>
      </c>
      <c r="Y54" t="s">
        <v>383</v>
      </c>
      <c r="Z54">
        <v>74.430000000000007</v>
      </c>
      <c r="AA54">
        <v>5216</v>
      </c>
      <c r="AB54">
        <v>51011</v>
      </c>
      <c r="AC54" t="s">
        <v>404</v>
      </c>
      <c r="AD54">
        <v>76.89</v>
      </c>
      <c r="AE54">
        <v>5130</v>
      </c>
      <c r="AF54">
        <v>51602</v>
      </c>
      <c r="AG54" t="s">
        <v>148</v>
      </c>
      <c r="AH54">
        <v>76.34</v>
      </c>
      <c r="AI54">
        <v>5290</v>
      </c>
      <c r="AJ54">
        <v>51709</v>
      </c>
      <c r="AK54" t="s">
        <v>299</v>
      </c>
      <c r="AL54">
        <v>83.91</v>
      </c>
      <c r="AM54">
        <v>5737</v>
      </c>
      <c r="AN54">
        <v>51702</v>
      </c>
      <c r="AO54" t="s">
        <v>396</v>
      </c>
      <c r="AP54">
        <v>83.85</v>
      </c>
      <c r="AQ54">
        <v>5646</v>
      </c>
      <c r="AR54">
        <v>51439</v>
      </c>
      <c r="AS54" t="s">
        <v>405</v>
      </c>
      <c r="AT54">
        <v>83.25</v>
      </c>
      <c r="AU54">
        <v>5587</v>
      </c>
      <c r="AV54">
        <v>51237</v>
      </c>
      <c r="AW54" t="s">
        <v>271</v>
      </c>
    </row>
    <row r="55" spans="1:49" x14ac:dyDescent="0.2">
      <c r="A55" t="s">
        <v>406</v>
      </c>
      <c r="B55">
        <v>164.25</v>
      </c>
      <c r="C55">
        <v>8772</v>
      </c>
      <c r="D55" t="s">
        <v>166</v>
      </c>
      <c r="E55" t="s">
        <v>166</v>
      </c>
      <c r="F55">
        <v>164.25</v>
      </c>
      <c r="G55">
        <v>8772</v>
      </c>
      <c r="H55" t="s">
        <v>166</v>
      </c>
      <c r="I55" t="s">
        <v>166</v>
      </c>
      <c r="J55">
        <v>164.25</v>
      </c>
      <c r="K55">
        <v>8772</v>
      </c>
      <c r="L55" t="s">
        <v>166</v>
      </c>
      <c r="M55" t="s">
        <v>166</v>
      </c>
      <c r="N55">
        <v>164.25</v>
      </c>
      <c r="O55">
        <v>8772</v>
      </c>
      <c r="P55" t="s">
        <v>166</v>
      </c>
      <c r="Q55" t="s">
        <v>166</v>
      </c>
      <c r="R55">
        <v>164.25</v>
      </c>
      <c r="S55">
        <v>8772</v>
      </c>
      <c r="T55" t="s">
        <v>166</v>
      </c>
      <c r="U55" t="s">
        <v>166</v>
      </c>
      <c r="V55">
        <v>164.25</v>
      </c>
      <c r="W55">
        <v>8772</v>
      </c>
      <c r="X55" t="s">
        <v>166</v>
      </c>
      <c r="Y55" t="s">
        <v>166</v>
      </c>
      <c r="Z55">
        <v>164.25</v>
      </c>
      <c r="AA55">
        <v>8772</v>
      </c>
      <c r="AB55" t="s">
        <v>166</v>
      </c>
      <c r="AC55" t="s">
        <v>166</v>
      </c>
      <c r="AD55">
        <v>164.25</v>
      </c>
      <c r="AE55">
        <v>8772</v>
      </c>
      <c r="AF55" t="s">
        <v>166</v>
      </c>
      <c r="AG55" t="s">
        <v>166</v>
      </c>
      <c r="AH55">
        <v>164.25</v>
      </c>
      <c r="AI55">
        <v>8772</v>
      </c>
      <c r="AJ55" t="s">
        <v>166</v>
      </c>
      <c r="AK55" t="s">
        <v>166</v>
      </c>
      <c r="AL55" t="s">
        <v>166</v>
      </c>
      <c r="AM55" t="s">
        <v>166</v>
      </c>
      <c r="AN55" t="s">
        <v>166</v>
      </c>
      <c r="AO55" t="s">
        <v>166</v>
      </c>
      <c r="AP55" t="s">
        <v>166</v>
      </c>
      <c r="AQ55" t="s">
        <v>166</v>
      </c>
      <c r="AR55" t="s">
        <v>166</v>
      </c>
      <c r="AS55" t="s">
        <v>166</v>
      </c>
      <c r="AT55" t="s">
        <v>166</v>
      </c>
      <c r="AU55" t="s">
        <v>166</v>
      </c>
      <c r="AV55" t="s">
        <v>166</v>
      </c>
      <c r="AW55" t="s">
        <v>166</v>
      </c>
    </row>
    <row r="56" spans="1:49" x14ac:dyDescent="0.2">
      <c r="A56" t="s">
        <v>407</v>
      </c>
      <c r="B56">
        <v>67</v>
      </c>
      <c r="C56">
        <v>4646</v>
      </c>
      <c r="D56">
        <v>46076</v>
      </c>
      <c r="E56" t="s">
        <v>408</v>
      </c>
      <c r="F56">
        <v>73.38</v>
      </c>
      <c r="G56">
        <v>4688</v>
      </c>
      <c r="H56">
        <v>46466</v>
      </c>
      <c r="I56" t="s">
        <v>268</v>
      </c>
      <c r="J56">
        <v>73.010000000000005</v>
      </c>
      <c r="K56">
        <v>4909</v>
      </c>
      <c r="L56">
        <v>46363</v>
      </c>
      <c r="M56" t="s">
        <v>302</v>
      </c>
      <c r="N56">
        <v>72.040000000000006</v>
      </c>
      <c r="O56">
        <v>5054</v>
      </c>
      <c r="P56">
        <v>46978</v>
      </c>
      <c r="Q56" t="s">
        <v>409</v>
      </c>
      <c r="R56">
        <v>74.36</v>
      </c>
      <c r="S56">
        <v>5111</v>
      </c>
      <c r="T56">
        <v>47268</v>
      </c>
      <c r="U56" t="s">
        <v>410</v>
      </c>
      <c r="V56">
        <v>74.77</v>
      </c>
      <c r="W56">
        <v>5160</v>
      </c>
      <c r="X56">
        <v>48503</v>
      </c>
      <c r="Y56" t="s">
        <v>394</v>
      </c>
      <c r="Z56">
        <v>75.94</v>
      </c>
      <c r="AA56">
        <v>5241</v>
      </c>
      <c r="AB56">
        <v>47365</v>
      </c>
      <c r="AC56" t="s">
        <v>251</v>
      </c>
      <c r="AD56">
        <v>72.89</v>
      </c>
      <c r="AE56">
        <v>5288</v>
      </c>
      <c r="AF56">
        <v>48321</v>
      </c>
      <c r="AG56" t="s">
        <v>231</v>
      </c>
      <c r="AH56">
        <v>72.69</v>
      </c>
      <c r="AI56">
        <v>5294</v>
      </c>
      <c r="AJ56">
        <v>48795</v>
      </c>
      <c r="AK56" t="s">
        <v>148</v>
      </c>
      <c r="AL56">
        <v>61.98</v>
      </c>
      <c r="AM56">
        <v>5355</v>
      </c>
      <c r="AN56">
        <v>48461</v>
      </c>
      <c r="AO56" t="s">
        <v>284</v>
      </c>
      <c r="AP56">
        <v>62.08</v>
      </c>
      <c r="AQ56">
        <v>5493</v>
      </c>
      <c r="AR56">
        <v>48080</v>
      </c>
      <c r="AS56" t="s">
        <v>319</v>
      </c>
      <c r="AT56">
        <v>63.62</v>
      </c>
      <c r="AU56">
        <v>5197</v>
      </c>
      <c r="AV56">
        <v>48258</v>
      </c>
      <c r="AW56" t="s">
        <v>160</v>
      </c>
    </row>
    <row r="57" spans="1:49" x14ac:dyDescent="0.2">
      <c r="A57" t="s">
        <v>411</v>
      </c>
      <c r="B57">
        <v>69.27</v>
      </c>
      <c r="C57">
        <v>4286</v>
      </c>
      <c r="D57">
        <v>77492</v>
      </c>
      <c r="E57" t="s">
        <v>412</v>
      </c>
      <c r="F57">
        <v>68.989999999999995</v>
      </c>
      <c r="G57">
        <v>4358</v>
      </c>
      <c r="H57">
        <v>85239</v>
      </c>
      <c r="I57" t="s">
        <v>413</v>
      </c>
      <c r="J57">
        <v>70.23</v>
      </c>
      <c r="K57">
        <v>4365</v>
      </c>
      <c r="L57">
        <v>78178</v>
      </c>
      <c r="M57" t="s">
        <v>414</v>
      </c>
      <c r="N57">
        <v>69.89</v>
      </c>
      <c r="O57">
        <v>4358</v>
      </c>
      <c r="P57">
        <v>79294</v>
      </c>
      <c r="Q57" t="s">
        <v>415</v>
      </c>
      <c r="R57">
        <v>70.59</v>
      </c>
      <c r="S57">
        <v>4348</v>
      </c>
      <c r="T57">
        <v>81447</v>
      </c>
      <c r="U57" t="s">
        <v>416</v>
      </c>
      <c r="V57">
        <v>72.680000000000007</v>
      </c>
      <c r="W57">
        <v>4393</v>
      </c>
      <c r="X57">
        <v>82715</v>
      </c>
      <c r="Y57" t="s">
        <v>417</v>
      </c>
      <c r="Z57">
        <v>78.22</v>
      </c>
      <c r="AA57">
        <v>4692</v>
      </c>
      <c r="AB57">
        <v>84550</v>
      </c>
      <c r="AC57" t="s">
        <v>418</v>
      </c>
      <c r="AD57">
        <v>81.48</v>
      </c>
      <c r="AE57">
        <v>4773</v>
      </c>
      <c r="AF57">
        <v>78186</v>
      </c>
      <c r="AG57" t="s">
        <v>419</v>
      </c>
      <c r="AH57">
        <v>82.19</v>
      </c>
      <c r="AI57">
        <v>4928</v>
      </c>
      <c r="AJ57">
        <v>81331</v>
      </c>
      <c r="AK57" t="s">
        <v>420</v>
      </c>
      <c r="AL57">
        <v>74.17</v>
      </c>
      <c r="AM57">
        <v>5724</v>
      </c>
      <c r="AN57">
        <v>76014</v>
      </c>
      <c r="AO57" t="s">
        <v>367</v>
      </c>
      <c r="AP57">
        <v>73.61</v>
      </c>
      <c r="AQ57">
        <v>5262</v>
      </c>
      <c r="AR57">
        <v>79644</v>
      </c>
      <c r="AS57" t="s">
        <v>421</v>
      </c>
      <c r="AT57">
        <v>76.39</v>
      </c>
      <c r="AU57">
        <v>5014</v>
      </c>
      <c r="AV57">
        <v>79610</v>
      </c>
      <c r="AW57" t="s">
        <v>422</v>
      </c>
    </row>
    <row r="58" spans="1:49" x14ac:dyDescent="0.2">
      <c r="A58" t="s">
        <v>423</v>
      </c>
      <c r="B58">
        <v>71.44</v>
      </c>
      <c r="C58">
        <v>5350</v>
      </c>
      <c r="D58" t="s">
        <v>166</v>
      </c>
      <c r="E58" t="s">
        <v>166</v>
      </c>
      <c r="F58">
        <v>79.64</v>
      </c>
      <c r="G58">
        <v>4540</v>
      </c>
      <c r="H58" t="s">
        <v>166</v>
      </c>
      <c r="I58" t="s">
        <v>166</v>
      </c>
      <c r="J58">
        <v>83.3</v>
      </c>
      <c r="K58">
        <v>6863</v>
      </c>
      <c r="L58" t="s">
        <v>166</v>
      </c>
      <c r="M58" t="s">
        <v>166</v>
      </c>
      <c r="N58">
        <v>79.78</v>
      </c>
      <c r="O58">
        <v>7172</v>
      </c>
      <c r="P58" t="s">
        <v>166</v>
      </c>
      <c r="Q58" t="s">
        <v>166</v>
      </c>
      <c r="R58">
        <v>79.36</v>
      </c>
      <c r="S58">
        <v>8820</v>
      </c>
      <c r="T58" t="s">
        <v>166</v>
      </c>
      <c r="U58" t="s">
        <v>166</v>
      </c>
      <c r="V58">
        <v>80.790000000000006</v>
      </c>
      <c r="W58">
        <v>8506</v>
      </c>
      <c r="X58" t="s">
        <v>166</v>
      </c>
      <c r="Y58" t="s">
        <v>166</v>
      </c>
      <c r="Z58">
        <v>82.41</v>
      </c>
      <c r="AA58">
        <v>8693</v>
      </c>
      <c r="AB58" t="s">
        <v>166</v>
      </c>
      <c r="AC58" t="s">
        <v>166</v>
      </c>
      <c r="AD58">
        <v>99</v>
      </c>
      <c r="AE58">
        <v>12400</v>
      </c>
      <c r="AF58" t="s">
        <v>166</v>
      </c>
      <c r="AG58" t="s">
        <v>166</v>
      </c>
      <c r="AH58">
        <v>104.67</v>
      </c>
      <c r="AI58">
        <v>13080</v>
      </c>
      <c r="AJ58" t="s">
        <v>166</v>
      </c>
      <c r="AK58" t="s">
        <v>166</v>
      </c>
      <c r="AL58">
        <v>84.02</v>
      </c>
      <c r="AM58">
        <v>10260</v>
      </c>
      <c r="AN58" t="s">
        <v>166</v>
      </c>
      <c r="AO58" t="s">
        <v>166</v>
      </c>
      <c r="AP58">
        <v>83.85</v>
      </c>
      <c r="AQ58">
        <v>9383</v>
      </c>
      <c r="AR58" t="s">
        <v>166</v>
      </c>
      <c r="AS58" t="s">
        <v>166</v>
      </c>
      <c r="AT58">
        <v>84.5</v>
      </c>
      <c r="AU58">
        <v>9105</v>
      </c>
      <c r="AV58" t="s">
        <v>166</v>
      </c>
      <c r="AW58" t="s">
        <v>166</v>
      </c>
    </row>
    <row r="59" spans="1:49" x14ac:dyDescent="0.2">
      <c r="A59" t="s">
        <v>424</v>
      </c>
      <c r="B59">
        <v>45.45</v>
      </c>
      <c r="C59">
        <v>4000</v>
      </c>
      <c r="D59" t="s">
        <v>166</v>
      </c>
      <c r="E59" t="s">
        <v>166</v>
      </c>
      <c r="F59" t="s">
        <v>166</v>
      </c>
      <c r="G59" t="s">
        <v>166</v>
      </c>
      <c r="H59" t="s">
        <v>166</v>
      </c>
      <c r="I59" t="s">
        <v>166</v>
      </c>
      <c r="J59" t="s">
        <v>166</v>
      </c>
      <c r="K59" t="s">
        <v>166</v>
      </c>
      <c r="L59" t="s">
        <v>166</v>
      </c>
      <c r="M59" t="s">
        <v>166</v>
      </c>
      <c r="N59" t="s">
        <v>166</v>
      </c>
      <c r="O59" t="s">
        <v>166</v>
      </c>
      <c r="P59" t="s">
        <v>166</v>
      </c>
      <c r="Q59" t="s">
        <v>166</v>
      </c>
      <c r="R59" t="s">
        <v>166</v>
      </c>
      <c r="S59" t="s">
        <v>166</v>
      </c>
      <c r="T59" t="s">
        <v>166</v>
      </c>
      <c r="U59" t="s">
        <v>166</v>
      </c>
      <c r="V59" t="s">
        <v>166</v>
      </c>
      <c r="W59" t="s">
        <v>166</v>
      </c>
      <c r="X59" t="s">
        <v>166</v>
      </c>
      <c r="Y59" t="s">
        <v>166</v>
      </c>
      <c r="Z59" t="s">
        <v>166</v>
      </c>
      <c r="AA59" t="s">
        <v>166</v>
      </c>
      <c r="AB59" t="s">
        <v>166</v>
      </c>
      <c r="AC59" t="s">
        <v>166</v>
      </c>
      <c r="AD59" t="s">
        <v>166</v>
      </c>
      <c r="AE59" t="s">
        <v>166</v>
      </c>
      <c r="AF59" t="s">
        <v>166</v>
      </c>
      <c r="AG59" t="s">
        <v>166</v>
      </c>
      <c r="AH59" t="s">
        <v>166</v>
      </c>
      <c r="AI59" t="s">
        <v>166</v>
      </c>
      <c r="AJ59" t="s">
        <v>166</v>
      </c>
      <c r="AK59" t="s">
        <v>166</v>
      </c>
      <c r="AL59" t="s">
        <v>166</v>
      </c>
      <c r="AM59" t="s">
        <v>166</v>
      </c>
      <c r="AN59" t="s">
        <v>166</v>
      </c>
      <c r="AO59" t="s">
        <v>166</v>
      </c>
      <c r="AP59" t="s">
        <v>166</v>
      </c>
      <c r="AQ59" t="s">
        <v>166</v>
      </c>
      <c r="AR59" t="s">
        <v>166</v>
      </c>
      <c r="AS59" t="s">
        <v>166</v>
      </c>
      <c r="AT59" t="s">
        <v>166</v>
      </c>
      <c r="AU59" t="s">
        <v>166</v>
      </c>
      <c r="AV59" t="s">
        <v>166</v>
      </c>
      <c r="AW59" t="s">
        <v>166</v>
      </c>
    </row>
    <row r="60" spans="1:49" x14ac:dyDescent="0.2">
      <c r="A60" t="s">
        <v>22</v>
      </c>
      <c r="B60">
        <v>77.39</v>
      </c>
      <c r="C60">
        <v>10777</v>
      </c>
      <c r="D60">
        <v>71911</v>
      </c>
      <c r="E60" t="s">
        <v>425</v>
      </c>
      <c r="F60">
        <v>77.63</v>
      </c>
      <c r="G60">
        <v>10433</v>
      </c>
      <c r="H60">
        <v>72293</v>
      </c>
      <c r="I60" t="s">
        <v>426</v>
      </c>
      <c r="J60">
        <v>79.290000000000006</v>
      </c>
      <c r="K60">
        <v>11843</v>
      </c>
      <c r="L60">
        <v>71061</v>
      </c>
      <c r="M60" t="s">
        <v>427</v>
      </c>
      <c r="N60">
        <v>80.63</v>
      </c>
      <c r="O60">
        <v>12627</v>
      </c>
      <c r="P60">
        <v>70125</v>
      </c>
      <c r="Q60" t="s">
        <v>428</v>
      </c>
      <c r="R60">
        <v>81.61</v>
      </c>
      <c r="S60">
        <v>12482</v>
      </c>
      <c r="T60">
        <v>69229</v>
      </c>
      <c r="U60" t="s">
        <v>329</v>
      </c>
      <c r="V60">
        <v>84.36</v>
      </c>
      <c r="W60">
        <v>12264</v>
      </c>
      <c r="X60">
        <v>71170</v>
      </c>
      <c r="Y60" t="s">
        <v>213</v>
      </c>
      <c r="Z60">
        <v>87.22</v>
      </c>
      <c r="AA60">
        <v>10926</v>
      </c>
      <c r="AB60">
        <v>74578</v>
      </c>
      <c r="AC60" t="s">
        <v>255</v>
      </c>
      <c r="AD60">
        <v>87.41</v>
      </c>
      <c r="AE60">
        <v>11267</v>
      </c>
      <c r="AF60">
        <v>71031</v>
      </c>
      <c r="AG60" t="s">
        <v>429</v>
      </c>
      <c r="AH60">
        <v>91.54</v>
      </c>
      <c r="AI60">
        <v>12548</v>
      </c>
      <c r="AJ60">
        <v>70655</v>
      </c>
      <c r="AK60" t="s">
        <v>430</v>
      </c>
      <c r="AL60">
        <v>91.59</v>
      </c>
      <c r="AM60">
        <v>9100</v>
      </c>
      <c r="AN60">
        <v>68789</v>
      </c>
      <c r="AO60" t="s">
        <v>294</v>
      </c>
      <c r="AP60">
        <v>78.34</v>
      </c>
      <c r="AQ60">
        <v>10678</v>
      </c>
      <c r="AR60">
        <v>71308</v>
      </c>
      <c r="AS60" t="s">
        <v>431</v>
      </c>
      <c r="AT60">
        <v>77.22</v>
      </c>
      <c r="AU60">
        <v>11386</v>
      </c>
      <c r="AV60">
        <v>72499</v>
      </c>
      <c r="AW60" t="s">
        <v>432</v>
      </c>
    </row>
    <row r="61" spans="1:49" x14ac:dyDescent="0.2">
      <c r="A61" t="s">
        <v>433</v>
      </c>
      <c r="B61" t="s">
        <v>166</v>
      </c>
      <c r="C61" t="s">
        <v>166</v>
      </c>
      <c r="D61" t="s">
        <v>166</v>
      </c>
      <c r="E61" t="s">
        <v>166</v>
      </c>
      <c r="F61" t="s">
        <v>166</v>
      </c>
      <c r="G61" t="s">
        <v>166</v>
      </c>
      <c r="H61" t="s">
        <v>166</v>
      </c>
      <c r="I61" t="s">
        <v>166</v>
      </c>
      <c r="J61" t="s">
        <v>166</v>
      </c>
      <c r="K61" t="s">
        <v>166</v>
      </c>
      <c r="L61" t="s">
        <v>166</v>
      </c>
      <c r="M61" t="s">
        <v>166</v>
      </c>
      <c r="N61" t="s">
        <v>166</v>
      </c>
      <c r="O61" t="s">
        <v>166</v>
      </c>
      <c r="P61" t="s">
        <v>166</v>
      </c>
      <c r="Q61" t="s">
        <v>166</v>
      </c>
      <c r="R61" t="s">
        <v>166</v>
      </c>
      <c r="S61" t="s">
        <v>166</v>
      </c>
      <c r="T61" t="s">
        <v>166</v>
      </c>
      <c r="U61" t="s">
        <v>166</v>
      </c>
      <c r="V61">
        <v>40</v>
      </c>
      <c r="W61">
        <v>1000</v>
      </c>
      <c r="X61" t="s">
        <v>166</v>
      </c>
      <c r="Y61" t="s">
        <v>166</v>
      </c>
      <c r="Z61">
        <v>40</v>
      </c>
      <c r="AA61">
        <v>1000</v>
      </c>
      <c r="AB61" t="s">
        <v>166</v>
      </c>
      <c r="AC61" t="s">
        <v>166</v>
      </c>
      <c r="AD61" t="s">
        <v>166</v>
      </c>
      <c r="AE61" t="s">
        <v>166</v>
      </c>
      <c r="AF61" t="s">
        <v>166</v>
      </c>
      <c r="AG61" t="s">
        <v>166</v>
      </c>
      <c r="AH61" t="s">
        <v>166</v>
      </c>
      <c r="AI61" t="s">
        <v>166</v>
      </c>
      <c r="AJ61" t="s">
        <v>166</v>
      </c>
      <c r="AK61" t="s">
        <v>166</v>
      </c>
      <c r="AL61" t="s">
        <v>166</v>
      </c>
      <c r="AM61" t="s">
        <v>166</v>
      </c>
      <c r="AN61" t="s">
        <v>166</v>
      </c>
      <c r="AO61" t="s">
        <v>166</v>
      </c>
      <c r="AP61" t="s">
        <v>166</v>
      </c>
      <c r="AQ61" t="s">
        <v>166</v>
      </c>
      <c r="AR61" t="s">
        <v>166</v>
      </c>
      <c r="AS61" t="s">
        <v>166</v>
      </c>
      <c r="AT61" t="s">
        <v>166</v>
      </c>
      <c r="AU61" t="s">
        <v>166</v>
      </c>
      <c r="AV61" t="s">
        <v>166</v>
      </c>
      <c r="AW61" t="s">
        <v>166</v>
      </c>
    </row>
    <row r="62" spans="1:49" x14ac:dyDescent="0.2">
      <c r="A62" t="s">
        <v>434</v>
      </c>
      <c r="B62">
        <v>56.95</v>
      </c>
      <c r="C62">
        <v>3648</v>
      </c>
      <c r="D62" t="s">
        <v>166</v>
      </c>
      <c r="E62" t="s">
        <v>166</v>
      </c>
      <c r="F62">
        <v>60.47</v>
      </c>
      <c r="G62">
        <v>4002</v>
      </c>
      <c r="H62" t="s">
        <v>166</v>
      </c>
      <c r="I62" t="s">
        <v>166</v>
      </c>
      <c r="J62">
        <v>63.06</v>
      </c>
      <c r="K62">
        <v>4158</v>
      </c>
      <c r="L62" t="s">
        <v>166</v>
      </c>
      <c r="M62" t="s">
        <v>166</v>
      </c>
      <c r="N62">
        <v>65.819999999999993</v>
      </c>
      <c r="O62">
        <v>4192</v>
      </c>
      <c r="P62" t="s">
        <v>166</v>
      </c>
      <c r="Q62" t="s">
        <v>166</v>
      </c>
      <c r="R62">
        <v>68.209999999999994</v>
      </c>
      <c r="S62">
        <v>4184</v>
      </c>
      <c r="T62" t="s">
        <v>166</v>
      </c>
      <c r="U62" t="s">
        <v>166</v>
      </c>
      <c r="V62">
        <v>68.150000000000006</v>
      </c>
      <c r="W62">
        <v>4226</v>
      </c>
      <c r="X62" t="s">
        <v>166</v>
      </c>
      <c r="Y62" t="s">
        <v>166</v>
      </c>
      <c r="Z62">
        <v>70.150000000000006</v>
      </c>
      <c r="AA62">
        <v>4267</v>
      </c>
      <c r="AB62" t="s">
        <v>166</v>
      </c>
      <c r="AC62" t="s">
        <v>166</v>
      </c>
      <c r="AD62">
        <v>69.44</v>
      </c>
      <c r="AE62">
        <v>4308</v>
      </c>
      <c r="AF62" t="s">
        <v>166</v>
      </c>
      <c r="AG62" t="s">
        <v>166</v>
      </c>
      <c r="AH62">
        <v>67.040000000000006</v>
      </c>
      <c r="AI62">
        <v>4456</v>
      </c>
      <c r="AJ62" t="s">
        <v>166</v>
      </c>
      <c r="AK62" t="s">
        <v>166</v>
      </c>
      <c r="AL62">
        <v>62.02</v>
      </c>
      <c r="AM62" t="s">
        <v>166</v>
      </c>
      <c r="AN62" t="s">
        <v>166</v>
      </c>
      <c r="AO62" t="s">
        <v>166</v>
      </c>
      <c r="AP62">
        <v>61.83</v>
      </c>
      <c r="AQ62" t="s">
        <v>166</v>
      </c>
      <c r="AR62" t="s">
        <v>166</v>
      </c>
      <c r="AS62" t="s">
        <v>166</v>
      </c>
      <c r="AT62">
        <v>61.57</v>
      </c>
      <c r="AU62" t="s">
        <v>166</v>
      </c>
      <c r="AV62" t="s">
        <v>166</v>
      </c>
      <c r="AW62" t="s">
        <v>166</v>
      </c>
    </row>
    <row r="63" spans="1:49" x14ac:dyDescent="0.2">
      <c r="A63" t="s">
        <v>5</v>
      </c>
      <c r="B63">
        <v>70.83</v>
      </c>
      <c r="C63">
        <v>5862</v>
      </c>
      <c r="D63" t="s">
        <v>166</v>
      </c>
      <c r="E63" t="s">
        <v>166</v>
      </c>
      <c r="F63">
        <v>70.48</v>
      </c>
      <c r="G63">
        <v>5923</v>
      </c>
      <c r="H63" t="s">
        <v>166</v>
      </c>
      <c r="I63" t="s">
        <v>166</v>
      </c>
      <c r="J63">
        <v>72.290000000000006</v>
      </c>
      <c r="K63">
        <v>5966</v>
      </c>
      <c r="L63" t="s">
        <v>166</v>
      </c>
      <c r="M63" t="s">
        <v>166</v>
      </c>
      <c r="N63">
        <v>74.430000000000007</v>
      </c>
      <c r="O63">
        <v>6022</v>
      </c>
      <c r="P63" t="s">
        <v>166</v>
      </c>
      <c r="Q63" t="s">
        <v>166</v>
      </c>
      <c r="R63">
        <v>73.260000000000005</v>
      </c>
      <c r="S63">
        <v>5973</v>
      </c>
      <c r="T63" t="s">
        <v>166</v>
      </c>
      <c r="U63" t="s">
        <v>166</v>
      </c>
      <c r="V63">
        <v>73.489999999999995</v>
      </c>
      <c r="W63">
        <v>6146</v>
      </c>
      <c r="X63" t="s">
        <v>166</v>
      </c>
      <c r="Y63" t="s">
        <v>166</v>
      </c>
      <c r="Z63">
        <v>77.06</v>
      </c>
      <c r="AA63">
        <v>6618</v>
      </c>
      <c r="AB63" t="s">
        <v>166</v>
      </c>
      <c r="AC63" t="s">
        <v>166</v>
      </c>
      <c r="AD63">
        <v>78.95</v>
      </c>
      <c r="AE63">
        <v>6543</v>
      </c>
      <c r="AF63" t="s">
        <v>166</v>
      </c>
      <c r="AG63" t="s">
        <v>166</v>
      </c>
      <c r="AH63">
        <v>78.39</v>
      </c>
      <c r="AI63">
        <v>6479</v>
      </c>
      <c r="AJ63" t="s">
        <v>166</v>
      </c>
      <c r="AK63" t="s">
        <v>166</v>
      </c>
      <c r="AL63">
        <v>75.42</v>
      </c>
      <c r="AM63">
        <v>6500</v>
      </c>
      <c r="AN63" t="s">
        <v>166</v>
      </c>
      <c r="AO63" t="s">
        <v>166</v>
      </c>
      <c r="AP63">
        <v>74.98</v>
      </c>
      <c r="AQ63">
        <v>6450</v>
      </c>
      <c r="AR63" t="s">
        <v>166</v>
      </c>
      <c r="AS63" t="s">
        <v>166</v>
      </c>
      <c r="AT63">
        <v>73.58</v>
      </c>
      <c r="AU63">
        <v>6256</v>
      </c>
      <c r="AV63" t="s">
        <v>166</v>
      </c>
      <c r="AW63" t="s">
        <v>166</v>
      </c>
    </row>
    <row r="64" spans="1:49" x14ac:dyDescent="0.2">
      <c r="A64" t="s">
        <v>435</v>
      </c>
      <c r="B64">
        <v>152.18</v>
      </c>
      <c r="C64">
        <v>42091</v>
      </c>
      <c r="D64">
        <v>96451</v>
      </c>
      <c r="E64" t="s">
        <v>436</v>
      </c>
      <c r="F64">
        <v>155.09</v>
      </c>
      <c r="G64">
        <v>43444</v>
      </c>
      <c r="H64">
        <v>97309</v>
      </c>
      <c r="I64" t="s">
        <v>437</v>
      </c>
      <c r="J64">
        <v>172.77</v>
      </c>
      <c r="K64">
        <v>47000</v>
      </c>
      <c r="L64">
        <v>98986</v>
      </c>
      <c r="M64" t="s">
        <v>438</v>
      </c>
      <c r="N64">
        <v>179.94</v>
      </c>
      <c r="O64">
        <v>49000</v>
      </c>
      <c r="P64">
        <v>99831</v>
      </c>
      <c r="Q64" t="s">
        <v>306</v>
      </c>
      <c r="R64">
        <v>187.05</v>
      </c>
      <c r="S64">
        <v>51000</v>
      </c>
      <c r="T64">
        <v>98360</v>
      </c>
      <c r="U64" t="s">
        <v>439</v>
      </c>
      <c r="V64">
        <v>184.94</v>
      </c>
      <c r="W64">
        <v>50555</v>
      </c>
      <c r="X64">
        <v>99432</v>
      </c>
      <c r="Y64" t="s">
        <v>440</v>
      </c>
      <c r="Z64">
        <v>188.85</v>
      </c>
      <c r="AA64">
        <v>51667</v>
      </c>
      <c r="AB64">
        <v>98249</v>
      </c>
      <c r="AC64" t="s">
        <v>441</v>
      </c>
      <c r="AD64">
        <v>154.75</v>
      </c>
      <c r="AE64">
        <v>42000</v>
      </c>
      <c r="AF64">
        <v>99509</v>
      </c>
      <c r="AG64" t="s">
        <v>152</v>
      </c>
      <c r="AH64">
        <v>154.75</v>
      </c>
      <c r="AI64">
        <v>42000</v>
      </c>
      <c r="AJ64">
        <v>97686</v>
      </c>
      <c r="AK64" t="s">
        <v>442</v>
      </c>
      <c r="AL64">
        <v>201.12</v>
      </c>
      <c r="AM64">
        <v>55000</v>
      </c>
      <c r="AN64">
        <v>102537</v>
      </c>
      <c r="AO64" t="s">
        <v>443</v>
      </c>
      <c r="AP64">
        <v>201.13</v>
      </c>
      <c r="AQ64">
        <v>55000</v>
      </c>
      <c r="AR64">
        <v>101080</v>
      </c>
      <c r="AS64" t="s">
        <v>444</v>
      </c>
      <c r="AT64">
        <v>201.13</v>
      </c>
      <c r="AU64">
        <v>55000</v>
      </c>
      <c r="AV64">
        <v>100157</v>
      </c>
      <c r="AW64" t="s">
        <v>445</v>
      </c>
    </row>
    <row r="65" spans="1:49" x14ac:dyDescent="0.2">
      <c r="A65" t="s">
        <v>446</v>
      </c>
      <c r="B65">
        <v>65.58</v>
      </c>
      <c r="C65">
        <v>4949</v>
      </c>
      <c r="D65">
        <v>47687</v>
      </c>
      <c r="E65" t="s">
        <v>278</v>
      </c>
      <c r="F65">
        <v>72.36</v>
      </c>
      <c r="G65">
        <v>4952</v>
      </c>
      <c r="H65">
        <v>48227</v>
      </c>
      <c r="I65" t="s">
        <v>447</v>
      </c>
      <c r="J65">
        <v>78.290000000000006</v>
      </c>
      <c r="K65">
        <v>4853</v>
      </c>
      <c r="L65">
        <v>48290</v>
      </c>
      <c r="M65" t="s">
        <v>448</v>
      </c>
      <c r="N65">
        <v>78.69</v>
      </c>
      <c r="O65">
        <v>4890</v>
      </c>
      <c r="P65">
        <v>48635</v>
      </c>
      <c r="Q65" t="s">
        <v>263</v>
      </c>
      <c r="R65">
        <v>78.540000000000006</v>
      </c>
      <c r="S65">
        <v>4807</v>
      </c>
      <c r="T65">
        <v>49150</v>
      </c>
      <c r="U65" t="s">
        <v>304</v>
      </c>
      <c r="V65">
        <v>73.849999999999994</v>
      </c>
      <c r="W65">
        <v>4952</v>
      </c>
      <c r="X65">
        <v>49847</v>
      </c>
      <c r="Y65" t="s">
        <v>232</v>
      </c>
      <c r="Z65">
        <v>72.25</v>
      </c>
      <c r="AA65">
        <v>5234</v>
      </c>
      <c r="AB65">
        <v>50097</v>
      </c>
      <c r="AC65" t="s">
        <v>344</v>
      </c>
      <c r="AD65">
        <v>74.569999999999993</v>
      </c>
      <c r="AE65">
        <v>5284</v>
      </c>
      <c r="AF65">
        <v>50616</v>
      </c>
      <c r="AG65" t="s">
        <v>449</v>
      </c>
      <c r="AH65">
        <v>75.430000000000007</v>
      </c>
      <c r="AI65">
        <v>5335</v>
      </c>
      <c r="AJ65">
        <v>50930</v>
      </c>
      <c r="AK65" t="s">
        <v>232</v>
      </c>
      <c r="AL65">
        <v>59.9</v>
      </c>
      <c r="AM65">
        <v>5479</v>
      </c>
      <c r="AN65">
        <v>51356</v>
      </c>
      <c r="AO65" t="s">
        <v>450</v>
      </c>
      <c r="AP65">
        <v>60.71</v>
      </c>
      <c r="AQ65">
        <v>6540</v>
      </c>
      <c r="AR65">
        <v>50747</v>
      </c>
      <c r="AS65" t="s">
        <v>451</v>
      </c>
      <c r="AT65">
        <v>61.12</v>
      </c>
      <c r="AU65">
        <v>6865</v>
      </c>
      <c r="AV65">
        <v>50143</v>
      </c>
      <c r="AW65" t="s">
        <v>352</v>
      </c>
    </row>
    <row r="66" spans="1:49" x14ac:dyDescent="0.2">
      <c r="A66" t="s">
        <v>452</v>
      </c>
      <c r="B66">
        <v>72.069999999999993</v>
      </c>
      <c r="C66">
        <v>3923</v>
      </c>
      <c r="D66">
        <v>46510</v>
      </c>
      <c r="E66" t="s">
        <v>453</v>
      </c>
      <c r="F66">
        <v>74.03</v>
      </c>
      <c r="G66">
        <v>4046</v>
      </c>
      <c r="H66">
        <v>47283</v>
      </c>
      <c r="I66" t="s">
        <v>272</v>
      </c>
      <c r="J66">
        <v>75</v>
      </c>
      <c r="K66">
        <v>4154</v>
      </c>
      <c r="L66">
        <v>47718</v>
      </c>
      <c r="M66" t="s">
        <v>410</v>
      </c>
      <c r="N66">
        <v>76.02</v>
      </c>
      <c r="O66">
        <v>4193</v>
      </c>
      <c r="P66">
        <v>48254</v>
      </c>
      <c r="Q66" t="s">
        <v>302</v>
      </c>
      <c r="R66">
        <v>76.34</v>
      </c>
      <c r="S66">
        <v>4266</v>
      </c>
      <c r="T66">
        <v>48630</v>
      </c>
      <c r="U66" t="s">
        <v>454</v>
      </c>
      <c r="V66">
        <v>77.069999999999993</v>
      </c>
      <c r="W66">
        <v>4280</v>
      </c>
      <c r="X66">
        <v>48706</v>
      </c>
      <c r="Y66" t="s">
        <v>455</v>
      </c>
      <c r="Z66">
        <v>78.31</v>
      </c>
      <c r="AA66">
        <v>4309</v>
      </c>
      <c r="AB66">
        <v>49377</v>
      </c>
      <c r="AC66" t="s">
        <v>456</v>
      </c>
      <c r="AD66">
        <v>80.23</v>
      </c>
      <c r="AE66">
        <v>4371</v>
      </c>
      <c r="AF66">
        <v>49518</v>
      </c>
      <c r="AG66" t="s">
        <v>448</v>
      </c>
      <c r="AH66">
        <v>78.91</v>
      </c>
      <c r="AI66">
        <v>4316</v>
      </c>
      <c r="AJ66">
        <v>49664</v>
      </c>
      <c r="AK66" t="s">
        <v>457</v>
      </c>
      <c r="AL66">
        <v>76.709999999999994</v>
      </c>
      <c r="AM66">
        <v>4320</v>
      </c>
      <c r="AN66">
        <v>49602</v>
      </c>
      <c r="AO66" t="s">
        <v>458</v>
      </c>
      <c r="AP66">
        <v>76.790000000000006</v>
      </c>
      <c r="AQ66">
        <v>4223</v>
      </c>
      <c r="AR66">
        <v>49804</v>
      </c>
      <c r="AS66" t="s">
        <v>394</v>
      </c>
      <c r="AT66">
        <v>77.7</v>
      </c>
      <c r="AU66">
        <v>4275</v>
      </c>
      <c r="AV66">
        <v>50214</v>
      </c>
      <c r="AW66" t="s">
        <v>233</v>
      </c>
    </row>
    <row r="67" spans="1:49" x14ac:dyDescent="0.2">
      <c r="A67" t="s">
        <v>459</v>
      </c>
      <c r="B67">
        <v>59.17</v>
      </c>
      <c r="C67">
        <v>3661</v>
      </c>
      <c r="D67">
        <v>55258</v>
      </c>
      <c r="E67" t="s">
        <v>365</v>
      </c>
      <c r="F67">
        <v>61.27</v>
      </c>
      <c r="G67">
        <v>3817</v>
      </c>
      <c r="H67">
        <v>58179</v>
      </c>
      <c r="I67" t="s">
        <v>460</v>
      </c>
      <c r="J67">
        <v>65.13</v>
      </c>
      <c r="K67">
        <v>3935</v>
      </c>
      <c r="L67">
        <v>55610</v>
      </c>
      <c r="M67" t="s">
        <v>461</v>
      </c>
      <c r="N67">
        <v>63.81</v>
      </c>
      <c r="O67">
        <v>4013</v>
      </c>
      <c r="P67">
        <v>58102</v>
      </c>
      <c r="Q67" t="s">
        <v>462</v>
      </c>
      <c r="R67">
        <v>64.25</v>
      </c>
      <c r="S67">
        <v>4188</v>
      </c>
      <c r="T67">
        <v>58022</v>
      </c>
      <c r="U67" t="s">
        <v>463</v>
      </c>
      <c r="V67">
        <v>66.459999999999994</v>
      </c>
      <c r="W67">
        <v>4506</v>
      </c>
      <c r="X67">
        <v>55631</v>
      </c>
      <c r="Y67" t="s">
        <v>311</v>
      </c>
      <c r="Z67">
        <v>66.77</v>
      </c>
      <c r="AA67">
        <v>4613</v>
      </c>
      <c r="AB67">
        <v>56669</v>
      </c>
      <c r="AC67" t="s">
        <v>464</v>
      </c>
      <c r="AD67">
        <v>65.540000000000006</v>
      </c>
      <c r="AE67">
        <v>4765</v>
      </c>
      <c r="AF67">
        <v>55047</v>
      </c>
      <c r="AG67" t="s">
        <v>163</v>
      </c>
      <c r="AH67">
        <v>65.77</v>
      </c>
      <c r="AI67">
        <v>4714</v>
      </c>
      <c r="AJ67">
        <v>55122</v>
      </c>
      <c r="AK67" t="s">
        <v>178</v>
      </c>
      <c r="AL67">
        <v>60.01</v>
      </c>
      <c r="AM67">
        <v>4494</v>
      </c>
      <c r="AN67">
        <v>56589</v>
      </c>
      <c r="AO67" t="s">
        <v>465</v>
      </c>
      <c r="AP67">
        <v>60.33</v>
      </c>
      <c r="AQ67">
        <v>4420</v>
      </c>
      <c r="AR67">
        <v>54855</v>
      </c>
      <c r="AS67" t="s">
        <v>466</v>
      </c>
      <c r="AT67">
        <v>60.43</v>
      </c>
      <c r="AU67">
        <v>4468</v>
      </c>
      <c r="AV67">
        <v>58597</v>
      </c>
      <c r="AW67" t="s">
        <v>467</v>
      </c>
    </row>
    <row r="68" spans="1:49" x14ac:dyDescent="0.2">
      <c r="A68" t="s">
        <v>468</v>
      </c>
      <c r="B68">
        <v>156.63</v>
      </c>
      <c r="C68">
        <v>10250</v>
      </c>
      <c r="D68" t="s">
        <v>166</v>
      </c>
      <c r="E68" t="s">
        <v>166</v>
      </c>
      <c r="F68">
        <v>156.63</v>
      </c>
      <c r="G68">
        <v>10250</v>
      </c>
      <c r="H68" t="s">
        <v>166</v>
      </c>
      <c r="I68" t="s">
        <v>166</v>
      </c>
      <c r="J68">
        <v>156.63</v>
      </c>
      <c r="K68">
        <v>10250</v>
      </c>
      <c r="L68" t="s">
        <v>166</v>
      </c>
      <c r="M68" t="s">
        <v>166</v>
      </c>
      <c r="N68">
        <v>156.63</v>
      </c>
      <c r="O68">
        <v>10250</v>
      </c>
      <c r="P68" t="s">
        <v>166</v>
      </c>
      <c r="Q68" t="s">
        <v>166</v>
      </c>
      <c r="R68">
        <v>156.63</v>
      </c>
      <c r="S68">
        <v>10250</v>
      </c>
      <c r="T68" t="s">
        <v>166</v>
      </c>
      <c r="U68" t="s">
        <v>166</v>
      </c>
      <c r="V68">
        <v>156.63</v>
      </c>
      <c r="W68">
        <v>10250</v>
      </c>
      <c r="X68" t="s">
        <v>166</v>
      </c>
      <c r="Y68" t="s">
        <v>166</v>
      </c>
      <c r="Z68">
        <v>156.63</v>
      </c>
      <c r="AA68">
        <v>10250</v>
      </c>
      <c r="AB68" t="s">
        <v>166</v>
      </c>
      <c r="AC68" t="s">
        <v>166</v>
      </c>
      <c r="AD68">
        <v>156.63</v>
      </c>
      <c r="AE68">
        <v>10250</v>
      </c>
      <c r="AF68" t="s">
        <v>166</v>
      </c>
      <c r="AG68" t="s">
        <v>166</v>
      </c>
      <c r="AH68">
        <v>156.63</v>
      </c>
      <c r="AI68">
        <v>10250</v>
      </c>
      <c r="AJ68" t="s">
        <v>166</v>
      </c>
      <c r="AK68" t="s">
        <v>166</v>
      </c>
      <c r="AL68" t="s">
        <v>166</v>
      </c>
      <c r="AM68" t="s">
        <v>166</v>
      </c>
      <c r="AN68" t="s">
        <v>166</v>
      </c>
      <c r="AO68" t="s">
        <v>166</v>
      </c>
      <c r="AP68" t="s">
        <v>166</v>
      </c>
      <c r="AQ68" t="s">
        <v>166</v>
      </c>
      <c r="AR68" t="s">
        <v>166</v>
      </c>
      <c r="AS68" t="s">
        <v>166</v>
      </c>
      <c r="AT68" t="s">
        <v>166</v>
      </c>
      <c r="AU68" t="s">
        <v>166</v>
      </c>
      <c r="AV68" t="s">
        <v>166</v>
      </c>
      <c r="AW68" t="s">
        <v>166</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H101"/>
  <sheetViews>
    <sheetView topLeftCell="A34" workbookViewId="0">
      <selection activeCell="C69" sqref="C69"/>
    </sheetView>
  </sheetViews>
  <sheetFormatPr defaultColWidth="9" defaultRowHeight="14.25" x14ac:dyDescent="0.2"/>
  <cols>
    <col min="1" max="1" width="20.75" style="2" customWidth="1"/>
    <col min="2" max="2" width="17.125" style="2" customWidth="1"/>
    <col min="3" max="3" width="23.375" style="2" customWidth="1"/>
    <col min="4" max="16384" width="9" style="2"/>
  </cols>
  <sheetData>
    <row r="1" spans="1:6" x14ac:dyDescent="0.2">
      <c r="A1" s="48" t="s">
        <v>142</v>
      </c>
      <c r="B1" s="48" t="s">
        <v>603</v>
      </c>
      <c r="C1" s="48" t="s">
        <v>604</v>
      </c>
      <c r="D1" s="48" t="s">
        <v>605</v>
      </c>
    </row>
    <row r="2" spans="1:6" x14ac:dyDescent="0.2">
      <c r="A2" s="48" t="s">
        <v>715</v>
      </c>
      <c r="B2" s="48">
        <v>2024</v>
      </c>
      <c r="C2" s="48" t="s">
        <v>12</v>
      </c>
      <c r="D2" s="48">
        <v>86.134281975999997</v>
      </c>
      <c r="E2" s="43"/>
      <c r="F2" s="43"/>
    </row>
    <row r="3" spans="1:6" x14ac:dyDescent="0.2">
      <c r="A3" s="48" t="s">
        <v>715</v>
      </c>
      <c r="B3" s="48">
        <v>2024</v>
      </c>
      <c r="C3" s="48" t="s">
        <v>13</v>
      </c>
      <c r="D3" s="48">
        <v>96.541026592999998</v>
      </c>
      <c r="E3" s="43"/>
      <c r="F3" s="43"/>
    </row>
    <row r="4" spans="1:6" x14ac:dyDescent="0.2">
      <c r="A4" s="48" t="s">
        <v>715</v>
      </c>
      <c r="B4" s="48">
        <v>2024</v>
      </c>
      <c r="C4" s="48" t="s">
        <v>14</v>
      </c>
      <c r="D4" s="48">
        <v>90.752388621999998</v>
      </c>
      <c r="E4" s="43"/>
      <c r="F4" s="43"/>
    </row>
    <row r="5" spans="1:6" x14ac:dyDescent="0.2">
      <c r="A5" s="48" t="s">
        <v>715</v>
      </c>
      <c r="B5" s="48">
        <v>2025</v>
      </c>
      <c r="C5" s="48" t="s">
        <v>14</v>
      </c>
      <c r="D5" s="48">
        <v>98.626729028</v>
      </c>
      <c r="E5" s="43"/>
      <c r="F5" s="43"/>
    </row>
    <row r="6" spans="1:6" x14ac:dyDescent="0.2">
      <c r="A6" s="48" t="s">
        <v>715</v>
      </c>
      <c r="B6" s="48">
        <v>2025</v>
      </c>
      <c r="C6" s="48" t="s">
        <v>26</v>
      </c>
      <c r="D6" s="48">
        <v>96.740433408000001</v>
      </c>
      <c r="E6" s="43"/>
      <c r="F6" s="43"/>
    </row>
    <row r="7" spans="1:6" x14ac:dyDescent="0.2">
      <c r="A7" s="48" t="s">
        <v>715</v>
      </c>
      <c r="B7" s="48">
        <v>2025</v>
      </c>
      <c r="C7" s="48" t="s">
        <v>15</v>
      </c>
      <c r="D7" s="48">
        <v>94.891910621999997</v>
      </c>
      <c r="E7" s="43"/>
      <c r="F7" s="43"/>
    </row>
    <row r="8" spans="1:6" x14ac:dyDescent="0.2">
      <c r="A8" s="48" t="s">
        <v>715</v>
      </c>
      <c r="B8" s="48">
        <v>2025</v>
      </c>
      <c r="C8" s="48" t="s">
        <v>16</v>
      </c>
      <c r="D8" s="48">
        <v>98.224859882999993</v>
      </c>
      <c r="E8" s="43"/>
      <c r="F8" s="43"/>
    </row>
    <row r="9" spans="1:6" x14ac:dyDescent="0.2">
      <c r="A9" s="48" t="s">
        <v>715</v>
      </c>
      <c r="B9" s="48">
        <v>2025</v>
      </c>
      <c r="C9" s="48" t="s">
        <v>17</v>
      </c>
      <c r="D9" s="48">
        <v>94.229511582000001</v>
      </c>
      <c r="E9" s="43"/>
      <c r="F9" s="43"/>
    </row>
    <row r="10" spans="1:6" x14ac:dyDescent="0.2">
      <c r="A10" s="48" t="s">
        <v>715</v>
      </c>
      <c r="B10" s="48">
        <v>2025</v>
      </c>
      <c r="C10" s="48" t="s">
        <v>27</v>
      </c>
      <c r="D10" s="48">
        <v>91.442900835000003</v>
      </c>
      <c r="E10" s="43"/>
      <c r="F10" s="43"/>
    </row>
    <row r="11" spans="1:6" x14ac:dyDescent="0.2">
      <c r="A11" s="48" t="s">
        <v>715</v>
      </c>
      <c r="B11" s="48">
        <v>2025</v>
      </c>
      <c r="C11" s="48" t="s">
        <v>18</v>
      </c>
      <c r="D11" s="48">
        <v>98.315991237999995</v>
      </c>
      <c r="E11" s="43"/>
      <c r="F11" s="43"/>
    </row>
    <row r="12" spans="1:6" x14ac:dyDescent="0.2">
      <c r="A12" s="48" t="s">
        <v>715</v>
      </c>
      <c r="B12" s="48">
        <v>2025</v>
      </c>
      <c r="C12" s="48" t="s">
        <v>19</v>
      </c>
      <c r="D12" s="48">
        <v>92.414457327999997</v>
      </c>
    </row>
    <row r="13" spans="1:6" s="37" customFormat="1" x14ac:dyDescent="0.2">
      <c r="A13" s="48" t="s">
        <v>715</v>
      </c>
      <c r="B13" s="48">
        <v>2025</v>
      </c>
      <c r="C13" s="48" t="s">
        <v>20</v>
      </c>
      <c r="D13" s="48">
        <v>92.157928877000003</v>
      </c>
    </row>
    <row r="14" spans="1:6" s="37" customFormat="1" x14ac:dyDescent="0.2">
      <c r="A14" s="48" t="s">
        <v>715</v>
      </c>
      <c r="B14" s="48">
        <v>2025</v>
      </c>
      <c r="C14" s="48" t="s">
        <v>28</v>
      </c>
      <c r="D14" s="48">
        <v>84.429180746</v>
      </c>
    </row>
    <row r="15" spans="1:6" s="37" customFormat="1" x14ac:dyDescent="0.2">
      <c r="A15" s="48" t="s">
        <v>716</v>
      </c>
      <c r="B15" s="48">
        <v>2024</v>
      </c>
      <c r="C15" s="48" t="s">
        <v>12</v>
      </c>
      <c r="D15" s="48">
        <v>68.559962096999996</v>
      </c>
    </row>
    <row r="16" spans="1:6" s="37" customFormat="1" x14ac:dyDescent="0.2">
      <c r="A16" s="48" t="s">
        <v>717</v>
      </c>
      <c r="B16" s="48">
        <v>2024</v>
      </c>
      <c r="C16" s="48" t="s">
        <v>12</v>
      </c>
      <c r="D16" s="48">
        <v>74.641404829999999</v>
      </c>
    </row>
    <row r="17" spans="1:4" s="37" customFormat="1" x14ac:dyDescent="0.2">
      <c r="A17" s="48" t="s">
        <v>718</v>
      </c>
      <c r="B17" s="48">
        <v>2024</v>
      </c>
      <c r="C17" s="48" t="s">
        <v>12</v>
      </c>
      <c r="D17" s="48">
        <v>85.960199582000001</v>
      </c>
    </row>
    <row r="18" spans="1:4" s="37" customFormat="1" x14ac:dyDescent="0.2">
      <c r="A18" s="48" t="s">
        <v>716</v>
      </c>
      <c r="B18" s="48">
        <v>2024</v>
      </c>
      <c r="C18" s="48" t="s">
        <v>13</v>
      </c>
      <c r="D18" s="48">
        <v>67.464068050999998</v>
      </c>
    </row>
    <row r="19" spans="1:4" s="37" customFormat="1" x14ac:dyDescent="0.2">
      <c r="A19" s="48" t="s">
        <v>717</v>
      </c>
      <c r="B19" s="48">
        <v>2024</v>
      </c>
      <c r="C19" s="48" t="s">
        <v>13</v>
      </c>
      <c r="D19" s="48">
        <v>76.187933452999999</v>
      </c>
    </row>
    <row r="20" spans="1:4" s="37" customFormat="1" x14ac:dyDescent="0.2">
      <c r="A20" s="48" t="s">
        <v>718</v>
      </c>
      <c r="B20" s="48">
        <v>2024</v>
      </c>
      <c r="C20" s="48" t="s">
        <v>13</v>
      </c>
      <c r="D20" s="48">
        <v>86.992224589000003</v>
      </c>
    </row>
    <row r="21" spans="1:4" s="37" customFormat="1" x14ac:dyDescent="0.2">
      <c r="A21" s="48" t="s">
        <v>716</v>
      </c>
      <c r="B21" s="48">
        <v>2024</v>
      </c>
      <c r="C21" s="48" t="s">
        <v>14</v>
      </c>
      <c r="D21" s="48">
        <v>93.476144109000003</v>
      </c>
    </row>
    <row r="22" spans="1:4" s="37" customFormat="1" x14ac:dyDescent="0.2">
      <c r="A22" s="48" t="s">
        <v>717</v>
      </c>
      <c r="B22" s="48">
        <v>2024</v>
      </c>
      <c r="C22" s="48" t="s">
        <v>14</v>
      </c>
      <c r="D22" s="48">
        <v>82.305939064</v>
      </c>
    </row>
    <row r="23" spans="1:4" s="37" customFormat="1" x14ac:dyDescent="0.2">
      <c r="A23" s="48" t="s">
        <v>719</v>
      </c>
      <c r="B23" s="48">
        <v>2024</v>
      </c>
      <c r="C23" s="48" t="s">
        <v>14</v>
      </c>
      <c r="D23" s="48">
        <v>63.650040505</v>
      </c>
    </row>
    <row r="24" spans="1:4" s="37" customFormat="1" x14ac:dyDescent="0.2">
      <c r="A24" s="48" t="s">
        <v>718</v>
      </c>
      <c r="B24" s="48">
        <v>2024</v>
      </c>
      <c r="C24" s="48" t="s">
        <v>14</v>
      </c>
      <c r="D24" s="48">
        <v>94.858811137999993</v>
      </c>
    </row>
    <row r="25" spans="1:4" s="44" customFormat="1" x14ac:dyDescent="0.2">
      <c r="A25" s="48" t="s">
        <v>717</v>
      </c>
      <c r="B25" s="48">
        <v>2025</v>
      </c>
      <c r="C25" s="48" t="s">
        <v>14</v>
      </c>
      <c r="D25" s="48">
        <v>81.214835132999994</v>
      </c>
    </row>
    <row r="26" spans="1:4" s="44" customFormat="1" x14ac:dyDescent="0.2">
      <c r="A26" s="48" t="s">
        <v>719</v>
      </c>
      <c r="B26" s="48">
        <v>2025</v>
      </c>
      <c r="C26" s="48" t="s">
        <v>14</v>
      </c>
      <c r="D26" s="48">
        <v>61.412621805999997</v>
      </c>
    </row>
    <row r="27" spans="1:4" s="44" customFormat="1" x14ac:dyDescent="0.2">
      <c r="A27" s="48" t="s">
        <v>718</v>
      </c>
      <c r="B27" s="48">
        <v>2025</v>
      </c>
      <c r="C27" s="48" t="s">
        <v>14</v>
      </c>
      <c r="D27" s="48">
        <v>91.913524991000003</v>
      </c>
    </row>
    <row r="28" spans="1:4" x14ac:dyDescent="0.2">
      <c r="A28" s="48" t="s">
        <v>716</v>
      </c>
      <c r="B28" s="48">
        <v>2025</v>
      </c>
      <c r="C28" s="48" t="s">
        <v>26</v>
      </c>
      <c r="D28" s="48">
        <v>80.613914241000003</v>
      </c>
    </row>
    <row r="29" spans="1:4" x14ac:dyDescent="0.2">
      <c r="A29" s="48" t="s">
        <v>717</v>
      </c>
      <c r="B29" s="48">
        <v>2025</v>
      </c>
      <c r="C29" s="48" t="s">
        <v>26</v>
      </c>
      <c r="D29" s="48">
        <v>79.827748763000002</v>
      </c>
    </row>
    <row r="30" spans="1:4" x14ac:dyDescent="0.2">
      <c r="A30" s="48" t="s">
        <v>719</v>
      </c>
      <c r="B30" s="48">
        <v>2025</v>
      </c>
      <c r="C30" s="48" t="s">
        <v>26</v>
      </c>
      <c r="D30" s="48">
        <v>63.957029736000003</v>
      </c>
    </row>
    <row r="31" spans="1:4" x14ac:dyDescent="0.2">
      <c r="A31" s="48" t="s">
        <v>718</v>
      </c>
      <c r="B31" s="48">
        <v>2025</v>
      </c>
      <c r="C31" s="48" t="s">
        <v>26</v>
      </c>
      <c r="D31" s="48">
        <v>91.864437003999996</v>
      </c>
    </row>
    <row r="32" spans="1:4" x14ac:dyDescent="0.2">
      <c r="A32" s="48" t="s">
        <v>716</v>
      </c>
      <c r="B32" s="48">
        <v>2025</v>
      </c>
      <c r="C32" s="48" t="s">
        <v>15</v>
      </c>
      <c r="D32" s="48">
        <v>84.940072955000005</v>
      </c>
    </row>
    <row r="33" spans="1:8" x14ac:dyDescent="0.2">
      <c r="A33" s="48" t="s">
        <v>717</v>
      </c>
      <c r="B33" s="48">
        <v>2025</v>
      </c>
      <c r="C33" s="48" t="s">
        <v>15</v>
      </c>
      <c r="D33" s="48">
        <v>87.605808369000002</v>
      </c>
      <c r="E33" s="44"/>
      <c r="F33" s="44"/>
      <c r="G33" s="44"/>
      <c r="H33" s="44"/>
    </row>
    <row r="34" spans="1:8" x14ac:dyDescent="0.2">
      <c r="A34" s="48" t="s">
        <v>719</v>
      </c>
      <c r="B34" s="48">
        <v>2025</v>
      </c>
      <c r="C34" s="48" t="s">
        <v>15</v>
      </c>
      <c r="D34" s="48">
        <v>62.317104604999997</v>
      </c>
      <c r="E34" s="44"/>
      <c r="F34" s="44"/>
      <c r="G34" s="44"/>
      <c r="H34" s="44"/>
    </row>
    <row r="35" spans="1:8" x14ac:dyDescent="0.2">
      <c r="A35" s="48" t="s">
        <v>718</v>
      </c>
      <c r="B35" s="48">
        <v>2025</v>
      </c>
      <c r="C35" s="48" t="s">
        <v>15</v>
      </c>
      <c r="D35" s="48">
        <v>85.159628819999995</v>
      </c>
      <c r="E35" s="44"/>
      <c r="F35" s="44"/>
      <c r="G35" s="44"/>
      <c r="H35" s="44"/>
    </row>
    <row r="36" spans="1:8" x14ac:dyDescent="0.2">
      <c r="A36" s="48" t="s">
        <v>716</v>
      </c>
      <c r="B36" s="48">
        <v>2025</v>
      </c>
      <c r="C36" s="48" t="s">
        <v>16</v>
      </c>
      <c r="D36" s="48">
        <v>81.707690736000004</v>
      </c>
      <c r="E36" s="44"/>
      <c r="F36" s="44"/>
      <c r="G36" s="44"/>
      <c r="H36" s="44"/>
    </row>
    <row r="37" spans="1:8" x14ac:dyDescent="0.2">
      <c r="A37" s="48" t="s">
        <v>717</v>
      </c>
      <c r="B37" s="48">
        <v>2025</v>
      </c>
      <c r="C37" s="48" t="s">
        <v>16</v>
      </c>
      <c r="D37" s="48">
        <v>82.152909573000002</v>
      </c>
      <c r="E37" s="44"/>
      <c r="F37" s="44"/>
      <c r="G37" s="44"/>
      <c r="H37" s="44"/>
    </row>
    <row r="38" spans="1:8" x14ac:dyDescent="0.2">
      <c r="A38" s="48" t="s">
        <v>719</v>
      </c>
      <c r="B38" s="48">
        <v>2025</v>
      </c>
      <c r="C38" s="48" t="s">
        <v>16</v>
      </c>
      <c r="D38" s="48">
        <v>52.967882965999998</v>
      </c>
      <c r="E38" s="44"/>
      <c r="F38" s="44"/>
      <c r="G38" s="44"/>
      <c r="H38" s="44"/>
    </row>
    <row r="39" spans="1:8" x14ac:dyDescent="0.2">
      <c r="A39" s="48" t="s">
        <v>718</v>
      </c>
      <c r="B39" s="48">
        <v>2025</v>
      </c>
      <c r="C39" s="48" t="s">
        <v>16</v>
      </c>
      <c r="D39" s="48">
        <v>90.898493247000005</v>
      </c>
      <c r="E39" s="44"/>
      <c r="F39" s="44"/>
      <c r="G39" s="44"/>
      <c r="H39" s="44"/>
    </row>
    <row r="40" spans="1:8" x14ac:dyDescent="0.2">
      <c r="A40" s="48" t="s">
        <v>716</v>
      </c>
      <c r="B40" s="48">
        <v>2025</v>
      </c>
      <c r="C40" s="48" t="s">
        <v>17</v>
      </c>
      <c r="D40" s="48">
        <v>70.267395927999999</v>
      </c>
      <c r="E40" s="44"/>
      <c r="F40" s="44"/>
      <c r="G40" s="44"/>
      <c r="H40" s="44"/>
    </row>
    <row r="41" spans="1:8" x14ac:dyDescent="0.2">
      <c r="A41" s="48" t="s">
        <v>717</v>
      </c>
      <c r="B41" s="48">
        <v>2025</v>
      </c>
      <c r="C41" s="48" t="s">
        <v>17</v>
      </c>
      <c r="D41" s="48">
        <v>80.069726903000003</v>
      </c>
      <c r="E41" s="44"/>
      <c r="F41" s="44"/>
      <c r="G41" s="44"/>
      <c r="H41" s="44"/>
    </row>
    <row r="42" spans="1:8" x14ac:dyDescent="0.2">
      <c r="A42" s="48" t="s">
        <v>719</v>
      </c>
      <c r="B42" s="48">
        <v>2025</v>
      </c>
      <c r="C42" s="48" t="s">
        <v>17</v>
      </c>
      <c r="D42" s="48">
        <v>64.959691401000001</v>
      </c>
      <c r="E42" s="44"/>
      <c r="F42" s="44"/>
      <c r="G42" s="44"/>
      <c r="H42" s="44"/>
    </row>
    <row r="43" spans="1:8" x14ac:dyDescent="0.2">
      <c r="A43" s="48" t="s">
        <v>718</v>
      </c>
      <c r="B43" s="48">
        <v>2025</v>
      </c>
      <c r="C43" s="48" t="s">
        <v>17</v>
      </c>
      <c r="D43" s="48">
        <v>88.783009934999995</v>
      </c>
      <c r="E43" s="44"/>
      <c r="F43" s="44"/>
      <c r="G43" s="44"/>
      <c r="H43" s="44"/>
    </row>
    <row r="44" spans="1:8" x14ac:dyDescent="0.2">
      <c r="A44" s="48" t="s">
        <v>716</v>
      </c>
      <c r="B44" s="48">
        <v>2025</v>
      </c>
      <c r="C44" s="48" t="s">
        <v>27</v>
      </c>
      <c r="D44" s="48">
        <v>75.371524733000001</v>
      </c>
      <c r="E44" s="44"/>
      <c r="F44" s="44"/>
      <c r="G44" s="44"/>
      <c r="H44" s="44"/>
    </row>
    <row r="45" spans="1:8" x14ac:dyDescent="0.2">
      <c r="A45" s="48" t="s">
        <v>717</v>
      </c>
      <c r="B45" s="48">
        <v>2025</v>
      </c>
      <c r="C45" s="48" t="s">
        <v>27</v>
      </c>
      <c r="D45" s="48">
        <v>81.329996882000003</v>
      </c>
      <c r="E45" s="44"/>
      <c r="F45" s="44"/>
      <c r="G45" s="44"/>
      <c r="H45" s="44"/>
    </row>
    <row r="46" spans="1:8" x14ac:dyDescent="0.2">
      <c r="A46" s="48" t="s">
        <v>719</v>
      </c>
      <c r="B46" s="48">
        <v>2025</v>
      </c>
      <c r="C46" s="48" t="s">
        <v>27</v>
      </c>
      <c r="D46" s="48">
        <v>60.017988099999997</v>
      </c>
      <c r="E46" s="44"/>
      <c r="F46" s="44"/>
      <c r="G46" s="44"/>
      <c r="H46" s="44"/>
    </row>
    <row r="47" spans="1:8" x14ac:dyDescent="0.2">
      <c r="A47" s="48" t="s">
        <v>718</v>
      </c>
      <c r="B47" s="48">
        <v>2025</v>
      </c>
      <c r="C47" s="48" t="s">
        <v>27</v>
      </c>
      <c r="D47" s="48">
        <v>88.732495599000003</v>
      </c>
      <c r="E47" s="44"/>
      <c r="F47" s="44"/>
      <c r="G47" s="44"/>
      <c r="H47" s="44"/>
    </row>
    <row r="48" spans="1:8" x14ac:dyDescent="0.2">
      <c r="A48" s="48" t="s">
        <v>716</v>
      </c>
      <c r="B48" s="48">
        <v>2025</v>
      </c>
      <c r="C48" s="48" t="s">
        <v>18</v>
      </c>
      <c r="D48" s="48">
        <v>77.880369329999994</v>
      </c>
      <c r="E48" s="44"/>
      <c r="F48" s="44"/>
      <c r="G48" s="44"/>
      <c r="H48" s="44"/>
    </row>
    <row r="49" spans="1:7" x14ac:dyDescent="0.2">
      <c r="A49" s="48" t="s">
        <v>717</v>
      </c>
      <c r="B49" s="48">
        <v>2025</v>
      </c>
      <c r="C49" s="48" t="s">
        <v>18</v>
      </c>
      <c r="D49" s="48">
        <v>73.901830906000001</v>
      </c>
    </row>
    <row r="50" spans="1:7" x14ac:dyDescent="0.2">
      <c r="A50" s="48" t="s">
        <v>719</v>
      </c>
      <c r="B50" s="48">
        <v>2025</v>
      </c>
      <c r="C50" s="48" t="s">
        <v>18</v>
      </c>
      <c r="D50" s="48">
        <v>61.523363779999997</v>
      </c>
    </row>
    <row r="51" spans="1:7" x14ac:dyDescent="0.2">
      <c r="A51" s="48" t="s">
        <v>718</v>
      </c>
      <c r="B51" s="48">
        <v>2025</v>
      </c>
      <c r="C51" s="48" t="s">
        <v>18</v>
      </c>
      <c r="D51" s="48">
        <v>91.999762734000001</v>
      </c>
    </row>
    <row r="52" spans="1:7" x14ac:dyDescent="0.2">
      <c r="A52" s="48" t="s">
        <v>716</v>
      </c>
      <c r="B52" s="48">
        <v>2025</v>
      </c>
      <c r="C52" s="48" t="s">
        <v>19</v>
      </c>
      <c r="D52" s="48">
        <v>74.685856025000007</v>
      </c>
    </row>
    <row r="53" spans="1:7" x14ac:dyDescent="0.2">
      <c r="A53" s="48" t="s">
        <v>717</v>
      </c>
      <c r="B53" s="48">
        <v>2025</v>
      </c>
      <c r="C53" s="48" t="s">
        <v>19</v>
      </c>
      <c r="D53" s="48">
        <v>85.890751639000001</v>
      </c>
    </row>
    <row r="54" spans="1:7" x14ac:dyDescent="0.2">
      <c r="A54" s="48" t="s">
        <v>719</v>
      </c>
      <c r="B54" s="48">
        <v>2025</v>
      </c>
      <c r="C54" s="48" t="s">
        <v>19</v>
      </c>
      <c r="D54" s="48">
        <v>64.033277651999995</v>
      </c>
    </row>
    <row r="55" spans="1:7" x14ac:dyDescent="0.2">
      <c r="A55" s="48" t="s">
        <v>718</v>
      </c>
      <c r="B55" s="48">
        <v>2025</v>
      </c>
      <c r="C55" s="48" t="s">
        <v>19</v>
      </c>
      <c r="D55" s="48">
        <v>84.474314082000006</v>
      </c>
    </row>
    <row r="56" spans="1:7" x14ac:dyDescent="0.2">
      <c r="A56" s="48" t="s">
        <v>716</v>
      </c>
      <c r="B56" s="48">
        <v>2025</v>
      </c>
      <c r="C56" s="48" t="s">
        <v>20</v>
      </c>
      <c r="D56" s="48">
        <v>76.400084109999995</v>
      </c>
    </row>
    <row r="57" spans="1:7" x14ac:dyDescent="0.2">
      <c r="A57" s="48" t="s">
        <v>717</v>
      </c>
      <c r="B57" s="48">
        <v>2025</v>
      </c>
      <c r="C57" s="48" t="s">
        <v>20</v>
      </c>
      <c r="D57" s="48">
        <v>83.778017937000001</v>
      </c>
    </row>
    <row r="58" spans="1:7" x14ac:dyDescent="0.2">
      <c r="A58" s="48" t="s">
        <v>718</v>
      </c>
      <c r="B58" s="48">
        <v>2025</v>
      </c>
      <c r="C58" s="48" t="s">
        <v>20</v>
      </c>
      <c r="D58" s="48">
        <v>85.319828615000006</v>
      </c>
    </row>
    <row r="59" spans="1:7" x14ac:dyDescent="0.2">
      <c r="A59" s="48" t="s">
        <v>716</v>
      </c>
      <c r="B59" s="48">
        <v>2025</v>
      </c>
      <c r="C59" s="48" t="s">
        <v>28</v>
      </c>
      <c r="D59" s="48">
        <v>73.298429318999993</v>
      </c>
    </row>
    <row r="60" spans="1:7" x14ac:dyDescent="0.2">
      <c r="A60" s="48" t="s">
        <v>717</v>
      </c>
      <c r="B60" s="48">
        <v>2025</v>
      </c>
      <c r="C60" s="48" t="s">
        <v>28</v>
      </c>
      <c r="D60" s="48">
        <v>86.242158093</v>
      </c>
    </row>
    <row r="61" spans="1:7" x14ac:dyDescent="0.2">
      <c r="A61" s="48" t="s">
        <v>719</v>
      </c>
      <c r="B61" s="48">
        <v>2025</v>
      </c>
      <c r="C61" s="48" t="s">
        <v>28</v>
      </c>
      <c r="D61" s="48">
        <v>66.500415627999999</v>
      </c>
      <c r="E61" s="43"/>
      <c r="F61" s="43"/>
      <c r="G61" s="43"/>
    </row>
    <row r="62" spans="1:7" x14ac:dyDescent="0.2">
      <c r="A62" s="48" t="s">
        <v>718</v>
      </c>
      <c r="B62" s="48">
        <v>2025</v>
      </c>
      <c r="C62" s="48" t="s">
        <v>28</v>
      </c>
      <c r="D62" s="48">
        <v>84.961479745999995</v>
      </c>
      <c r="E62" s="43"/>
      <c r="F62" s="43"/>
      <c r="G62" s="43"/>
    </row>
    <row r="63" spans="1:7" x14ac:dyDescent="0.2">
      <c r="A63" s="48" t="s">
        <v>720</v>
      </c>
      <c r="B63" s="48">
        <v>2024</v>
      </c>
      <c r="C63" s="48" t="s">
        <v>12</v>
      </c>
      <c r="D63" s="48">
        <v>84.707145171999997</v>
      </c>
      <c r="E63" s="43"/>
      <c r="F63" s="43"/>
      <c r="G63" s="43"/>
    </row>
    <row r="64" spans="1:7" x14ac:dyDescent="0.2">
      <c r="A64" s="48" t="s">
        <v>720</v>
      </c>
      <c r="B64" s="48">
        <v>2024</v>
      </c>
      <c r="C64" s="48" t="s">
        <v>13</v>
      </c>
      <c r="D64" s="48">
        <v>90.445417078000006</v>
      </c>
      <c r="E64" s="43"/>
      <c r="F64" s="43"/>
      <c r="G64" s="43"/>
    </row>
    <row r="65" spans="1:7" x14ac:dyDescent="0.2">
      <c r="A65" s="48" t="s">
        <v>720</v>
      </c>
      <c r="B65" s="48">
        <v>2024</v>
      </c>
      <c r="C65" s="48" t="s">
        <v>14</v>
      </c>
      <c r="D65" s="48">
        <v>78.503600598000006</v>
      </c>
      <c r="E65" s="43"/>
      <c r="F65" s="43"/>
      <c r="G65" s="43"/>
    </row>
    <row r="66" spans="1:7" x14ac:dyDescent="0.2">
      <c r="A66" s="48" t="s">
        <v>720</v>
      </c>
      <c r="B66" s="48">
        <v>2025</v>
      </c>
      <c r="C66" s="48" t="s">
        <v>14</v>
      </c>
      <c r="D66" s="48">
        <v>76.400382293000007</v>
      </c>
      <c r="E66" s="43"/>
      <c r="F66" s="43"/>
      <c r="G66" s="43"/>
    </row>
    <row r="67" spans="1:7" x14ac:dyDescent="0.2">
      <c r="A67" s="48" t="s">
        <v>720</v>
      </c>
      <c r="B67" s="48">
        <v>2025</v>
      </c>
      <c r="C67" s="48" t="s">
        <v>26</v>
      </c>
      <c r="D67" s="48">
        <v>84.246789852999996</v>
      </c>
      <c r="E67" s="43"/>
      <c r="F67" s="43"/>
      <c r="G67" s="43"/>
    </row>
    <row r="68" spans="1:7" x14ac:dyDescent="0.2">
      <c r="A68" s="48" t="s">
        <v>720</v>
      </c>
      <c r="B68" s="48">
        <v>2025</v>
      </c>
      <c r="C68" s="48" t="s">
        <v>15</v>
      </c>
      <c r="D68" s="48">
        <v>83.196944899000002</v>
      </c>
      <c r="E68" s="43"/>
      <c r="F68" s="43"/>
      <c r="G68" s="43"/>
    </row>
    <row r="69" spans="1:7" x14ac:dyDescent="0.2">
      <c r="A69" s="48" t="s">
        <v>720</v>
      </c>
      <c r="B69" s="48">
        <v>2025</v>
      </c>
      <c r="C69" s="48" t="s">
        <v>16</v>
      </c>
      <c r="D69" s="48">
        <v>76.246227142999999</v>
      </c>
      <c r="E69" s="43"/>
      <c r="F69" s="43"/>
      <c r="G69" s="43"/>
    </row>
    <row r="70" spans="1:7" x14ac:dyDescent="0.2">
      <c r="A70" s="48" t="s">
        <v>720</v>
      </c>
      <c r="B70" s="48">
        <v>2025</v>
      </c>
      <c r="C70" s="48" t="s">
        <v>17</v>
      </c>
      <c r="D70" s="48">
        <v>79.035959343000002</v>
      </c>
      <c r="E70" s="43"/>
      <c r="F70" s="43"/>
      <c r="G70" s="43"/>
    </row>
    <row r="71" spans="1:7" x14ac:dyDescent="0.2">
      <c r="A71" s="48" t="s">
        <v>720</v>
      </c>
      <c r="B71" s="48">
        <v>2025</v>
      </c>
      <c r="C71" s="48" t="s">
        <v>27</v>
      </c>
      <c r="D71" s="48">
        <v>80.873605009000002</v>
      </c>
      <c r="E71" s="43"/>
      <c r="F71" s="43"/>
      <c r="G71" s="43"/>
    </row>
    <row r="72" spans="1:7" x14ac:dyDescent="0.2">
      <c r="A72" s="48" t="s">
        <v>720</v>
      </c>
      <c r="B72" s="48">
        <v>2025</v>
      </c>
      <c r="C72" s="48" t="s">
        <v>18</v>
      </c>
      <c r="D72" s="48">
        <v>83.022019881000006</v>
      </c>
      <c r="E72" s="43"/>
      <c r="F72" s="43"/>
      <c r="G72" s="43"/>
    </row>
    <row r="73" spans="1:7" hidden="1" x14ac:dyDescent="0.2">
      <c r="A73" s="48" t="s">
        <v>720</v>
      </c>
      <c r="B73" s="48">
        <v>2025</v>
      </c>
      <c r="C73" s="48" t="s">
        <v>19</v>
      </c>
      <c r="D73" s="48">
        <v>83.655994731000007</v>
      </c>
      <c r="E73" s="43"/>
      <c r="F73" s="43"/>
      <c r="G73" s="43"/>
    </row>
    <row r="74" spans="1:7" hidden="1" x14ac:dyDescent="0.2">
      <c r="A74" s="48" t="s">
        <v>720</v>
      </c>
      <c r="B74" s="48">
        <v>2025</v>
      </c>
      <c r="C74" s="48" t="s">
        <v>20</v>
      </c>
      <c r="D74" s="48">
        <v>63.698670004</v>
      </c>
      <c r="E74" s="43"/>
      <c r="F74" s="43"/>
      <c r="G74" s="43"/>
    </row>
    <row r="75" spans="1:7" hidden="1" x14ac:dyDescent="0.2">
      <c r="A75" s="48" t="s">
        <v>720</v>
      </c>
      <c r="B75" s="48">
        <v>2025</v>
      </c>
      <c r="C75" s="48" t="s">
        <v>28</v>
      </c>
      <c r="D75" s="48">
        <v>88.408205568</v>
      </c>
      <c r="E75" s="43"/>
      <c r="F75" s="43"/>
      <c r="G75" s="43"/>
    </row>
    <row r="76" spans="1:7" hidden="1" x14ac:dyDescent="0.2">
      <c r="A76" s="84" t="s">
        <v>606</v>
      </c>
      <c r="B76" s="84">
        <v>2024</v>
      </c>
      <c r="C76" s="84" t="s">
        <v>26</v>
      </c>
      <c r="D76" s="84">
        <v>47.450177314000001</v>
      </c>
      <c r="E76" s="43"/>
      <c r="F76" s="43"/>
      <c r="G76" s="43"/>
    </row>
    <row r="77" spans="1:7" hidden="1" x14ac:dyDescent="0.2">
      <c r="A77" s="84" t="s">
        <v>606</v>
      </c>
      <c r="B77" s="84">
        <v>2024</v>
      </c>
      <c r="C77" s="84" t="s">
        <v>15</v>
      </c>
      <c r="D77" s="84">
        <v>44.943820225000003</v>
      </c>
      <c r="E77" s="43"/>
      <c r="F77" s="43"/>
      <c r="G77" s="43"/>
    </row>
    <row r="78" spans="1:7" hidden="1" x14ac:dyDescent="0.2">
      <c r="A78" s="84" t="s">
        <v>606</v>
      </c>
      <c r="B78" s="84">
        <v>2024</v>
      </c>
      <c r="C78" s="84" t="s">
        <v>16</v>
      </c>
      <c r="D78" s="84">
        <v>48.338368580000001</v>
      </c>
      <c r="E78" s="43"/>
      <c r="F78" s="43"/>
      <c r="G78" s="43"/>
    </row>
    <row r="79" spans="1:7" hidden="1" x14ac:dyDescent="0.2">
      <c r="A79" s="84" t="s">
        <v>606</v>
      </c>
      <c r="B79" s="84">
        <v>2024</v>
      </c>
      <c r="C79" s="84" t="s">
        <v>17</v>
      </c>
      <c r="D79" s="84">
        <v>44.001426109999997</v>
      </c>
      <c r="E79" s="43"/>
      <c r="F79" s="43"/>
      <c r="G79" s="43"/>
    </row>
    <row r="80" spans="1:7" hidden="1" x14ac:dyDescent="0.2">
      <c r="A80" s="84" t="s">
        <v>606</v>
      </c>
      <c r="B80" s="84">
        <v>2024</v>
      </c>
      <c r="C80" s="84" t="s">
        <v>27</v>
      </c>
      <c r="D80" s="84">
        <v>49.884675213000001</v>
      </c>
      <c r="E80" s="43"/>
      <c r="F80" s="43"/>
      <c r="G80" s="43"/>
    </row>
    <row r="81" spans="1:7" hidden="1" x14ac:dyDescent="0.2">
      <c r="A81" s="84" t="s">
        <v>606</v>
      </c>
      <c r="B81" s="84">
        <v>2024</v>
      </c>
      <c r="C81" s="84" t="s">
        <v>18</v>
      </c>
      <c r="D81" s="84">
        <v>47.336009068999999</v>
      </c>
      <c r="E81" s="43"/>
      <c r="F81" s="43"/>
      <c r="G81" s="43"/>
    </row>
    <row r="82" spans="1:7" x14ac:dyDescent="0.2">
      <c r="A82" s="48" t="s">
        <v>721</v>
      </c>
      <c r="B82" s="48">
        <v>2024</v>
      </c>
      <c r="C82" s="48" t="s">
        <v>12</v>
      </c>
      <c r="D82" s="48">
        <v>46.092413006000001</v>
      </c>
      <c r="E82" s="43"/>
      <c r="F82" s="43"/>
      <c r="G82" s="43"/>
    </row>
    <row r="83" spans="1:7" x14ac:dyDescent="0.2">
      <c r="A83" s="48" t="s">
        <v>721</v>
      </c>
      <c r="B83" s="48">
        <v>2024</v>
      </c>
      <c r="C83" s="48" t="s">
        <v>13</v>
      </c>
      <c r="D83" s="48">
        <v>60.073210717000002</v>
      </c>
      <c r="E83" s="43"/>
      <c r="F83" s="43"/>
      <c r="G83" s="43"/>
    </row>
    <row r="84" spans="1:7" x14ac:dyDescent="0.2">
      <c r="A84" s="48" t="s">
        <v>721</v>
      </c>
      <c r="B84" s="48">
        <v>2024</v>
      </c>
      <c r="C84" s="48" t="s">
        <v>14</v>
      </c>
      <c r="D84" s="48">
        <v>57.805208073999999</v>
      </c>
      <c r="E84" s="43"/>
      <c r="F84" s="43"/>
      <c r="G84" s="43"/>
    </row>
    <row r="85" spans="1:7" x14ac:dyDescent="0.2">
      <c r="A85" s="48" t="s">
        <v>721</v>
      </c>
      <c r="B85" s="48">
        <v>2025</v>
      </c>
      <c r="C85" s="48" t="s">
        <v>14</v>
      </c>
      <c r="D85" s="48">
        <v>55.620390456000003</v>
      </c>
      <c r="E85" s="43"/>
      <c r="F85" s="43"/>
      <c r="G85" s="43"/>
    </row>
    <row r="86" spans="1:7" x14ac:dyDescent="0.2">
      <c r="A86" s="48" t="s">
        <v>721</v>
      </c>
      <c r="B86" s="48">
        <v>2025</v>
      </c>
      <c r="C86" s="48" t="s">
        <v>26</v>
      </c>
      <c r="D86" s="48">
        <v>53.838089031000003</v>
      </c>
      <c r="E86" s="43"/>
      <c r="F86" s="43"/>
      <c r="G86" s="43"/>
    </row>
    <row r="87" spans="1:7" x14ac:dyDescent="0.2">
      <c r="A87" s="48" t="s">
        <v>721</v>
      </c>
      <c r="B87" s="48">
        <v>2025</v>
      </c>
      <c r="C87" s="48" t="s">
        <v>15</v>
      </c>
      <c r="D87" s="48">
        <v>42.825214486999997</v>
      </c>
      <c r="E87" s="43"/>
      <c r="F87" s="43"/>
      <c r="G87" s="43"/>
    </row>
    <row r="88" spans="1:7" x14ac:dyDescent="0.2">
      <c r="A88" s="48" t="s">
        <v>721</v>
      </c>
      <c r="B88" s="48">
        <v>2025</v>
      </c>
      <c r="C88" s="48" t="s">
        <v>16</v>
      </c>
      <c r="D88" s="48">
        <v>51.763956358999998</v>
      </c>
      <c r="E88" s="43"/>
      <c r="F88" s="43"/>
      <c r="G88" s="43"/>
    </row>
    <row r="89" spans="1:7" x14ac:dyDescent="0.2">
      <c r="A89" s="48" t="s">
        <v>721</v>
      </c>
      <c r="B89" s="48">
        <v>2025</v>
      </c>
      <c r="C89" s="48" t="s">
        <v>17</v>
      </c>
      <c r="D89" s="48">
        <v>54.305137029999997</v>
      </c>
      <c r="E89" s="43"/>
      <c r="F89" s="43"/>
      <c r="G89" s="43"/>
    </row>
    <row r="90" spans="1:7" x14ac:dyDescent="0.2">
      <c r="A90" s="48" t="s">
        <v>721</v>
      </c>
      <c r="B90" s="48">
        <v>2025</v>
      </c>
      <c r="C90" s="48" t="s">
        <v>27</v>
      </c>
      <c r="D90" s="48">
        <v>56.003584228999998</v>
      </c>
      <c r="E90" s="43"/>
      <c r="F90" s="43"/>
      <c r="G90" s="43"/>
    </row>
    <row r="91" spans="1:7" x14ac:dyDescent="0.2">
      <c r="A91" s="48" t="s">
        <v>721</v>
      </c>
      <c r="B91" s="48">
        <v>2025</v>
      </c>
      <c r="C91" s="48" t="s">
        <v>18</v>
      </c>
      <c r="D91" s="48">
        <v>55.942034968999998</v>
      </c>
      <c r="E91" s="43"/>
      <c r="F91" s="43"/>
      <c r="G91" s="43"/>
    </row>
    <row r="92" spans="1:7" x14ac:dyDescent="0.2">
      <c r="A92" s="48" t="s">
        <v>721</v>
      </c>
      <c r="B92" s="48">
        <v>2025</v>
      </c>
      <c r="C92" s="48" t="s">
        <v>19</v>
      </c>
      <c r="D92" s="48">
        <v>56.095280498999998</v>
      </c>
      <c r="E92" s="43"/>
      <c r="F92" s="43"/>
      <c r="G92" s="43"/>
    </row>
    <row r="93" spans="1:7" x14ac:dyDescent="0.2">
      <c r="A93" s="48" t="s">
        <v>721</v>
      </c>
      <c r="B93" s="48">
        <v>2025</v>
      </c>
      <c r="C93" s="48" t="s">
        <v>20</v>
      </c>
      <c r="D93" s="48">
        <v>52.749217702000003</v>
      </c>
      <c r="E93" s="43"/>
      <c r="F93" s="43"/>
      <c r="G93" s="43"/>
    </row>
    <row r="94" spans="1:7" x14ac:dyDescent="0.2">
      <c r="A94" s="48" t="s">
        <v>721</v>
      </c>
      <c r="B94" s="48">
        <v>2025</v>
      </c>
      <c r="C94" s="48" t="s">
        <v>28</v>
      </c>
      <c r="D94" s="48">
        <v>62.516516772999999</v>
      </c>
      <c r="E94" s="43"/>
      <c r="F94" s="43"/>
      <c r="G94" s="43"/>
    </row>
    <row r="95" spans="1:7" x14ac:dyDescent="0.2">
      <c r="A95" s="43"/>
      <c r="B95" s="43"/>
      <c r="C95" s="43"/>
      <c r="D95" s="43"/>
      <c r="E95" s="43"/>
      <c r="F95" s="43"/>
      <c r="G95" s="43"/>
    </row>
    <row r="96" spans="1:7" x14ac:dyDescent="0.2">
      <c r="A96" s="43"/>
      <c r="B96" s="43"/>
      <c r="C96" s="43"/>
      <c r="D96" s="43"/>
      <c r="E96" s="43"/>
      <c r="F96" s="43"/>
      <c r="G96" s="43"/>
    </row>
    <row r="97" spans="1:7" x14ac:dyDescent="0.2">
      <c r="A97" s="43"/>
      <c r="B97" s="43"/>
      <c r="C97" s="43"/>
      <c r="D97" s="43"/>
      <c r="E97" s="43"/>
      <c r="F97" s="43"/>
      <c r="G97" s="43"/>
    </row>
    <row r="98" spans="1:7" x14ac:dyDescent="0.2">
      <c r="A98" s="43"/>
      <c r="B98" s="43"/>
      <c r="C98" s="43"/>
      <c r="D98" s="43"/>
      <c r="E98" s="43"/>
      <c r="F98" s="43"/>
      <c r="G98" s="43"/>
    </row>
    <row r="99" spans="1:7" x14ac:dyDescent="0.2">
      <c r="A99" s="43"/>
      <c r="B99" s="43"/>
      <c r="C99" s="43"/>
      <c r="D99" s="43"/>
      <c r="E99" s="43"/>
      <c r="F99" s="43"/>
      <c r="G99" s="43"/>
    </row>
    <row r="100" spans="1:7" x14ac:dyDescent="0.2">
      <c r="A100" s="43"/>
      <c r="B100" s="43"/>
      <c r="C100" s="43"/>
      <c r="D100" s="43"/>
      <c r="E100" s="43"/>
      <c r="F100" s="43"/>
      <c r="G100" s="43"/>
    </row>
    <row r="101" spans="1:7" x14ac:dyDescent="0.2">
      <c r="A101" s="43"/>
      <c r="B101" s="43"/>
      <c r="C101" s="43"/>
      <c r="D101" s="43"/>
      <c r="E101" s="43"/>
      <c r="F101" s="43"/>
      <c r="G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A57F-C177-4D32-B09A-FF93DCDD17E3}">
  <dimension ref="A1:S4720"/>
  <sheetViews>
    <sheetView workbookViewId="0">
      <selection activeCell="O3" sqref="O3"/>
    </sheetView>
  </sheetViews>
  <sheetFormatPr defaultColWidth="9" defaultRowHeight="14.25" x14ac:dyDescent="0.2"/>
  <cols>
    <col min="1" max="1" width="9" style="175"/>
    <col min="2" max="3" width="16.25" style="175" customWidth="1"/>
    <col min="4" max="4" width="16.375" style="175" customWidth="1"/>
    <col min="5" max="5" width="10.625" style="175" customWidth="1"/>
    <col min="6" max="6" width="9" style="175"/>
    <col min="7" max="12" width="9" style="7"/>
    <col min="13" max="13" width="10.375" style="7" bestFit="1" customWidth="1"/>
    <col min="14" max="15" width="11.5" style="7" bestFit="1" customWidth="1"/>
    <col min="16" max="16" width="9" style="7"/>
    <col min="17" max="17" width="9.125" style="7" bestFit="1" customWidth="1"/>
    <col min="18" max="18" width="11.5" style="7" bestFit="1" customWidth="1"/>
    <col min="19" max="16384" width="9" style="7"/>
  </cols>
  <sheetData>
    <row r="1" spans="1:19" x14ac:dyDescent="0.2">
      <c r="A1" s="158" t="s">
        <v>722</v>
      </c>
      <c r="B1" s="158"/>
      <c r="C1" s="158"/>
      <c r="D1" s="158"/>
      <c r="E1" s="158"/>
      <c r="F1" s="158"/>
    </row>
    <row r="2" spans="1:19" x14ac:dyDescent="0.2">
      <c r="A2" s="159" t="s">
        <v>0</v>
      </c>
      <c r="B2" s="159" t="s">
        <v>723</v>
      </c>
      <c r="C2" s="159" t="s">
        <v>40</v>
      </c>
      <c r="D2" s="159" t="s">
        <v>724</v>
      </c>
      <c r="E2" s="159" t="s">
        <v>3114</v>
      </c>
      <c r="F2" s="159" t="s">
        <v>725</v>
      </c>
      <c r="G2" s="7" t="s">
        <v>3120</v>
      </c>
      <c r="M2" s="7" t="s">
        <v>3121</v>
      </c>
      <c r="N2" s="7">
        <v>36.08</v>
      </c>
      <c r="O2" s="7" t="s">
        <v>492</v>
      </c>
    </row>
    <row r="3" spans="1:19" s="2" customFormat="1" x14ac:dyDescent="0.2">
      <c r="A3" s="160">
        <v>1</v>
      </c>
      <c r="B3" s="161" t="s">
        <v>3115</v>
      </c>
      <c r="C3" s="161" t="s">
        <v>726</v>
      </c>
      <c r="D3" s="162">
        <v>36.08</v>
      </c>
      <c r="E3" s="161" t="s">
        <v>3116</v>
      </c>
      <c r="F3" s="160"/>
      <c r="G3" s="160">
        <v>1</v>
      </c>
    </row>
    <row r="4" spans="1:19" s="2" customFormat="1" x14ac:dyDescent="0.2">
      <c r="A4" s="160">
        <v>2</v>
      </c>
      <c r="B4" s="161" t="s">
        <v>727</v>
      </c>
      <c r="C4" s="161" t="s">
        <v>726</v>
      </c>
      <c r="D4" s="162">
        <v>36.299999999999997</v>
      </c>
      <c r="E4" s="161" t="s">
        <v>3117</v>
      </c>
      <c r="F4" s="160"/>
      <c r="G4" s="160">
        <v>1</v>
      </c>
    </row>
    <row r="5" spans="1:19" s="2" customFormat="1" x14ac:dyDescent="0.2">
      <c r="A5" s="160">
        <v>3</v>
      </c>
      <c r="B5" s="161" t="s">
        <v>728</v>
      </c>
      <c r="C5" s="161" t="s">
        <v>726</v>
      </c>
      <c r="D5" s="162">
        <v>36.53</v>
      </c>
      <c r="E5" s="161" t="s">
        <v>3118</v>
      </c>
      <c r="F5" s="160"/>
      <c r="G5" s="160">
        <v>1</v>
      </c>
      <c r="M5" s="92" t="s">
        <v>542</v>
      </c>
      <c r="N5" t="s">
        <v>543</v>
      </c>
      <c r="O5"/>
      <c r="Q5" s="92" t="s">
        <v>542</v>
      </c>
      <c r="R5" t="s">
        <v>543</v>
      </c>
      <c r="S5"/>
    </row>
    <row r="6" spans="1:19" s="2" customFormat="1" x14ac:dyDescent="0.2">
      <c r="A6" s="160">
        <v>4</v>
      </c>
      <c r="B6" s="161" t="s">
        <v>729</v>
      </c>
      <c r="C6" s="161" t="s">
        <v>726</v>
      </c>
      <c r="D6" s="162">
        <v>36.299999999999997</v>
      </c>
      <c r="E6" s="161" t="s">
        <v>3117</v>
      </c>
      <c r="F6" s="160"/>
      <c r="G6" s="160">
        <v>1</v>
      </c>
      <c r="M6" s="93" t="s">
        <v>3117</v>
      </c>
      <c r="N6" s="176">
        <v>990</v>
      </c>
      <c r="O6"/>
      <c r="Q6" s="93">
        <v>24.7</v>
      </c>
      <c r="R6" s="176">
        <v>2</v>
      </c>
      <c r="S6"/>
    </row>
    <row r="7" spans="1:19" s="2" customFormat="1" x14ac:dyDescent="0.2">
      <c r="A7" s="160">
        <v>5</v>
      </c>
      <c r="B7" s="161" t="s">
        <v>730</v>
      </c>
      <c r="C7" s="161" t="s">
        <v>726</v>
      </c>
      <c r="D7" s="162">
        <v>36.53</v>
      </c>
      <c r="E7" s="161" t="s">
        <v>3118</v>
      </c>
      <c r="F7" s="160"/>
      <c r="G7" s="160">
        <v>1</v>
      </c>
      <c r="M7" s="94">
        <v>24.7</v>
      </c>
      <c r="N7" s="176">
        <v>2</v>
      </c>
      <c r="O7"/>
      <c r="Q7" s="93">
        <v>25.1</v>
      </c>
      <c r="R7" s="176">
        <v>25</v>
      </c>
      <c r="S7"/>
    </row>
    <row r="8" spans="1:19" s="2" customFormat="1" x14ac:dyDescent="0.2">
      <c r="A8" s="160">
        <v>6</v>
      </c>
      <c r="B8" s="161" t="s">
        <v>731</v>
      </c>
      <c r="C8" s="161" t="s">
        <v>726</v>
      </c>
      <c r="D8" s="162">
        <v>36.299999999999997</v>
      </c>
      <c r="E8" s="161" t="s">
        <v>3117</v>
      </c>
      <c r="F8" s="160"/>
      <c r="G8" s="160">
        <v>1</v>
      </c>
      <c r="M8" s="94">
        <v>25.56</v>
      </c>
      <c r="N8" s="176">
        <v>1</v>
      </c>
      <c r="O8"/>
      <c r="Q8" s="93">
        <v>25.25</v>
      </c>
      <c r="R8" s="176">
        <v>11</v>
      </c>
      <c r="S8"/>
    </row>
    <row r="9" spans="1:19" s="2" customFormat="1" x14ac:dyDescent="0.2">
      <c r="A9" s="160">
        <v>7</v>
      </c>
      <c r="B9" s="161" t="s">
        <v>732</v>
      </c>
      <c r="C9" s="161" t="s">
        <v>726</v>
      </c>
      <c r="D9" s="162">
        <v>36.53</v>
      </c>
      <c r="E9" s="161" t="s">
        <v>3118</v>
      </c>
      <c r="F9" s="160"/>
      <c r="G9" s="160">
        <v>1</v>
      </c>
      <c r="M9" s="94">
        <v>35.83</v>
      </c>
      <c r="N9" s="176">
        <v>141</v>
      </c>
      <c r="O9"/>
      <c r="Q9" s="93">
        <v>25.5</v>
      </c>
      <c r="R9" s="176">
        <v>1</v>
      </c>
      <c r="S9"/>
    </row>
    <row r="10" spans="1:19" s="2" customFormat="1" x14ac:dyDescent="0.2">
      <c r="A10" s="160">
        <v>8</v>
      </c>
      <c r="B10" s="161" t="s">
        <v>733</v>
      </c>
      <c r="C10" s="161" t="s">
        <v>726</v>
      </c>
      <c r="D10" s="162">
        <v>36.299999999999997</v>
      </c>
      <c r="E10" s="161" t="s">
        <v>3117</v>
      </c>
      <c r="F10" s="160"/>
      <c r="G10" s="160">
        <v>1</v>
      </c>
      <c r="M10" s="94">
        <v>36.08</v>
      </c>
      <c r="N10" s="176">
        <v>416</v>
      </c>
      <c r="O10"/>
      <c r="Q10" s="93">
        <v>25.56</v>
      </c>
      <c r="R10" s="176">
        <v>12</v>
      </c>
      <c r="S10"/>
    </row>
    <row r="11" spans="1:19" s="2" customFormat="1" x14ac:dyDescent="0.2">
      <c r="A11" s="160">
        <v>9</v>
      </c>
      <c r="B11" s="161" t="s">
        <v>734</v>
      </c>
      <c r="C11" s="161" t="s">
        <v>726</v>
      </c>
      <c r="D11" s="162">
        <v>36.53</v>
      </c>
      <c r="E11" s="161" t="s">
        <v>3118</v>
      </c>
      <c r="F11" s="160"/>
      <c r="G11" s="160">
        <v>1</v>
      </c>
      <c r="M11" s="94">
        <v>36.299999999999997</v>
      </c>
      <c r="N11" s="176">
        <v>127</v>
      </c>
      <c r="O11"/>
      <c r="Q11" s="93">
        <v>30.51</v>
      </c>
      <c r="R11" s="176">
        <v>1</v>
      </c>
      <c r="S11"/>
    </row>
    <row r="12" spans="1:19" s="2" customFormat="1" x14ac:dyDescent="0.2">
      <c r="A12" s="160">
        <v>10</v>
      </c>
      <c r="B12" s="161" t="s">
        <v>735</v>
      </c>
      <c r="C12" s="161" t="s">
        <v>726</v>
      </c>
      <c r="D12" s="162">
        <v>36.299999999999997</v>
      </c>
      <c r="E12" s="161" t="s">
        <v>3117</v>
      </c>
      <c r="F12" s="160"/>
      <c r="G12" s="160">
        <v>1</v>
      </c>
      <c r="M12" s="94">
        <v>36.31</v>
      </c>
      <c r="N12" s="176">
        <v>11</v>
      </c>
      <c r="O12"/>
      <c r="Q12" s="93">
        <v>35.83</v>
      </c>
      <c r="R12" s="176">
        <v>316</v>
      </c>
      <c r="S12"/>
    </row>
    <row r="13" spans="1:19" s="2" customFormat="1" x14ac:dyDescent="0.2">
      <c r="A13" s="160">
        <v>11</v>
      </c>
      <c r="B13" s="161" t="s">
        <v>736</v>
      </c>
      <c r="C13" s="161" t="s">
        <v>726</v>
      </c>
      <c r="D13" s="162">
        <v>36.53</v>
      </c>
      <c r="E13" s="161" t="s">
        <v>3118</v>
      </c>
      <c r="F13" s="160"/>
      <c r="G13" s="160">
        <v>1</v>
      </c>
      <c r="M13" s="94">
        <v>36.53</v>
      </c>
      <c r="N13" s="176">
        <v>3</v>
      </c>
      <c r="O13"/>
      <c r="Q13" s="93">
        <v>36.08</v>
      </c>
      <c r="R13" s="176">
        <v>498</v>
      </c>
      <c r="S13"/>
    </row>
    <row r="14" spans="1:19" s="2" customFormat="1" x14ac:dyDescent="0.2">
      <c r="A14" s="160">
        <v>12</v>
      </c>
      <c r="B14" s="161" t="s">
        <v>737</v>
      </c>
      <c r="C14" s="161" t="s">
        <v>726</v>
      </c>
      <c r="D14" s="162">
        <v>36.299999999999997</v>
      </c>
      <c r="E14" s="161" t="s">
        <v>3117</v>
      </c>
      <c r="F14" s="160"/>
      <c r="G14" s="160">
        <v>1</v>
      </c>
      <c r="M14" s="94">
        <v>36.65</v>
      </c>
      <c r="N14" s="176">
        <v>19</v>
      </c>
      <c r="O14"/>
      <c r="Q14" s="93">
        <v>36.299999999999997</v>
      </c>
      <c r="R14" s="176">
        <v>156</v>
      </c>
      <c r="S14"/>
    </row>
    <row r="15" spans="1:19" s="2" customFormat="1" x14ac:dyDescent="0.2">
      <c r="A15" s="160">
        <v>13</v>
      </c>
      <c r="B15" s="161" t="s">
        <v>738</v>
      </c>
      <c r="C15" s="161" t="s">
        <v>726</v>
      </c>
      <c r="D15" s="162">
        <v>36.53</v>
      </c>
      <c r="E15" s="161" t="s">
        <v>3118</v>
      </c>
      <c r="F15" s="160"/>
      <c r="G15" s="160">
        <v>1</v>
      </c>
      <c r="M15" s="94">
        <v>36.75</v>
      </c>
      <c r="N15" s="176">
        <v>110</v>
      </c>
      <c r="O15"/>
      <c r="Q15" s="93">
        <v>36.31</v>
      </c>
      <c r="R15" s="176">
        <v>464</v>
      </c>
      <c r="S15"/>
    </row>
    <row r="16" spans="1:19" s="2" customFormat="1" x14ac:dyDescent="0.2">
      <c r="A16" s="160">
        <v>14</v>
      </c>
      <c r="B16" s="161" t="s">
        <v>739</v>
      </c>
      <c r="C16" s="161" t="s">
        <v>726</v>
      </c>
      <c r="D16" s="162">
        <v>36.299999999999997</v>
      </c>
      <c r="E16" s="161" t="s">
        <v>3117</v>
      </c>
      <c r="F16" s="160"/>
      <c r="G16" s="160">
        <v>1</v>
      </c>
      <c r="M16" s="94">
        <v>36.99</v>
      </c>
      <c r="N16" s="176">
        <v>5</v>
      </c>
      <c r="O16"/>
      <c r="Q16" s="93">
        <v>36.53</v>
      </c>
      <c r="R16" s="176">
        <v>134</v>
      </c>
      <c r="S16"/>
    </row>
    <row r="17" spans="1:19" s="2" customFormat="1" x14ac:dyDescent="0.2">
      <c r="A17" s="160">
        <v>15</v>
      </c>
      <c r="B17" s="161" t="s">
        <v>740</v>
      </c>
      <c r="C17" s="161" t="s">
        <v>726</v>
      </c>
      <c r="D17" s="162">
        <v>36.53</v>
      </c>
      <c r="E17" s="161" t="s">
        <v>3118</v>
      </c>
      <c r="F17" s="160"/>
      <c r="G17" s="160">
        <v>1</v>
      </c>
      <c r="M17" s="94">
        <v>37.479999999999997</v>
      </c>
      <c r="N17" s="176">
        <v>23</v>
      </c>
      <c r="O17"/>
      <c r="Q17" s="93">
        <v>36.65</v>
      </c>
      <c r="R17" s="176">
        <v>23</v>
      </c>
      <c r="S17"/>
    </row>
    <row r="18" spans="1:19" s="2" customFormat="1" x14ac:dyDescent="0.2">
      <c r="A18" s="160">
        <v>16</v>
      </c>
      <c r="B18" s="163" t="s">
        <v>741</v>
      </c>
      <c r="C18" s="163" t="s">
        <v>726</v>
      </c>
      <c r="D18" s="164">
        <v>38.090000000000003</v>
      </c>
      <c r="E18" s="161" t="s">
        <v>3116</v>
      </c>
      <c r="F18" s="160"/>
      <c r="G18" s="160">
        <v>1</v>
      </c>
      <c r="M18" s="94">
        <v>38.08</v>
      </c>
      <c r="N18" s="176">
        <v>24</v>
      </c>
      <c r="O18"/>
      <c r="Q18" s="93">
        <v>36.75</v>
      </c>
      <c r="R18" s="176">
        <v>130</v>
      </c>
      <c r="S18"/>
    </row>
    <row r="19" spans="1:19" s="2" customFormat="1" x14ac:dyDescent="0.2">
      <c r="A19" s="160">
        <v>17</v>
      </c>
      <c r="B19" s="163" t="s">
        <v>742</v>
      </c>
      <c r="C19" s="163" t="s">
        <v>726</v>
      </c>
      <c r="D19" s="164">
        <v>36.08</v>
      </c>
      <c r="E19" s="161" t="s">
        <v>3116</v>
      </c>
      <c r="F19" s="160"/>
      <c r="G19" s="160">
        <v>1</v>
      </c>
      <c r="M19" s="94">
        <v>38.090000000000003</v>
      </c>
      <c r="N19" s="176">
        <v>18</v>
      </c>
      <c r="O19"/>
      <c r="Q19" s="93">
        <v>36.89</v>
      </c>
      <c r="R19" s="176">
        <v>21</v>
      </c>
      <c r="S19"/>
    </row>
    <row r="20" spans="1:19" s="2" customFormat="1" x14ac:dyDescent="0.2">
      <c r="A20" s="160">
        <v>18</v>
      </c>
      <c r="B20" s="163" t="s">
        <v>743</v>
      </c>
      <c r="C20" s="163" t="s">
        <v>726</v>
      </c>
      <c r="D20" s="164">
        <v>36.08</v>
      </c>
      <c r="E20" s="161" t="s">
        <v>3116</v>
      </c>
      <c r="F20" s="160"/>
      <c r="G20" s="160">
        <v>1</v>
      </c>
      <c r="M20" s="94">
        <v>38.32</v>
      </c>
      <c r="N20" s="176">
        <v>5</v>
      </c>
      <c r="O20"/>
      <c r="Q20" s="93">
        <v>36.99</v>
      </c>
      <c r="R20" s="176">
        <v>120</v>
      </c>
      <c r="S20"/>
    </row>
    <row r="21" spans="1:19" s="2" customFormat="1" x14ac:dyDescent="0.2">
      <c r="A21" s="160">
        <v>19</v>
      </c>
      <c r="B21" s="163" t="s">
        <v>744</v>
      </c>
      <c r="C21" s="163" t="s">
        <v>726</v>
      </c>
      <c r="D21" s="164">
        <v>43.6</v>
      </c>
      <c r="E21" s="161" t="s">
        <v>3116</v>
      </c>
      <c r="F21" s="160"/>
      <c r="G21" s="160">
        <v>1</v>
      </c>
      <c r="M21" s="94">
        <v>38.340000000000003</v>
      </c>
      <c r="N21" s="176">
        <v>46</v>
      </c>
      <c r="O21"/>
      <c r="Q21" s="93">
        <v>37.299999999999997</v>
      </c>
      <c r="R21" s="176">
        <v>6</v>
      </c>
      <c r="S21"/>
    </row>
    <row r="22" spans="1:19" s="2" customFormat="1" x14ac:dyDescent="0.2">
      <c r="A22" s="160">
        <v>20</v>
      </c>
      <c r="B22" s="163" t="s">
        <v>745</v>
      </c>
      <c r="C22" s="163" t="s">
        <v>726</v>
      </c>
      <c r="D22" s="164">
        <v>43.6</v>
      </c>
      <c r="E22" s="161" t="s">
        <v>3116</v>
      </c>
      <c r="F22" s="160"/>
      <c r="G22" s="160">
        <v>1</v>
      </c>
      <c r="M22" s="94">
        <v>38.57</v>
      </c>
      <c r="N22" s="176">
        <v>5</v>
      </c>
      <c r="O22"/>
      <c r="Q22" s="93">
        <v>37.479999999999997</v>
      </c>
      <c r="R22" s="176">
        <v>51</v>
      </c>
      <c r="S22"/>
    </row>
    <row r="23" spans="1:19" s="2" customFormat="1" x14ac:dyDescent="0.2">
      <c r="A23" s="160">
        <v>21</v>
      </c>
      <c r="B23" s="163" t="s">
        <v>746</v>
      </c>
      <c r="C23" s="163" t="s">
        <v>726</v>
      </c>
      <c r="D23" s="164">
        <v>36.08</v>
      </c>
      <c r="E23" s="161" t="s">
        <v>3116</v>
      </c>
      <c r="F23" s="160"/>
      <c r="G23" s="160">
        <v>1</v>
      </c>
      <c r="M23" s="94">
        <v>38.590000000000003</v>
      </c>
      <c r="N23" s="176">
        <v>1</v>
      </c>
      <c r="O23"/>
      <c r="Q23" s="93">
        <v>38.08</v>
      </c>
      <c r="R23" s="176">
        <v>48</v>
      </c>
    </row>
    <row r="24" spans="1:19" s="2" customFormat="1" x14ac:dyDescent="0.2">
      <c r="A24" s="160">
        <v>22</v>
      </c>
      <c r="B24" s="163" t="s">
        <v>3119</v>
      </c>
      <c r="C24" s="163" t="s">
        <v>726</v>
      </c>
      <c r="D24" s="164">
        <v>36.75</v>
      </c>
      <c r="E24" s="161" t="s">
        <v>489</v>
      </c>
      <c r="F24" s="160"/>
      <c r="G24" s="160">
        <v>1</v>
      </c>
      <c r="M24" s="94">
        <v>38.69</v>
      </c>
      <c r="N24" s="176">
        <v>1</v>
      </c>
      <c r="O24"/>
      <c r="Q24" s="93">
        <v>38.090000000000003</v>
      </c>
      <c r="R24" s="176">
        <v>54</v>
      </c>
    </row>
    <row r="25" spans="1:19" s="2" customFormat="1" x14ac:dyDescent="0.2">
      <c r="A25" s="160">
        <v>23</v>
      </c>
      <c r="B25" s="163" t="s">
        <v>747</v>
      </c>
      <c r="C25" s="163" t="s">
        <v>726</v>
      </c>
      <c r="D25" s="164">
        <v>36.75</v>
      </c>
      <c r="E25" s="161" t="s">
        <v>489</v>
      </c>
      <c r="F25" s="160"/>
      <c r="G25" s="160">
        <v>1</v>
      </c>
      <c r="M25" s="94">
        <v>38.799999999999997</v>
      </c>
      <c r="N25" s="176">
        <v>5</v>
      </c>
      <c r="O25"/>
      <c r="Q25" s="93">
        <v>38.32</v>
      </c>
      <c r="R25" s="176">
        <v>18</v>
      </c>
    </row>
    <row r="26" spans="1:19" s="2" customFormat="1" x14ac:dyDescent="0.2">
      <c r="A26" s="160">
        <v>24</v>
      </c>
      <c r="B26" s="163" t="s">
        <v>748</v>
      </c>
      <c r="C26" s="163" t="s">
        <v>726</v>
      </c>
      <c r="D26" s="164">
        <v>44.41</v>
      </c>
      <c r="E26" s="161" t="s">
        <v>489</v>
      </c>
      <c r="F26" s="160"/>
      <c r="G26" s="160">
        <v>1</v>
      </c>
      <c r="M26" s="94">
        <v>38.950000000000003</v>
      </c>
      <c r="N26" s="176">
        <v>2</v>
      </c>
      <c r="O26"/>
      <c r="Q26" s="93">
        <v>38.340000000000003</v>
      </c>
      <c r="R26" s="176">
        <v>64</v>
      </c>
    </row>
    <row r="27" spans="1:19" s="2" customFormat="1" x14ac:dyDescent="0.2">
      <c r="A27" s="160">
        <v>25</v>
      </c>
      <c r="B27" s="163" t="s">
        <v>749</v>
      </c>
      <c r="C27" s="163" t="s">
        <v>726</v>
      </c>
      <c r="D27" s="164">
        <v>44.41</v>
      </c>
      <c r="E27" s="161" t="s">
        <v>489</v>
      </c>
      <c r="F27" s="160"/>
      <c r="G27" s="160">
        <v>1</v>
      </c>
      <c r="M27" s="94">
        <v>39.04</v>
      </c>
      <c r="N27" s="176">
        <v>5</v>
      </c>
      <c r="O27"/>
      <c r="Q27" s="93">
        <v>38.57</v>
      </c>
      <c r="R27" s="176">
        <v>12</v>
      </c>
    </row>
    <row r="28" spans="1:19" s="2" customFormat="1" x14ac:dyDescent="0.2">
      <c r="A28" s="160">
        <v>26</v>
      </c>
      <c r="B28" s="163" t="s">
        <v>750</v>
      </c>
      <c r="C28" s="163" t="s">
        <v>726</v>
      </c>
      <c r="D28" s="164">
        <v>36.75</v>
      </c>
      <c r="E28" s="161" t="s">
        <v>489</v>
      </c>
      <c r="F28" s="160"/>
      <c r="G28" s="160">
        <v>1</v>
      </c>
      <c r="M28" s="94">
        <v>39.049999999999997</v>
      </c>
      <c r="N28" s="176">
        <v>10</v>
      </c>
      <c r="O28"/>
      <c r="Q28" s="93">
        <v>38.590000000000003</v>
      </c>
      <c r="R28" s="176">
        <v>51</v>
      </c>
    </row>
    <row r="29" spans="1:19" s="2" customFormat="1" x14ac:dyDescent="0.2">
      <c r="A29" s="160">
        <v>27</v>
      </c>
      <c r="B29" s="163" t="s">
        <v>751</v>
      </c>
      <c r="C29" s="163" t="s">
        <v>726</v>
      </c>
      <c r="D29" s="164">
        <v>36.75</v>
      </c>
      <c r="E29" s="161" t="s">
        <v>489</v>
      </c>
      <c r="F29" s="160"/>
      <c r="G29" s="160">
        <v>1</v>
      </c>
      <c r="M29" s="94">
        <v>40.08</v>
      </c>
      <c r="N29" s="176">
        <v>10</v>
      </c>
      <c r="O29"/>
      <c r="Q29" s="93">
        <v>38.69</v>
      </c>
      <c r="R29" s="176">
        <v>3</v>
      </c>
    </row>
    <row r="30" spans="1:19" s="2" customFormat="1" x14ac:dyDescent="0.2">
      <c r="A30" s="160">
        <v>28</v>
      </c>
      <c r="B30" s="163" t="s">
        <v>752</v>
      </c>
      <c r="C30" s="163" t="s">
        <v>726</v>
      </c>
      <c r="D30" s="164">
        <v>38.78</v>
      </c>
      <c r="E30" s="161" t="s">
        <v>489</v>
      </c>
      <c r="F30" s="160"/>
      <c r="G30" s="160">
        <v>1</v>
      </c>
      <c r="M30" s="93" t="s">
        <v>3116</v>
      </c>
      <c r="N30" s="176">
        <v>169</v>
      </c>
      <c r="O30"/>
      <c r="Q30" s="93">
        <v>38.78</v>
      </c>
      <c r="R30" s="176">
        <v>10</v>
      </c>
    </row>
    <row r="31" spans="1:19" s="2" customFormat="1" x14ac:dyDescent="0.2">
      <c r="A31" s="160">
        <v>29</v>
      </c>
      <c r="B31" s="163" t="s">
        <v>753</v>
      </c>
      <c r="C31" s="163" t="s">
        <v>726</v>
      </c>
      <c r="D31" s="164">
        <v>39.31</v>
      </c>
      <c r="E31" s="161" t="s">
        <v>3118</v>
      </c>
      <c r="F31" s="160"/>
      <c r="G31" s="160">
        <v>1</v>
      </c>
      <c r="M31" s="94">
        <v>25.1</v>
      </c>
      <c r="N31" s="176">
        <v>19</v>
      </c>
      <c r="O31"/>
      <c r="Q31" s="93">
        <v>38.799999999999997</v>
      </c>
      <c r="R31" s="176">
        <v>5</v>
      </c>
    </row>
    <row r="32" spans="1:19" s="2" customFormat="1" x14ac:dyDescent="0.2">
      <c r="A32" s="160">
        <v>30</v>
      </c>
      <c r="B32" s="163" t="s">
        <v>754</v>
      </c>
      <c r="C32" s="163" t="s">
        <v>726</v>
      </c>
      <c r="D32" s="164">
        <v>36.99</v>
      </c>
      <c r="E32" s="161" t="s">
        <v>3118</v>
      </c>
      <c r="F32" s="160"/>
      <c r="G32" s="160">
        <v>1</v>
      </c>
      <c r="M32" s="94">
        <v>25.25</v>
      </c>
      <c r="N32" s="176">
        <v>11</v>
      </c>
      <c r="O32"/>
      <c r="Q32" s="93">
        <v>38.82</v>
      </c>
      <c r="R32" s="176">
        <v>4</v>
      </c>
    </row>
    <row r="33" spans="1:18" s="2" customFormat="1" x14ac:dyDescent="0.2">
      <c r="A33" s="160">
        <v>31</v>
      </c>
      <c r="B33" s="163" t="s">
        <v>755</v>
      </c>
      <c r="C33" s="163" t="s">
        <v>726</v>
      </c>
      <c r="D33" s="164">
        <v>36.08</v>
      </c>
      <c r="E33" s="161" t="s">
        <v>3116</v>
      </c>
      <c r="F33" s="160"/>
      <c r="G33" s="160">
        <v>1</v>
      </c>
      <c r="M33" s="94">
        <v>36.08</v>
      </c>
      <c r="N33" s="176">
        <v>48</v>
      </c>
      <c r="O33"/>
      <c r="Q33" s="93">
        <v>38.950000000000003</v>
      </c>
      <c r="R33" s="176">
        <v>3</v>
      </c>
    </row>
    <row r="34" spans="1:18" s="2" customFormat="1" x14ac:dyDescent="0.2">
      <c r="A34" s="160">
        <v>32</v>
      </c>
      <c r="B34" s="163" t="s">
        <v>756</v>
      </c>
      <c r="C34" s="163" t="s">
        <v>726</v>
      </c>
      <c r="D34" s="164">
        <v>38.090000000000003</v>
      </c>
      <c r="E34" s="161" t="s">
        <v>3116</v>
      </c>
      <c r="F34" s="160"/>
      <c r="G34" s="160">
        <v>1</v>
      </c>
      <c r="M34" s="94">
        <v>36.299999999999997</v>
      </c>
      <c r="N34" s="176">
        <v>24</v>
      </c>
      <c r="O34"/>
      <c r="Q34" s="93">
        <v>39.04</v>
      </c>
      <c r="R34" s="176">
        <v>5</v>
      </c>
    </row>
    <row r="35" spans="1:18" s="2" customFormat="1" x14ac:dyDescent="0.2">
      <c r="A35" s="160">
        <v>33</v>
      </c>
      <c r="B35" s="163" t="s">
        <v>757</v>
      </c>
      <c r="C35" s="163" t="s">
        <v>726</v>
      </c>
      <c r="D35" s="164">
        <v>36.31</v>
      </c>
      <c r="E35" s="161" t="s">
        <v>3118</v>
      </c>
      <c r="F35" s="160"/>
      <c r="G35" s="160">
        <v>1</v>
      </c>
      <c r="M35" s="94">
        <v>37.299999999999997</v>
      </c>
      <c r="N35" s="176">
        <v>6</v>
      </c>
      <c r="O35"/>
      <c r="Q35" s="93">
        <v>39.049999999999997</v>
      </c>
      <c r="R35" s="176">
        <v>15</v>
      </c>
    </row>
    <row r="36" spans="1:18" s="2" customFormat="1" x14ac:dyDescent="0.2">
      <c r="A36" s="160">
        <v>34</v>
      </c>
      <c r="B36" s="163" t="s">
        <v>758</v>
      </c>
      <c r="C36" s="163" t="s">
        <v>726</v>
      </c>
      <c r="D36" s="164">
        <v>38.799999999999997</v>
      </c>
      <c r="E36" s="161" t="s">
        <v>3117</v>
      </c>
      <c r="F36" s="160"/>
      <c r="G36" s="160">
        <v>1</v>
      </c>
      <c r="M36" s="94">
        <v>38.090000000000003</v>
      </c>
      <c r="N36" s="176">
        <v>24</v>
      </c>
      <c r="O36"/>
      <c r="Q36" s="93">
        <v>39.200000000000003</v>
      </c>
      <c r="R36" s="176">
        <v>2</v>
      </c>
    </row>
    <row r="37" spans="1:18" s="2" customFormat="1" x14ac:dyDescent="0.2">
      <c r="A37" s="160">
        <v>35</v>
      </c>
      <c r="B37" s="163" t="s">
        <v>759</v>
      </c>
      <c r="C37" s="163" t="s">
        <v>726</v>
      </c>
      <c r="D37" s="164">
        <v>36.99</v>
      </c>
      <c r="E37" s="161" t="s">
        <v>3118</v>
      </c>
      <c r="F37" s="160"/>
      <c r="G37" s="160">
        <v>1</v>
      </c>
      <c r="M37" s="94">
        <v>38.32</v>
      </c>
      <c r="N37" s="176">
        <v>13</v>
      </c>
      <c r="O37"/>
      <c r="Q37" s="93">
        <v>39.31</v>
      </c>
      <c r="R37" s="176">
        <v>15</v>
      </c>
    </row>
    <row r="38" spans="1:18" s="2" customFormat="1" x14ac:dyDescent="0.2">
      <c r="A38" s="160">
        <v>36</v>
      </c>
      <c r="B38" s="163" t="s">
        <v>760</v>
      </c>
      <c r="C38" s="163" t="s">
        <v>726</v>
      </c>
      <c r="D38" s="164">
        <v>36.75</v>
      </c>
      <c r="E38" s="161" t="s">
        <v>3117</v>
      </c>
      <c r="F38" s="160"/>
      <c r="G38" s="160">
        <v>1</v>
      </c>
      <c r="M38" s="94">
        <v>43.6</v>
      </c>
      <c r="N38" s="176">
        <v>24</v>
      </c>
      <c r="O38"/>
      <c r="Q38" s="93">
        <v>39.83</v>
      </c>
      <c r="R38" s="176">
        <v>3</v>
      </c>
    </row>
    <row r="39" spans="1:18" s="2" customFormat="1" x14ac:dyDescent="0.2">
      <c r="A39" s="160">
        <v>37</v>
      </c>
      <c r="B39" s="161" t="s">
        <v>761</v>
      </c>
      <c r="C39" s="161" t="s">
        <v>726</v>
      </c>
      <c r="D39" s="162">
        <v>38.590000000000003</v>
      </c>
      <c r="E39" s="161" t="s">
        <v>3118</v>
      </c>
      <c r="F39" s="160"/>
      <c r="G39" s="160">
        <v>1</v>
      </c>
      <c r="M39" s="93" t="s">
        <v>3118</v>
      </c>
      <c r="N39" s="176">
        <v>1082</v>
      </c>
      <c r="O39"/>
      <c r="Q39" s="93">
        <v>40.08</v>
      </c>
      <c r="R39" s="176">
        <v>10</v>
      </c>
    </row>
    <row r="40" spans="1:18" s="2" customFormat="1" x14ac:dyDescent="0.2">
      <c r="A40" s="160">
        <v>38</v>
      </c>
      <c r="B40" s="161" t="s">
        <v>762</v>
      </c>
      <c r="C40" s="161" t="s">
        <v>726</v>
      </c>
      <c r="D40" s="162">
        <v>38.340000000000003</v>
      </c>
      <c r="E40" s="161" t="s">
        <v>3117</v>
      </c>
      <c r="F40" s="160"/>
      <c r="G40" s="160">
        <v>1</v>
      </c>
      <c r="M40" s="94">
        <v>30.51</v>
      </c>
      <c r="N40" s="176">
        <v>1</v>
      </c>
      <c r="O40"/>
      <c r="Q40" s="93">
        <v>40.340000000000003</v>
      </c>
      <c r="R40" s="176">
        <v>11</v>
      </c>
    </row>
    <row r="41" spans="1:18" s="2" customFormat="1" x14ac:dyDescent="0.2">
      <c r="A41" s="160">
        <v>39</v>
      </c>
      <c r="B41" s="161" t="s">
        <v>763</v>
      </c>
      <c r="C41" s="161" t="s">
        <v>726</v>
      </c>
      <c r="D41" s="162">
        <v>39.049999999999997</v>
      </c>
      <c r="E41" s="161" t="s">
        <v>3117</v>
      </c>
      <c r="F41" s="160"/>
      <c r="G41" s="160">
        <v>1</v>
      </c>
      <c r="M41" s="94">
        <v>35.83</v>
      </c>
      <c r="N41" s="176">
        <v>175</v>
      </c>
      <c r="O41"/>
      <c r="Q41" s="93">
        <v>40.35</v>
      </c>
      <c r="R41" s="176">
        <v>3</v>
      </c>
    </row>
    <row r="42" spans="1:18" s="2" customFormat="1" x14ac:dyDescent="0.2">
      <c r="A42" s="160">
        <v>40</v>
      </c>
      <c r="B42" s="161" t="s">
        <v>764</v>
      </c>
      <c r="C42" s="161" t="s">
        <v>726</v>
      </c>
      <c r="D42" s="162">
        <v>38.340000000000003</v>
      </c>
      <c r="E42" s="161" t="s">
        <v>3117</v>
      </c>
      <c r="F42" s="160"/>
      <c r="G42" s="160">
        <v>1</v>
      </c>
      <c r="M42" s="94">
        <v>36.08</v>
      </c>
      <c r="N42" s="176">
        <v>10</v>
      </c>
      <c r="O42"/>
      <c r="Q42" s="93">
        <v>43.6</v>
      </c>
      <c r="R42" s="176">
        <v>36</v>
      </c>
    </row>
    <row r="43" spans="1:18" s="2" customFormat="1" x14ac:dyDescent="0.2">
      <c r="A43" s="160">
        <v>41</v>
      </c>
      <c r="B43" s="161" t="s">
        <v>765</v>
      </c>
      <c r="C43" s="161" t="s">
        <v>726</v>
      </c>
      <c r="D43" s="162">
        <v>38.090000000000003</v>
      </c>
      <c r="E43" s="161" t="s">
        <v>3116</v>
      </c>
      <c r="F43" s="160"/>
      <c r="G43" s="160">
        <v>1</v>
      </c>
      <c r="M43" s="94">
        <v>36.299999999999997</v>
      </c>
      <c r="N43" s="176">
        <v>5</v>
      </c>
      <c r="O43"/>
      <c r="Q43" s="93">
        <v>44.29</v>
      </c>
      <c r="R43" s="176">
        <v>2</v>
      </c>
    </row>
    <row r="44" spans="1:18" s="2" customFormat="1" x14ac:dyDescent="0.2">
      <c r="A44" s="160">
        <v>42</v>
      </c>
      <c r="B44" s="161" t="s">
        <v>766</v>
      </c>
      <c r="C44" s="161" t="s">
        <v>726</v>
      </c>
      <c r="D44" s="162">
        <v>36.08</v>
      </c>
      <c r="E44" s="161" t="s">
        <v>3116</v>
      </c>
      <c r="F44" s="160"/>
      <c r="G44" s="160">
        <v>1</v>
      </c>
      <c r="M44" s="94">
        <v>36.31</v>
      </c>
      <c r="N44" s="176">
        <v>453</v>
      </c>
      <c r="O44"/>
      <c r="Q44" s="93">
        <v>44.41</v>
      </c>
      <c r="R44" s="176">
        <v>10</v>
      </c>
    </row>
    <row r="45" spans="1:18" s="2" customFormat="1" x14ac:dyDescent="0.2">
      <c r="A45" s="160">
        <v>43</v>
      </c>
      <c r="B45" s="161" t="s">
        <v>767</v>
      </c>
      <c r="C45" s="161" t="s">
        <v>726</v>
      </c>
      <c r="D45" s="162">
        <v>36.08</v>
      </c>
      <c r="E45" s="161" t="s">
        <v>3116</v>
      </c>
      <c r="F45" s="160"/>
      <c r="G45" s="160">
        <v>1</v>
      </c>
      <c r="M45" s="94">
        <v>36.53</v>
      </c>
      <c r="N45" s="176">
        <v>131</v>
      </c>
      <c r="O45"/>
      <c r="Q45" s="93" t="s">
        <v>592</v>
      </c>
      <c r="R45" s="176">
        <v>2355</v>
      </c>
    </row>
    <row r="46" spans="1:18" s="2" customFormat="1" x14ac:dyDescent="0.2">
      <c r="A46" s="160">
        <v>44</v>
      </c>
      <c r="B46" s="161" t="s">
        <v>768</v>
      </c>
      <c r="C46" s="161" t="s">
        <v>726</v>
      </c>
      <c r="D46" s="162">
        <v>43.6</v>
      </c>
      <c r="E46" s="161" t="s">
        <v>3116</v>
      </c>
      <c r="F46" s="160"/>
      <c r="G46" s="160">
        <v>1</v>
      </c>
      <c r="M46" s="94">
        <v>36.89</v>
      </c>
      <c r="N46" s="176">
        <v>21</v>
      </c>
      <c r="O46"/>
    </row>
    <row r="47" spans="1:18" s="2" customFormat="1" x14ac:dyDescent="0.2">
      <c r="A47" s="160">
        <v>45</v>
      </c>
      <c r="B47" s="161" t="s">
        <v>769</v>
      </c>
      <c r="C47" s="161" t="s">
        <v>726</v>
      </c>
      <c r="D47" s="162">
        <v>43.6</v>
      </c>
      <c r="E47" s="161" t="s">
        <v>3116</v>
      </c>
      <c r="F47" s="160"/>
      <c r="G47" s="160">
        <v>1</v>
      </c>
      <c r="M47" s="94">
        <v>36.99</v>
      </c>
      <c r="N47" s="176">
        <v>115</v>
      </c>
      <c r="O47"/>
    </row>
    <row r="48" spans="1:18" s="2" customFormat="1" x14ac:dyDescent="0.2">
      <c r="A48" s="160">
        <v>46</v>
      </c>
      <c r="B48" s="161" t="s">
        <v>770</v>
      </c>
      <c r="C48" s="161" t="s">
        <v>726</v>
      </c>
      <c r="D48" s="162">
        <v>36.08</v>
      </c>
      <c r="E48" s="161" t="s">
        <v>3116</v>
      </c>
      <c r="F48" s="160"/>
      <c r="G48" s="160">
        <v>1</v>
      </c>
      <c r="M48" s="94">
        <v>37.479999999999997</v>
      </c>
      <c r="N48" s="176">
        <v>28</v>
      </c>
      <c r="O48"/>
    </row>
    <row r="49" spans="1:15" s="2" customFormat="1" x14ac:dyDescent="0.2">
      <c r="A49" s="160">
        <v>47</v>
      </c>
      <c r="B49" s="161" t="s">
        <v>771</v>
      </c>
      <c r="C49" s="161" t="s">
        <v>726</v>
      </c>
      <c r="D49" s="162">
        <v>36.299999999999997</v>
      </c>
      <c r="E49" s="161" t="s">
        <v>3117</v>
      </c>
      <c r="F49" s="160"/>
      <c r="G49" s="160">
        <v>1</v>
      </c>
      <c r="M49" s="94">
        <v>38.08</v>
      </c>
      <c r="N49" s="176">
        <v>24</v>
      </c>
      <c r="O49"/>
    </row>
    <row r="50" spans="1:15" s="2" customFormat="1" x14ac:dyDescent="0.2">
      <c r="A50" s="160">
        <v>48</v>
      </c>
      <c r="B50" s="161" t="s">
        <v>772</v>
      </c>
      <c r="C50" s="161" t="s">
        <v>726</v>
      </c>
      <c r="D50" s="162">
        <v>36.53</v>
      </c>
      <c r="E50" s="161" t="s">
        <v>3118</v>
      </c>
      <c r="F50" s="160"/>
      <c r="G50" s="160">
        <v>1</v>
      </c>
      <c r="M50" s="94">
        <v>38.340000000000003</v>
      </c>
      <c r="N50" s="176">
        <v>18</v>
      </c>
      <c r="O50"/>
    </row>
    <row r="51" spans="1:15" s="2" customFormat="1" x14ac:dyDescent="0.2">
      <c r="A51" s="160">
        <v>49</v>
      </c>
      <c r="B51" s="161" t="s">
        <v>773</v>
      </c>
      <c r="C51" s="161" t="s">
        <v>726</v>
      </c>
      <c r="D51" s="162">
        <v>36.299999999999997</v>
      </c>
      <c r="E51" s="161" t="s">
        <v>3117</v>
      </c>
      <c r="F51" s="160"/>
      <c r="G51" s="160">
        <v>1</v>
      </c>
      <c r="M51" s="94">
        <v>38.57</v>
      </c>
      <c r="N51" s="176">
        <v>7</v>
      </c>
      <c r="O51"/>
    </row>
    <row r="52" spans="1:15" s="2" customFormat="1" x14ac:dyDescent="0.2">
      <c r="A52" s="160">
        <v>50</v>
      </c>
      <c r="B52" s="163" t="s">
        <v>774</v>
      </c>
      <c r="C52" s="163" t="s">
        <v>726</v>
      </c>
      <c r="D52" s="164">
        <v>36.08</v>
      </c>
      <c r="E52" s="161" t="s">
        <v>3117</v>
      </c>
      <c r="F52" s="160"/>
      <c r="G52" s="160">
        <v>1</v>
      </c>
      <c r="M52" s="94">
        <v>38.590000000000003</v>
      </c>
      <c r="N52" s="176">
        <v>50</v>
      </c>
      <c r="O52"/>
    </row>
    <row r="53" spans="1:15" s="2" customFormat="1" x14ac:dyDescent="0.2">
      <c r="A53" s="160">
        <v>51</v>
      </c>
      <c r="B53" s="163" t="s">
        <v>775</v>
      </c>
      <c r="C53" s="163" t="s">
        <v>726</v>
      </c>
      <c r="D53" s="164">
        <v>36.31</v>
      </c>
      <c r="E53" s="161" t="s">
        <v>3118</v>
      </c>
      <c r="F53" s="160"/>
      <c r="G53" s="160">
        <v>1</v>
      </c>
      <c r="M53" s="94">
        <v>38.82</v>
      </c>
      <c r="N53" s="176">
        <v>4</v>
      </c>
      <c r="O53"/>
    </row>
    <row r="54" spans="1:15" s="2" customFormat="1" x14ac:dyDescent="0.2">
      <c r="A54" s="160">
        <v>52</v>
      </c>
      <c r="B54" s="163" t="s">
        <v>776</v>
      </c>
      <c r="C54" s="163" t="s">
        <v>726</v>
      </c>
      <c r="D54" s="164">
        <v>36.08</v>
      </c>
      <c r="E54" s="161" t="s">
        <v>3117</v>
      </c>
      <c r="F54" s="160"/>
      <c r="G54" s="160">
        <v>1</v>
      </c>
      <c r="M54" s="94">
        <v>38.950000000000003</v>
      </c>
      <c r="N54" s="176">
        <v>1</v>
      </c>
      <c r="O54"/>
    </row>
    <row r="55" spans="1:15" s="2" customFormat="1" x14ac:dyDescent="0.2">
      <c r="A55" s="160">
        <v>53</v>
      </c>
      <c r="B55" s="163" t="s">
        <v>777</v>
      </c>
      <c r="C55" s="163" t="s">
        <v>726</v>
      </c>
      <c r="D55" s="164">
        <v>36.31</v>
      </c>
      <c r="E55" s="161" t="s">
        <v>3118</v>
      </c>
      <c r="F55" s="160"/>
      <c r="G55" s="160">
        <v>1</v>
      </c>
      <c r="M55" s="94">
        <v>39.049999999999997</v>
      </c>
      <c r="N55" s="176">
        <v>5</v>
      </c>
      <c r="O55"/>
    </row>
    <row r="56" spans="1:15" s="2" customFormat="1" x14ac:dyDescent="0.2">
      <c r="A56" s="160">
        <v>54</v>
      </c>
      <c r="B56" s="163" t="s">
        <v>778</v>
      </c>
      <c r="C56" s="163" t="s">
        <v>726</v>
      </c>
      <c r="D56" s="164">
        <v>36.31</v>
      </c>
      <c r="E56" s="161" t="s">
        <v>3118</v>
      </c>
      <c r="F56" s="160"/>
      <c r="G56" s="160">
        <v>1</v>
      </c>
      <c r="M56" s="94">
        <v>39.200000000000003</v>
      </c>
      <c r="N56" s="176">
        <v>2</v>
      </c>
      <c r="O56"/>
    </row>
    <row r="57" spans="1:15" s="2" customFormat="1" x14ac:dyDescent="0.2">
      <c r="A57" s="160">
        <v>55</v>
      </c>
      <c r="B57" s="163" t="s">
        <v>779</v>
      </c>
      <c r="C57" s="163" t="s">
        <v>726</v>
      </c>
      <c r="D57" s="164">
        <v>36.08</v>
      </c>
      <c r="E57" s="161" t="s">
        <v>3117</v>
      </c>
      <c r="F57" s="160"/>
      <c r="G57" s="160">
        <v>1</v>
      </c>
      <c r="M57" s="94">
        <v>39.31</v>
      </c>
      <c r="N57" s="176">
        <v>15</v>
      </c>
      <c r="O57"/>
    </row>
    <row r="58" spans="1:15" s="2" customFormat="1" x14ac:dyDescent="0.2">
      <c r="A58" s="160">
        <v>56</v>
      </c>
      <c r="B58" s="163" t="s">
        <v>780</v>
      </c>
      <c r="C58" s="163" t="s">
        <v>726</v>
      </c>
      <c r="D58" s="164">
        <v>36.299999999999997</v>
      </c>
      <c r="E58" s="161" t="s">
        <v>3117</v>
      </c>
      <c r="F58" s="160"/>
      <c r="G58" s="160">
        <v>1</v>
      </c>
      <c r="M58" s="94">
        <v>39.83</v>
      </c>
      <c r="N58" s="176">
        <v>3</v>
      </c>
      <c r="O58"/>
    </row>
    <row r="59" spans="1:15" s="2" customFormat="1" x14ac:dyDescent="0.2">
      <c r="A59" s="160">
        <v>57</v>
      </c>
      <c r="B59" s="163" t="s">
        <v>781</v>
      </c>
      <c r="C59" s="163" t="s">
        <v>726</v>
      </c>
      <c r="D59" s="164">
        <v>36.53</v>
      </c>
      <c r="E59" s="161" t="s">
        <v>3118</v>
      </c>
      <c r="F59" s="160"/>
      <c r="G59" s="160">
        <v>1</v>
      </c>
      <c r="M59" s="94">
        <v>40.340000000000003</v>
      </c>
      <c r="N59" s="176">
        <v>11</v>
      </c>
      <c r="O59"/>
    </row>
    <row r="60" spans="1:15" s="2" customFormat="1" x14ac:dyDescent="0.2">
      <c r="A60" s="160">
        <v>58</v>
      </c>
      <c r="B60" s="163" t="s">
        <v>782</v>
      </c>
      <c r="C60" s="163" t="s">
        <v>726</v>
      </c>
      <c r="D60" s="164">
        <v>36.299999999999997</v>
      </c>
      <c r="E60" s="161" t="s">
        <v>3117</v>
      </c>
      <c r="F60" s="160"/>
      <c r="G60" s="160">
        <v>1</v>
      </c>
      <c r="M60" s="94">
        <v>40.35</v>
      </c>
      <c r="N60" s="176">
        <v>3</v>
      </c>
      <c r="O60"/>
    </row>
    <row r="61" spans="1:15" s="2" customFormat="1" x14ac:dyDescent="0.2">
      <c r="A61" s="160">
        <v>59</v>
      </c>
      <c r="B61" s="163" t="s">
        <v>783</v>
      </c>
      <c r="C61" s="163" t="s">
        <v>726</v>
      </c>
      <c r="D61" s="164">
        <v>36.53</v>
      </c>
      <c r="E61" s="161" t="s">
        <v>3118</v>
      </c>
      <c r="F61" s="160"/>
      <c r="G61" s="160">
        <v>1</v>
      </c>
      <c r="M61" s="93" t="s">
        <v>489</v>
      </c>
      <c r="N61" s="176">
        <v>114</v>
      </c>
      <c r="O61"/>
    </row>
    <row r="62" spans="1:15" s="2" customFormat="1" x14ac:dyDescent="0.2">
      <c r="A62" s="160">
        <v>60</v>
      </c>
      <c r="B62" s="161" t="s">
        <v>784</v>
      </c>
      <c r="C62" s="161" t="s">
        <v>726</v>
      </c>
      <c r="D62" s="162">
        <v>36.299999999999997</v>
      </c>
      <c r="E62" s="161" t="s">
        <v>3117</v>
      </c>
      <c r="F62" s="160"/>
      <c r="G62" s="160">
        <v>1</v>
      </c>
      <c r="M62" s="94">
        <v>25.1</v>
      </c>
      <c r="N62" s="176">
        <v>6</v>
      </c>
      <c r="O62"/>
    </row>
    <row r="63" spans="1:15" s="2" customFormat="1" x14ac:dyDescent="0.2">
      <c r="A63" s="160">
        <v>61</v>
      </c>
      <c r="B63" s="161" t="s">
        <v>785</v>
      </c>
      <c r="C63" s="161" t="s">
        <v>726</v>
      </c>
      <c r="D63" s="162">
        <v>36.53</v>
      </c>
      <c r="E63" s="161" t="s">
        <v>3118</v>
      </c>
      <c r="F63" s="160"/>
      <c r="G63" s="160">
        <v>1</v>
      </c>
      <c r="M63" s="94">
        <v>25.5</v>
      </c>
      <c r="N63" s="176">
        <v>1</v>
      </c>
      <c r="O63"/>
    </row>
    <row r="64" spans="1:15" s="2" customFormat="1" x14ac:dyDescent="0.2">
      <c r="A64" s="160">
        <v>62</v>
      </c>
      <c r="B64" s="161" t="s">
        <v>786</v>
      </c>
      <c r="C64" s="161" t="s">
        <v>726</v>
      </c>
      <c r="D64" s="162">
        <v>36.299999999999997</v>
      </c>
      <c r="E64" s="161" t="s">
        <v>3117</v>
      </c>
      <c r="F64" s="160"/>
      <c r="G64" s="160">
        <v>1</v>
      </c>
      <c r="M64" s="94">
        <v>25.56</v>
      </c>
      <c r="N64" s="176">
        <v>11</v>
      </c>
      <c r="O64"/>
    </row>
    <row r="65" spans="1:15" s="2" customFormat="1" x14ac:dyDescent="0.2">
      <c r="A65" s="160">
        <v>63</v>
      </c>
      <c r="B65" s="161" t="s">
        <v>787</v>
      </c>
      <c r="C65" s="161" t="s">
        <v>726</v>
      </c>
      <c r="D65" s="162">
        <v>36.53</v>
      </c>
      <c r="E65" s="161" t="s">
        <v>3118</v>
      </c>
      <c r="F65" s="160"/>
      <c r="G65" s="160">
        <v>1</v>
      </c>
      <c r="M65" s="94">
        <v>36.08</v>
      </c>
      <c r="N65" s="176">
        <v>24</v>
      </c>
      <c r="O65"/>
    </row>
    <row r="66" spans="1:15" s="2" customFormat="1" x14ac:dyDescent="0.2">
      <c r="A66" s="160">
        <v>64</v>
      </c>
      <c r="B66" s="161" t="s">
        <v>788</v>
      </c>
      <c r="C66" s="161" t="s">
        <v>726</v>
      </c>
      <c r="D66" s="162">
        <v>38.590000000000003</v>
      </c>
      <c r="E66" s="161" t="s">
        <v>3118</v>
      </c>
      <c r="F66" s="160"/>
      <c r="G66" s="160">
        <v>1</v>
      </c>
      <c r="M66" s="94">
        <v>36.65</v>
      </c>
      <c r="N66" s="176">
        <v>4</v>
      </c>
      <c r="O66"/>
    </row>
    <row r="67" spans="1:15" s="2" customFormat="1" x14ac:dyDescent="0.2">
      <c r="A67" s="160">
        <v>65</v>
      </c>
      <c r="B67" s="161" t="s">
        <v>789</v>
      </c>
      <c r="C67" s="161" t="s">
        <v>726</v>
      </c>
      <c r="D67" s="162">
        <v>36.31</v>
      </c>
      <c r="E67" s="161" t="s">
        <v>3118</v>
      </c>
      <c r="F67" s="160"/>
      <c r="G67" s="160">
        <v>1</v>
      </c>
      <c r="M67" s="94">
        <v>36.75</v>
      </c>
      <c r="N67" s="176">
        <v>20</v>
      </c>
      <c r="O67"/>
    </row>
    <row r="68" spans="1:15" s="2" customFormat="1" x14ac:dyDescent="0.2">
      <c r="A68" s="160">
        <v>66</v>
      </c>
      <c r="B68" s="161" t="s">
        <v>790</v>
      </c>
      <c r="C68" s="161" t="s">
        <v>726</v>
      </c>
      <c r="D68" s="162">
        <v>36.08</v>
      </c>
      <c r="E68" s="161" t="s">
        <v>3117</v>
      </c>
      <c r="F68" s="160"/>
      <c r="G68" s="160">
        <v>1</v>
      </c>
      <c r="M68" s="94">
        <v>38.090000000000003</v>
      </c>
      <c r="N68" s="176">
        <v>12</v>
      </c>
      <c r="O68"/>
    </row>
    <row r="69" spans="1:15" s="2" customFormat="1" x14ac:dyDescent="0.2">
      <c r="A69" s="160">
        <v>67</v>
      </c>
      <c r="B69" s="161" t="s">
        <v>791</v>
      </c>
      <c r="C69" s="161" t="s">
        <v>726</v>
      </c>
      <c r="D69" s="162">
        <v>36.31</v>
      </c>
      <c r="E69" s="161" t="s">
        <v>3118</v>
      </c>
      <c r="F69" s="160"/>
      <c r="G69" s="160">
        <v>1</v>
      </c>
      <c r="M69" s="94">
        <v>38.69</v>
      </c>
      <c r="N69" s="176">
        <v>2</v>
      </c>
      <c r="O69"/>
    </row>
    <row r="70" spans="1:15" s="2" customFormat="1" x14ac:dyDescent="0.2">
      <c r="A70" s="160">
        <v>68</v>
      </c>
      <c r="B70" s="161" t="s">
        <v>792</v>
      </c>
      <c r="C70" s="161" t="s">
        <v>726</v>
      </c>
      <c r="D70" s="162">
        <v>38.090000000000003</v>
      </c>
      <c r="E70" s="161" t="s">
        <v>3117</v>
      </c>
      <c r="F70" s="160"/>
      <c r="G70" s="160">
        <v>1</v>
      </c>
      <c r="M70" s="94">
        <v>38.78</v>
      </c>
      <c r="N70" s="176">
        <v>10</v>
      </c>
      <c r="O70"/>
    </row>
    <row r="71" spans="1:15" s="2" customFormat="1" x14ac:dyDescent="0.2">
      <c r="A71" s="160">
        <v>69</v>
      </c>
      <c r="B71" s="161" t="s">
        <v>793</v>
      </c>
      <c r="C71" s="161" t="s">
        <v>726</v>
      </c>
      <c r="D71" s="162">
        <v>36.31</v>
      </c>
      <c r="E71" s="161" t="s">
        <v>3118</v>
      </c>
      <c r="F71" s="160"/>
      <c r="G71" s="160">
        <v>1</v>
      </c>
      <c r="M71" s="94">
        <v>43.6</v>
      </c>
      <c r="N71" s="176">
        <v>12</v>
      </c>
      <c r="O71"/>
    </row>
    <row r="72" spans="1:15" s="2" customFormat="1" x14ac:dyDescent="0.2">
      <c r="A72" s="160">
        <v>70</v>
      </c>
      <c r="B72" s="165" t="s">
        <v>794</v>
      </c>
      <c r="C72" s="163" t="s">
        <v>726</v>
      </c>
      <c r="D72" s="166">
        <v>39.049999999999997</v>
      </c>
      <c r="E72" s="161" t="s">
        <v>3118</v>
      </c>
      <c r="F72" s="160"/>
      <c r="G72" s="160">
        <v>1</v>
      </c>
      <c r="M72" s="94">
        <v>44.29</v>
      </c>
      <c r="N72" s="176">
        <v>2</v>
      </c>
      <c r="O72"/>
    </row>
    <row r="73" spans="1:15" s="2" customFormat="1" x14ac:dyDescent="0.2">
      <c r="A73" s="160">
        <v>71</v>
      </c>
      <c r="B73" s="163" t="s">
        <v>795</v>
      </c>
      <c r="C73" s="163" t="s">
        <v>726</v>
      </c>
      <c r="D73" s="167">
        <v>36.08</v>
      </c>
      <c r="E73" s="161" t="s">
        <v>3117</v>
      </c>
      <c r="F73" s="160"/>
      <c r="G73" s="160">
        <v>1</v>
      </c>
      <c r="M73" s="94">
        <v>44.41</v>
      </c>
      <c r="N73" s="176">
        <v>10</v>
      </c>
      <c r="O73"/>
    </row>
    <row r="74" spans="1:15" s="2" customFormat="1" x14ac:dyDescent="0.2">
      <c r="A74" s="160">
        <v>72</v>
      </c>
      <c r="B74" s="163" t="s">
        <v>796</v>
      </c>
      <c r="C74" s="163" t="s">
        <v>726</v>
      </c>
      <c r="D74" s="167">
        <v>36.31</v>
      </c>
      <c r="E74" s="161" t="s">
        <v>3118</v>
      </c>
      <c r="F74" s="160"/>
      <c r="G74" s="160">
        <v>1</v>
      </c>
      <c r="M74" s="93" t="s">
        <v>592</v>
      </c>
      <c r="N74" s="176">
        <v>2355</v>
      </c>
      <c r="O74"/>
    </row>
    <row r="75" spans="1:15" s="2" customFormat="1" x14ac:dyDescent="0.2">
      <c r="A75" s="160">
        <v>73</v>
      </c>
      <c r="B75" s="163" t="s">
        <v>797</v>
      </c>
      <c r="C75" s="163" t="s">
        <v>726</v>
      </c>
      <c r="D75" s="167">
        <v>36.08</v>
      </c>
      <c r="E75" s="161" t="s">
        <v>3117</v>
      </c>
      <c r="F75" s="160"/>
      <c r="G75" s="160">
        <v>1</v>
      </c>
      <c r="M75"/>
      <c r="N75"/>
      <c r="O75"/>
    </row>
    <row r="76" spans="1:15" s="2" customFormat="1" x14ac:dyDescent="0.2">
      <c r="A76" s="160">
        <v>74</v>
      </c>
      <c r="B76" s="163" t="s">
        <v>798</v>
      </c>
      <c r="C76" s="163" t="s">
        <v>726</v>
      </c>
      <c r="D76" s="167">
        <v>36.31</v>
      </c>
      <c r="E76" s="161" t="s">
        <v>3118</v>
      </c>
      <c r="F76" s="160"/>
      <c r="G76" s="160">
        <v>1</v>
      </c>
      <c r="M76"/>
      <c r="N76"/>
      <c r="O76"/>
    </row>
    <row r="77" spans="1:15" s="2" customFormat="1" x14ac:dyDescent="0.2">
      <c r="A77" s="160">
        <v>75</v>
      </c>
      <c r="B77" s="163" t="s">
        <v>799</v>
      </c>
      <c r="C77" s="163" t="s">
        <v>726</v>
      </c>
      <c r="D77" s="167">
        <v>36.08</v>
      </c>
      <c r="E77" s="161" t="s">
        <v>3117</v>
      </c>
      <c r="F77" s="160"/>
      <c r="G77" s="160">
        <v>1</v>
      </c>
      <c r="M77"/>
      <c r="N77"/>
      <c r="O77"/>
    </row>
    <row r="78" spans="1:15" s="2" customFormat="1" x14ac:dyDescent="0.2">
      <c r="A78" s="160">
        <v>76</v>
      </c>
      <c r="B78" s="163" t="s">
        <v>800</v>
      </c>
      <c r="C78" s="163" t="s">
        <v>726</v>
      </c>
      <c r="D78" s="167">
        <v>36.31</v>
      </c>
      <c r="E78" s="161" t="s">
        <v>3118</v>
      </c>
      <c r="F78" s="160"/>
      <c r="G78" s="160">
        <v>1</v>
      </c>
      <c r="M78"/>
      <c r="N78"/>
      <c r="O78"/>
    </row>
    <row r="79" spans="1:15" s="2" customFormat="1" x14ac:dyDescent="0.2">
      <c r="A79" s="160">
        <v>77</v>
      </c>
      <c r="B79" s="163" t="s">
        <v>801</v>
      </c>
      <c r="C79" s="163" t="s">
        <v>726</v>
      </c>
      <c r="D79" s="167">
        <v>36.08</v>
      </c>
      <c r="E79" s="161" t="s">
        <v>3117</v>
      </c>
      <c r="F79" s="160"/>
      <c r="G79" s="160">
        <v>1</v>
      </c>
      <c r="M79"/>
      <c r="N79"/>
      <c r="O79"/>
    </row>
    <row r="80" spans="1:15" s="2" customFormat="1" x14ac:dyDescent="0.2">
      <c r="A80" s="160">
        <v>78</v>
      </c>
      <c r="B80" s="163" t="s">
        <v>802</v>
      </c>
      <c r="C80" s="163" t="s">
        <v>726</v>
      </c>
      <c r="D80" s="167">
        <v>36.31</v>
      </c>
      <c r="E80" s="161" t="s">
        <v>3118</v>
      </c>
      <c r="F80" s="160"/>
      <c r="G80" s="160">
        <v>1</v>
      </c>
      <c r="M80"/>
      <c r="N80"/>
      <c r="O80"/>
    </row>
    <row r="81" spans="1:15" s="2" customFormat="1" x14ac:dyDescent="0.2">
      <c r="A81" s="160">
        <v>79</v>
      </c>
      <c r="B81" s="163" t="s">
        <v>803</v>
      </c>
      <c r="C81" s="163" t="s">
        <v>726</v>
      </c>
      <c r="D81" s="167">
        <v>36.08</v>
      </c>
      <c r="E81" s="161" t="s">
        <v>3117</v>
      </c>
      <c r="F81" s="160"/>
      <c r="G81" s="160">
        <v>1</v>
      </c>
      <c r="M81"/>
      <c r="N81"/>
      <c r="O81"/>
    </row>
    <row r="82" spans="1:15" s="2" customFormat="1" x14ac:dyDescent="0.2">
      <c r="A82" s="160">
        <v>80</v>
      </c>
      <c r="B82" s="163" t="s">
        <v>804</v>
      </c>
      <c r="C82" s="163" t="s">
        <v>726</v>
      </c>
      <c r="D82" s="167">
        <v>36.31</v>
      </c>
      <c r="E82" s="161" t="s">
        <v>3118</v>
      </c>
      <c r="F82" s="160"/>
      <c r="G82" s="160">
        <v>1</v>
      </c>
      <c r="M82"/>
      <c r="N82"/>
      <c r="O82"/>
    </row>
    <row r="83" spans="1:15" s="2" customFormat="1" x14ac:dyDescent="0.2">
      <c r="A83" s="160">
        <v>81</v>
      </c>
      <c r="B83" s="163" t="s">
        <v>805</v>
      </c>
      <c r="C83" s="163" t="s">
        <v>726</v>
      </c>
      <c r="D83" s="167">
        <v>36.08</v>
      </c>
      <c r="E83" s="161" t="s">
        <v>3117</v>
      </c>
      <c r="F83" s="160"/>
      <c r="G83" s="160">
        <v>1</v>
      </c>
      <c r="M83"/>
      <c r="N83"/>
      <c r="O83"/>
    </row>
    <row r="84" spans="1:15" s="2" customFormat="1" x14ac:dyDescent="0.2">
      <c r="A84" s="160">
        <v>82</v>
      </c>
      <c r="B84" s="163" t="s">
        <v>806</v>
      </c>
      <c r="C84" s="163" t="s">
        <v>726</v>
      </c>
      <c r="D84" s="167">
        <v>36.31</v>
      </c>
      <c r="E84" s="161" t="s">
        <v>3118</v>
      </c>
      <c r="F84" s="160"/>
      <c r="G84" s="160">
        <v>1</v>
      </c>
      <c r="M84"/>
      <c r="N84"/>
      <c r="O84"/>
    </row>
    <row r="85" spans="1:15" s="2" customFormat="1" x14ac:dyDescent="0.2">
      <c r="A85" s="160">
        <v>83</v>
      </c>
      <c r="B85" s="163" t="s">
        <v>807</v>
      </c>
      <c r="C85" s="163" t="s">
        <v>726</v>
      </c>
      <c r="D85" s="167">
        <v>36.08</v>
      </c>
      <c r="E85" s="161" t="s">
        <v>3117</v>
      </c>
      <c r="F85" s="160"/>
      <c r="G85" s="160">
        <v>1</v>
      </c>
      <c r="M85"/>
      <c r="N85"/>
      <c r="O85"/>
    </row>
    <row r="86" spans="1:15" s="2" customFormat="1" x14ac:dyDescent="0.2">
      <c r="A86" s="160">
        <v>84</v>
      </c>
      <c r="B86" s="163" t="s">
        <v>808</v>
      </c>
      <c r="C86" s="163" t="s">
        <v>726</v>
      </c>
      <c r="D86" s="167">
        <v>36.31</v>
      </c>
      <c r="E86" s="161" t="s">
        <v>3118</v>
      </c>
      <c r="F86" s="160"/>
      <c r="G86" s="160">
        <v>1</v>
      </c>
      <c r="M86"/>
      <c r="N86"/>
      <c r="O86"/>
    </row>
    <row r="87" spans="1:15" s="2" customFormat="1" x14ac:dyDescent="0.2">
      <c r="A87" s="160">
        <v>85</v>
      </c>
      <c r="B87" s="163" t="s">
        <v>809</v>
      </c>
      <c r="C87" s="163" t="s">
        <v>726</v>
      </c>
      <c r="D87" s="167">
        <v>36.31</v>
      </c>
      <c r="E87" s="161" t="s">
        <v>3118</v>
      </c>
      <c r="F87" s="160"/>
      <c r="G87" s="160">
        <v>1</v>
      </c>
      <c r="M87"/>
      <c r="N87"/>
      <c r="O87"/>
    </row>
    <row r="88" spans="1:15" s="2" customFormat="1" x14ac:dyDescent="0.2">
      <c r="A88" s="160">
        <v>86</v>
      </c>
      <c r="B88" s="163" t="s">
        <v>810</v>
      </c>
      <c r="C88" s="163" t="s">
        <v>726</v>
      </c>
      <c r="D88" s="167">
        <v>36.99</v>
      </c>
      <c r="E88" s="161" t="s">
        <v>3118</v>
      </c>
      <c r="F88" s="160"/>
      <c r="G88" s="160">
        <v>1</v>
      </c>
      <c r="M88"/>
      <c r="N88"/>
      <c r="O88"/>
    </row>
    <row r="89" spans="1:15" s="2" customFormat="1" x14ac:dyDescent="0.2">
      <c r="A89" s="160">
        <v>87</v>
      </c>
      <c r="B89" s="163" t="s">
        <v>811</v>
      </c>
      <c r="C89" s="163" t="s">
        <v>726</v>
      </c>
      <c r="D89" s="167">
        <v>36.99</v>
      </c>
      <c r="E89" s="161" t="s">
        <v>3117</v>
      </c>
      <c r="F89" s="160"/>
      <c r="G89" s="160">
        <v>1</v>
      </c>
      <c r="M89"/>
      <c r="N89"/>
      <c r="O89"/>
    </row>
    <row r="90" spans="1:15" s="2" customFormat="1" x14ac:dyDescent="0.2">
      <c r="A90" s="160">
        <v>88</v>
      </c>
      <c r="B90" s="163" t="s">
        <v>812</v>
      </c>
      <c r="C90" s="163" t="s">
        <v>726</v>
      </c>
      <c r="D90" s="167">
        <v>36.75</v>
      </c>
      <c r="E90" s="161" t="s">
        <v>3117</v>
      </c>
      <c r="F90" s="160"/>
      <c r="G90" s="160">
        <v>1</v>
      </c>
      <c r="M90"/>
      <c r="N90"/>
      <c r="O90"/>
    </row>
    <row r="91" spans="1:15" s="2" customFormat="1" x14ac:dyDescent="0.2">
      <c r="A91" s="160">
        <v>89</v>
      </c>
      <c r="B91" s="163" t="s">
        <v>813</v>
      </c>
      <c r="C91" s="163" t="s">
        <v>726</v>
      </c>
      <c r="D91" s="167">
        <v>36.99</v>
      </c>
      <c r="E91" s="161" t="s">
        <v>3118</v>
      </c>
      <c r="F91" s="160"/>
      <c r="G91" s="160">
        <v>1</v>
      </c>
      <c r="M91"/>
      <c r="N91"/>
      <c r="O91"/>
    </row>
    <row r="92" spans="1:15" s="2" customFormat="1" x14ac:dyDescent="0.2">
      <c r="A92" s="160">
        <v>90</v>
      </c>
      <c r="B92" s="163" t="s">
        <v>814</v>
      </c>
      <c r="C92" s="163" t="s">
        <v>726</v>
      </c>
      <c r="D92" s="167">
        <v>36.75</v>
      </c>
      <c r="E92" s="161" t="s">
        <v>3117</v>
      </c>
      <c r="F92" s="160"/>
      <c r="G92" s="160">
        <v>1</v>
      </c>
      <c r="M92"/>
      <c r="N92"/>
      <c r="O92"/>
    </row>
    <row r="93" spans="1:15" s="2" customFormat="1" x14ac:dyDescent="0.2">
      <c r="A93" s="160">
        <v>91</v>
      </c>
      <c r="B93" s="163" t="s">
        <v>815</v>
      </c>
      <c r="C93" s="163" t="s">
        <v>726</v>
      </c>
      <c r="D93" s="167">
        <v>36.99</v>
      </c>
      <c r="E93" s="161" t="s">
        <v>3118</v>
      </c>
      <c r="F93" s="160"/>
      <c r="G93" s="160">
        <v>1</v>
      </c>
      <c r="M93"/>
      <c r="N93"/>
      <c r="O93"/>
    </row>
    <row r="94" spans="1:15" s="2" customFormat="1" x14ac:dyDescent="0.2">
      <c r="A94" s="160">
        <v>92</v>
      </c>
      <c r="B94" s="163" t="s">
        <v>816</v>
      </c>
      <c r="C94" s="163" t="s">
        <v>726</v>
      </c>
      <c r="D94" s="167">
        <v>36.75</v>
      </c>
      <c r="E94" s="161" t="s">
        <v>3117</v>
      </c>
      <c r="F94" s="160"/>
      <c r="G94" s="160">
        <v>1</v>
      </c>
      <c r="M94"/>
      <c r="N94"/>
      <c r="O94"/>
    </row>
    <row r="95" spans="1:15" s="2" customFormat="1" x14ac:dyDescent="0.2">
      <c r="A95" s="160">
        <v>93</v>
      </c>
      <c r="B95" s="163" t="s">
        <v>817</v>
      </c>
      <c r="C95" s="163" t="s">
        <v>726</v>
      </c>
      <c r="D95" s="167">
        <v>36.99</v>
      </c>
      <c r="E95" s="161" t="s">
        <v>3118</v>
      </c>
      <c r="F95" s="160"/>
      <c r="G95" s="160">
        <v>1</v>
      </c>
      <c r="M95"/>
      <c r="N95"/>
      <c r="O95"/>
    </row>
    <row r="96" spans="1:15" s="2" customFormat="1" x14ac:dyDescent="0.2">
      <c r="A96" s="160">
        <v>94</v>
      </c>
      <c r="B96" s="163" t="s">
        <v>818</v>
      </c>
      <c r="C96" s="163" t="s">
        <v>726</v>
      </c>
      <c r="D96" s="167">
        <v>39.049999999999997</v>
      </c>
      <c r="E96" s="161" t="s">
        <v>3117</v>
      </c>
      <c r="F96" s="160"/>
      <c r="G96" s="160">
        <v>1</v>
      </c>
      <c r="M96"/>
      <c r="N96"/>
      <c r="O96"/>
    </row>
    <row r="97" spans="1:15" s="2" customFormat="1" x14ac:dyDescent="0.2">
      <c r="A97" s="160">
        <v>95</v>
      </c>
      <c r="B97" s="163" t="s">
        <v>819</v>
      </c>
      <c r="C97" s="163" t="s">
        <v>726</v>
      </c>
      <c r="D97" s="167">
        <v>39.31</v>
      </c>
      <c r="E97" s="161" t="s">
        <v>3118</v>
      </c>
      <c r="F97" s="160"/>
      <c r="G97" s="160">
        <v>1</v>
      </c>
      <c r="M97"/>
      <c r="N97"/>
      <c r="O97"/>
    </row>
    <row r="98" spans="1:15" s="2" customFormat="1" x14ac:dyDescent="0.2">
      <c r="A98" s="160">
        <v>96</v>
      </c>
      <c r="B98" s="163" t="s">
        <v>820</v>
      </c>
      <c r="C98" s="163" t="s">
        <v>726</v>
      </c>
      <c r="D98" s="164">
        <v>36.08</v>
      </c>
      <c r="E98" s="161" t="s">
        <v>3117</v>
      </c>
      <c r="F98" s="160"/>
      <c r="G98" s="160">
        <v>1</v>
      </c>
      <c r="M98"/>
      <c r="N98"/>
      <c r="O98"/>
    </row>
    <row r="99" spans="1:15" s="2" customFormat="1" x14ac:dyDescent="0.2">
      <c r="A99" s="160">
        <v>97</v>
      </c>
      <c r="B99" s="163" t="s">
        <v>821</v>
      </c>
      <c r="C99" s="163" t="s">
        <v>726</v>
      </c>
      <c r="D99" s="164">
        <v>36.31</v>
      </c>
      <c r="E99" s="161" t="s">
        <v>3118</v>
      </c>
      <c r="F99" s="160"/>
      <c r="G99" s="160">
        <v>1</v>
      </c>
      <c r="M99"/>
      <c r="N99"/>
      <c r="O99"/>
    </row>
    <row r="100" spans="1:15" s="2" customFormat="1" x14ac:dyDescent="0.2">
      <c r="A100" s="160">
        <v>98</v>
      </c>
      <c r="B100" s="163" t="s">
        <v>822</v>
      </c>
      <c r="C100" s="163" t="s">
        <v>726</v>
      </c>
      <c r="D100" s="164">
        <v>36.08</v>
      </c>
      <c r="E100" s="161" t="s">
        <v>3117</v>
      </c>
      <c r="F100" s="160"/>
      <c r="G100" s="160">
        <v>1</v>
      </c>
      <c r="M100"/>
      <c r="N100"/>
      <c r="O100"/>
    </row>
    <row r="101" spans="1:15" s="2" customFormat="1" x14ac:dyDescent="0.2">
      <c r="A101" s="160">
        <v>99</v>
      </c>
      <c r="B101" s="163" t="s">
        <v>823</v>
      </c>
      <c r="C101" s="163" t="s">
        <v>726</v>
      </c>
      <c r="D101" s="164">
        <v>36.31</v>
      </c>
      <c r="E101" s="161" t="s">
        <v>3118</v>
      </c>
      <c r="F101" s="160"/>
      <c r="G101" s="160">
        <v>1</v>
      </c>
      <c r="M101"/>
      <c r="N101"/>
      <c r="O101"/>
    </row>
    <row r="102" spans="1:15" s="2" customFormat="1" x14ac:dyDescent="0.2">
      <c r="A102" s="160">
        <v>100</v>
      </c>
      <c r="B102" s="163" t="s">
        <v>824</v>
      </c>
      <c r="C102" s="163" t="s">
        <v>726</v>
      </c>
      <c r="D102" s="164">
        <v>36.08</v>
      </c>
      <c r="E102" s="161" t="s">
        <v>3117</v>
      </c>
      <c r="F102" s="160"/>
      <c r="G102" s="160">
        <v>1</v>
      </c>
      <c r="M102"/>
      <c r="N102"/>
      <c r="O102"/>
    </row>
    <row r="103" spans="1:15" s="2" customFormat="1" x14ac:dyDescent="0.2">
      <c r="A103" s="160">
        <v>101</v>
      </c>
      <c r="B103" s="163" t="s">
        <v>825</v>
      </c>
      <c r="C103" s="163" t="s">
        <v>726</v>
      </c>
      <c r="D103" s="164">
        <v>36.31</v>
      </c>
      <c r="E103" s="161" t="s">
        <v>3118</v>
      </c>
      <c r="F103" s="160"/>
      <c r="G103" s="160">
        <v>1</v>
      </c>
      <c r="M103"/>
      <c r="N103"/>
      <c r="O103"/>
    </row>
    <row r="104" spans="1:15" s="2" customFormat="1" x14ac:dyDescent="0.2">
      <c r="A104" s="160">
        <v>102</v>
      </c>
      <c r="B104" s="163" t="s">
        <v>826</v>
      </c>
      <c r="C104" s="163" t="s">
        <v>726</v>
      </c>
      <c r="D104" s="164">
        <v>36.08</v>
      </c>
      <c r="E104" s="161" t="s">
        <v>3117</v>
      </c>
      <c r="F104" s="160"/>
      <c r="G104" s="160">
        <v>1</v>
      </c>
      <c r="M104"/>
      <c r="N104"/>
      <c r="O104"/>
    </row>
    <row r="105" spans="1:15" s="2" customFormat="1" x14ac:dyDescent="0.2">
      <c r="A105" s="160">
        <v>103</v>
      </c>
      <c r="B105" s="163" t="s">
        <v>827</v>
      </c>
      <c r="C105" s="163" t="s">
        <v>726</v>
      </c>
      <c r="D105" s="164">
        <v>38.590000000000003</v>
      </c>
      <c r="E105" s="161" t="s">
        <v>3118</v>
      </c>
      <c r="F105" s="160"/>
      <c r="G105" s="160">
        <v>1</v>
      </c>
      <c r="M105"/>
      <c r="N105"/>
      <c r="O105"/>
    </row>
    <row r="106" spans="1:15" s="2" customFormat="1" x14ac:dyDescent="0.2">
      <c r="A106" s="160">
        <v>104</v>
      </c>
      <c r="B106" s="163" t="s">
        <v>828</v>
      </c>
      <c r="C106" s="163" t="s">
        <v>726</v>
      </c>
      <c r="D106" s="164">
        <v>38.590000000000003</v>
      </c>
      <c r="E106" s="161" t="s">
        <v>3118</v>
      </c>
      <c r="F106" s="160"/>
      <c r="G106" s="160">
        <v>1</v>
      </c>
      <c r="M106"/>
      <c r="N106"/>
      <c r="O106"/>
    </row>
    <row r="107" spans="1:15" s="2" customFormat="1" x14ac:dyDescent="0.2">
      <c r="A107" s="160">
        <v>105</v>
      </c>
      <c r="B107" s="163" t="s">
        <v>829</v>
      </c>
      <c r="C107" s="163" t="s">
        <v>726</v>
      </c>
      <c r="D107" s="164">
        <v>38.340000000000003</v>
      </c>
      <c r="E107" s="161" t="s">
        <v>3117</v>
      </c>
      <c r="F107" s="160"/>
      <c r="G107" s="160">
        <v>1</v>
      </c>
      <c r="M107"/>
      <c r="N107"/>
      <c r="O107"/>
    </row>
    <row r="108" spans="1:15" s="2" customFormat="1" x14ac:dyDescent="0.2">
      <c r="A108" s="160">
        <v>106</v>
      </c>
      <c r="B108" s="163" t="s">
        <v>830</v>
      </c>
      <c r="C108" s="163" t="s">
        <v>726</v>
      </c>
      <c r="D108" s="164">
        <v>36.31</v>
      </c>
      <c r="E108" s="161" t="s">
        <v>3118</v>
      </c>
      <c r="F108" s="160"/>
      <c r="G108" s="160">
        <v>1</v>
      </c>
      <c r="M108"/>
      <c r="N108"/>
      <c r="O108"/>
    </row>
    <row r="109" spans="1:15" s="2" customFormat="1" x14ac:dyDescent="0.2">
      <c r="A109" s="160">
        <v>107</v>
      </c>
      <c r="B109" s="163" t="s">
        <v>831</v>
      </c>
      <c r="C109" s="163" t="s">
        <v>726</v>
      </c>
      <c r="D109" s="164">
        <v>36.08</v>
      </c>
      <c r="E109" s="161" t="s">
        <v>3117</v>
      </c>
      <c r="F109" s="160"/>
      <c r="G109" s="160">
        <v>1</v>
      </c>
      <c r="M109"/>
      <c r="N109"/>
      <c r="O109"/>
    </row>
    <row r="110" spans="1:15" s="2" customFormat="1" x14ac:dyDescent="0.2">
      <c r="A110" s="160">
        <v>108</v>
      </c>
      <c r="B110" s="163" t="s">
        <v>832</v>
      </c>
      <c r="C110" s="163" t="s">
        <v>726</v>
      </c>
      <c r="D110" s="164">
        <v>36.31</v>
      </c>
      <c r="E110" s="161" t="s">
        <v>3118</v>
      </c>
      <c r="F110" s="160"/>
      <c r="G110" s="160">
        <v>1</v>
      </c>
      <c r="M110"/>
      <c r="N110"/>
      <c r="O110"/>
    </row>
    <row r="111" spans="1:15" s="2" customFormat="1" x14ac:dyDescent="0.2">
      <c r="A111" s="160">
        <v>109</v>
      </c>
      <c r="B111" s="163" t="s">
        <v>833</v>
      </c>
      <c r="C111" s="163" t="s">
        <v>726</v>
      </c>
      <c r="D111" s="164">
        <v>36.08</v>
      </c>
      <c r="E111" s="161" t="s">
        <v>3117</v>
      </c>
      <c r="F111" s="160"/>
      <c r="G111" s="160">
        <v>1</v>
      </c>
      <c r="M111"/>
      <c r="N111"/>
      <c r="O111"/>
    </row>
    <row r="112" spans="1:15" s="2" customFormat="1" x14ac:dyDescent="0.2">
      <c r="A112" s="160">
        <v>110</v>
      </c>
      <c r="B112" s="163" t="s">
        <v>834</v>
      </c>
      <c r="C112" s="163" t="s">
        <v>726</v>
      </c>
      <c r="D112" s="164">
        <v>36.31</v>
      </c>
      <c r="E112" s="161" t="s">
        <v>3118</v>
      </c>
      <c r="F112" s="160"/>
      <c r="G112" s="160">
        <v>1</v>
      </c>
      <c r="M112"/>
      <c r="N112"/>
      <c r="O112"/>
    </row>
    <row r="113" spans="1:15" s="2" customFormat="1" x14ac:dyDescent="0.2">
      <c r="A113" s="160">
        <v>111</v>
      </c>
      <c r="B113" s="163" t="s">
        <v>835</v>
      </c>
      <c r="C113" s="163" t="s">
        <v>726</v>
      </c>
      <c r="D113" s="164">
        <v>36.08</v>
      </c>
      <c r="E113" s="161" t="s">
        <v>3117</v>
      </c>
      <c r="F113" s="160"/>
      <c r="G113" s="160">
        <v>1</v>
      </c>
      <c r="M113"/>
      <c r="N113"/>
      <c r="O113"/>
    </row>
    <row r="114" spans="1:15" s="2" customFormat="1" x14ac:dyDescent="0.2">
      <c r="A114" s="160">
        <v>112</v>
      </c>
      <c r="B114" s="163" t="s">
        <v>836</v>
      </c>
      <c r="C114" s="163" t="s">
        <v>726</v>
      </c>
      <c r="D114" s="164">
        <v>36.08</v>
      </c>
      <c r="E114" s="161" t="s">
        <v>3117</v>
      </c>
      <c r="F114" s="160"/>
      <c r="G114" s="160">
        <v>1</v>
      </c>
      <c r="M114"/>
      <c r="N114"/>
      <c r="O114"/>
    </row>
    <row r="115" spans="1:15" s="2" customFormat="1" x14ac:dyDescent="0.2">
      <c r="A115" s="160">
        <v>113</v>
      </c>
      <c r="B115" s="163" t="s">
        <v>837</v>
      </c>
      <c r="C115" s="163" t="s">
        <v>726</v>
      </c>
      <c r="D115" s="164">
        <v>36.75</v>
      </c>
      <c r="E115" s="161" t="s">
        <v>3117</v>
      </c>
      <c r="F115" s="160"/>
      <c r="G115" s="160">
        <v>1</v>
      </c>
      <c r="M115"/>
      <c r="N115"/>
      <c r="O115"/>
    </row>
    <row r="116" spans="1:15" s="2" customFormat="1" x14ac:dyDescent="0.2">
      <c r="A116" s="160">
        <v>114</v>
      </c>
      <c r="B116" s="163" t="s">
        <v>838</v>
      </c>
      <c r="C116" s="163" t="s">
        <v>726</v>
      </c>
      <c r="D116" s="164">
        <v>36.99</v>
      </c>
      <c r="E116" s="161" t="s">
        <v>3118</v>
      </c>
      <c r="F116" s="160"/>
      <c r="G116" s="160">
        <v>1</v>
      </c>
      <c r="M116"/>
      <c r="N116"/>
      <c r="O116"/>
    </row>
    <row r="117" spans="1:15" s="2" customFormat="1" x14ac:dyDescent="0.2">
      <c r="A117" s="160">
        <v>115</v>
      </c>
      <c r="B117" s="163" t="s">
        <v>839</v>
      </c>
      <c r="C117" s="163" t="s">
        <v>726</v>
      </c>
      <c r="D117" s="164">
        <v>36.75</v>
      </c>
      <c r="E117" s="161" t="s">
        <v>3117</v>
      </c>
      <c r="F117" s="160"/>
      <c r="G117" s="160">
        <v>1</v>
      </c>
      <c r="M117"/>
      <c r="N117"/>
      <c r="O117"/>
    </row>
    <row r="118" spans="1:15" s="2" customFormat="1" x14ac:dyDescent="0.2">
      <c r="A118" s="160">
        <v>116</v>
      </c>
      <c r="B118" s="163" t="s">
        <v>840</v>
      </c>
      <c r="C118" s="163" t="s">
        <v>726</v>
      </c>
      <c r="D118" s="164">
        <v>36.99</v>
      </c>
      <c r="E118" s="161" t="s">
        <v>3118</v>
      </c>
      <c r="F118" s="160"/>
      <c r="G118" s="160">
        <v>1</v>
      </c>
      <c r="M118"/>
      <c r="N118"/>
      <c r="O118"/>
    </row>
    <row r="119" spans="1:15" s="2" customFormat="1" x14ac:dyDescent="0.2">
      <c r="A119" s="160">
        <v>117</v>
      </c>
      <c r="B119" s="163" t="s">
        <v>841</v>
      </c>
      <c r="C119" s="163" t="s">
        <v>726</v>
      </c>
      <c r="D119" s="164">
        <v>36.75</v>
      </c>
      <c r="E119" s="161" t="s">
        <v>3117</v>
      </c>
      <c r="F119" s="160"/>
      <c r="G119" s="160">
        <v>1</v>
      </c>
      <c r="M119"/>
      <c r="N119"/>
      <c r="O119"/>
    </row>
    <row r="120" spans="1:15" s="2" customFormat="1" x14ac:dyDescent="0.2">
      <c r="A120" s="160">
        <v>118</v>
      </c>
      <c r="B120" s="163" t="s">
        <v>842</v>
      </c>
      <c r="C120" s="163" t="s">
        <v>726</v>
      </c>
      <c r="D120" s="164">
        <v>36.99</v>
      </c>
      <c r="E120" s="161" t="s">
        <v>3118</v>
      </c>
      <c r="F120" s="160"/>
      <c r="G120" s="160">
        <v>1</v>
      </c>
      <c r="M120"/>
      <c r="N120"/>
      <c r="O120"/>
    </row>
    <row r="121" spans="1:15" s="2" customFormat="1" x14ac:dyDescent="0.2">
      <c r="A121" s="160">
        <v>119</v>
      </c>
      <c r="B121" s="163" t="s">
        <v>843</v>
      </c>
      <c r="C121" s="163" t="s">
        <v>726</v>
      </c>
      <c r="D121" s="164">
        <v>43.6</v>
      </c>
      <c r="E121" s="161" t="s">
        <v>3116</v>
      </c>
      <c r="F121" s="160"/>
      <c r="G121" s="160">
        <v>1</v>
      </c>
      <c r="M121"/>
      <c r="N121"/>
      <c r="O121"/>
    </row>
    <row r="122" spans="1:15" s="2" customFormat="1" x14ac:dyDescent="0.2">
      <c r="A122" s="160">
        <v>120</v>
      </c>
      <c r="B122" s="163" t="s">
        <v>844</v>
      </c>
      <c r="C122" s="163" t="s">
        <v>726</v>
      </c>
      <c r="D122" s="164">
        <v>43.6</v>
      </c>
      <c r="E122" s="161" t="s">
        <v>3116</v>
      </c>
      <c r="F122" s="160"/>
      <c r="G122" s="160">
        <v>1</v>
      </c>
      <c r="M122"/>
      <c r="N122"/>
      <c r="O122"/>
    </row>
    <row r="123" spans="1:15" s="2" customFormat="1" x14ac:dyDescent="0.2">
      <c r="A123" s="160">
        <v>121</v>
      </c>
      <c r="B123" s="163" t="s">
        <v>845</v>
      </c>
      <c r="C123" s="163" t="s">
        <v>726</v>
      </c>
      <c r="D123" s="164">
        <v>36.99</v>
      </c>
      <c r="E123" s="161" t="s">
        <v>3118</v>
      </c>
      <c r="F123" s="160"/>
      <c r="G123" s="160">
        <v>1</v>
      </c>
      <c r="M123"/>
      <c r="N123"/>
      <c r="O123"/>
    </row>
    <row r="124" spans="1:15" s="2" customFormat="1" x14ac:dyDescent="0.2">
      <c r="A124" s="160">
        <v>122</v>
      </c>
      <c r="B124" s="161" t="s">
        <v>846</v>
      </c>
      <c r="C124" s="161" t="s">
        <v>726</v>
      </c>
      <c r="D124" s="162">
        <v>36.08</v>
      </c>
      <c r="E124" s="161" t="s">
        <v>3117</v>
      </c>
      <c r="F124" s="160"/>
      <c r="G124" s="160">
        <v>1</v>
      </c>
      <c r="M124"/>
      <c r="N124"/>
      <c r="O124"/>
    </row>
    <row r="125" spans="1:15" s="2" customFormat="1" x14ac:dyDescent="0.2">
      <c r="A125" s="160">
        <v>123</v>
      </c>
      <c r="B125" s="161" t="s">
        <v>847</v>
      </c>
      <c r="C125" s="161" t="s">
        <v>726</v>
      </c>
      <c r="D125" s="162">
        <v>36.31</v>
      </c>
      <c r="E125" s="161" t="s">
        <v>3118</v>
      </c>
      <c r="F125" s="160"/>
      <c r="G125" s="160">
        <v>1</v>
      </c>
      <c r="M125"/>
      <c r="N125"/>
      <c r="O125"/>
    </row>
    <row r="126" spans="1:15" s="2" customFormat="1" x14ac:dyDescent="0.2">
      <c r="A126" s="160">
        <v>124</v>
      </c>
      <c r="B126" s="161" t="s">
        <v>848</v>
      </c>
      <c r="C126" s="161" t="s">
        <v>726</v>
      </c>
      <c r="D126" s="162">
        <v>36.299999999999997</v>
      </c>
      <c r="E126" s="161" t="s">
        <v>3117</v>
      </c>
      <c r="F126" s="160"/>
      <c r="G126" s="160">
        <v>1</v>
      </c>
      <c r="M126"/>
      <c r="N126"/>
      <c r="O126"/>
    </row>
    <row r="127" spans="1:15" s="2" customFormat="1" x14ac:dyDescent="0.2">
      <c r="A127" s="160">
        <v>125</v>
      </c>
      <c r="B127" s="161" t="s">
        <v>849</v>
      </c>
      <c r="C127" s="161" t="s">
        <v>726</v>
      </c>
      <c r="D127" s="162">
        <v>38.57</v>
      </c>
      <c r="E127" s="161" t="s">
        <v>3117</v>
      </c>
      <c r="F127" s="160"/>
      <c r="G127" s="160">
        <v>1</v>
      </c>
      <c r="M127"/>
      <c r="N127"/>
      <c r="O127"/>
    </row>
    <row r="128" spans="1:15" s="2" customFormat="1" x14ac:dyDescent="0.2">
      <c r="A128" s="160">
        <v>126</v>
      </c>
      <c r="B128" s="161" t="s">
        <v>850</v>
      </c>
      <c r="C128" s="161" t="s">
        <v>726</v>
      </c>
      <c r="D128" s="162">
        <v>38.090000000000003</v>
      </c>
      <c r="E128" s="161" t="s">
        <v>3116</v>
      </c>
      <c r="F128" s="160"/>
      <c r="G128" s="160">
        <v>1</v>
      </c>
      <c r="M128"/>
      <c r="N128"/>
      <c r="O128"/>
    </row>
    <row r="129" spans="1:15" s="2" customFormat="1" x14ac:dyDescent="0.2">
      <c r="A129" s="160">
        <v>127</v>
      </c>
      <c r="B129" s="161" t="s">
        <v>851</v>
      </c>
      <c r="C129" s="161" t="s">
        <v>726</v>
      </c>
      <c r="D129" s="162">
        <v>38.590000000000003</v>
      </c>
      <c r="E129" s="161" t="s">
        <v>3118</v>
      </c>
      <c r="F129" s="160"/>
      <c r="G129" s="160">
        <v>1</v>
      </c>
      <c r="M129"/>
      <c r="N129"/>
      <c r="O129"/>
    </row>
    <row r="130" spans="1:15" s="2" customFormat="1" x14ac:dyDescent="0.2">
      <c r="A130" s="160">
        <v>128</v>
      </c>
      <c r="B130" s="161" t="s">
        <v>852</v>
      </c>
      <c r="C130" s="161" t="s">
        <v>726</v>
      </c>
      <c r="D130" s="162">
        <v>36.31</v>
      </c>
      <c r="E130" s="161" t="s">
        <v>3118</v>
      </c>
      <c r="F130" s="160"/>
      <c r="G130" s="160">
        <v>1</v>
      </c>
      <c r="M130"/>
      <c r="N130"/>
      <c r="O130"/>
    </row>
    <row r="131" spans="1:15" s="2" customFormat="1" x14ac:dyDescent="0.2">
      <c r="A131" s="160">
        <v>129</v>
      </c>
      <c r="B131" s="161" t="s">
        <v>853</v>
      </c>
      <c r="C131" s="161" t="s">
        <v>726</v>
      </c>
      <c r="D131" s="162">
        <v>36.31</v>
      </c>
      <c r="E131" s="161" t="s">
        <v>3117</v>
      </c>
      <c r="F131" s="160"/>
      <c r="G131" s="160">
        <v>1</v>
      </c>
      <c r="M131"/>
      <c r="N131"/>
      <c r="O131"/>
    </row>
    <row r="132" spans="1:15" s="2" customFormat="1" x14ac:dyDescent="0.2">
      <c r="A132" s="160">
        <v>130</v>
      </c>
      <c r="B132" s="161" t="s">
        <v>854</v>
      </c>
      <c r="C132" s="161" t="s">
        <v>726</v>
      </c>
      <c r="D132" s="162">
        <v>36.31</v>
      </c>
      <c r="E132" s="161" t="s">
        <v>3118</v>
      </c>
      <c r="F132" s="160"/>
      <c r="G132" s="160">
        <v>1</v>
      </c>
      <c r="M132"/>
      <c r="N132"/>
      <c r="O132"/>
    </row>
    <row r="133" spans="1:15" s="2" customFormat="1" x14ac:dyDescent="0.2">
      <c r="A133" s="160">
        <v>131</v>
      </c>
      <c r="B133" s="161" t="s">
        <v>855</v>
      </c>
      <c r="C133" s="161" t="s">
        <v>726</v>
      </c>
      <c r="D133" s="162">
        <v>36.299999999999997</v>
      </c>
      <c r="E133" s="161" t="s">
        <v>3116</v>
      </c>
      <c r="F133" s="160"/>
      <c r="G133" s="160">
        <v>1</v>
      </c>
      <c r="M133"/>
      <c r="N133"/>
      <c r="O133"/>
    </row>
    <row r="134" spans="1:15" s="2" customFormat="1" x14ac:dyDescent="0.2">
      <c r="A134" s="160">
        <v>132</v>
      </c>
      <c r="B134" s="161" t="s">
        <v>856</v>
      </c>
      <c r="C134" s="161" t="s">
        <v>726</v>
      </c>
      <c r="D134" s="162">
        <v>36.299999999999997</v>
      </c>
      <c r="E134" s="161" t="s">
        <v>3116</v>
      </c>
      <c r="F134" s="160"/>
      <c r="G134" s="160">
        <v>1</v>
      </c>
      <c r="M134"/>
      <c r="N134"/>
      <c r="O134"/>
    </row>
    <row r="135" spans="1:15" s="2" customFormat="1" x14ac:dyDescent="0.2">
      <c r="A135" s="160">
        <v>133</v>
      </c>
      <c r="B135" s="161" t="s">
        <v>857</v>
      </c>
      <c r="C135" s="161" t="s">
        <v>726</v>
      </c>
      <c r="D135" s="162">
        <v>38.32</v>
      </c>
      <c r="E135" s="161" t="s">
        <v>3116</v>
      </c>
      <c r="F135" s="160"/>
      <c r="G135" s="160">
        <v>1</v>
      </c>
      <c r="M135"/>
      <c r="N135"/>
      <c r="O135"/>
    </row>
    <row r="136" spans="1:15" s="2" customFormat="1" x14ac:dyDescent="0.2">
      <c r="A136" s="160">
        <v>134</v>
      </c>
      <c r="B136" s="161" t="s">
        <v>858</v>
      </c>
      <c r="C136" s="161" t="s">
        <v>726</v>
      </c>
      <c r="D136" s="162">
        <v>38.32</v>
      </c>
      <c r="E136" s="161" t="s">
        <v>3117</v>
      </c>
      <c r="F136" s="160"/>
      <c r="G136" s="160">
        <v>1</v>
      </c>
      <c r="M136"/>
      <c r="N136"/>
      <c r="O136"/>
    </row>
    <row r="137" spans="1:15" s="2" customFormat="1" x14ac:dyDescent="0.2">
      <c r="A137" s="160">
        <v>135</v>
      </c>
      <c r="B137" s="161" t="s">
        <v>859</v>
      </c>
      <c r="C137" s="161" t="s">
        <v>726</v>
      </c>
      <c r="D137" s="162">
        <v>36.53</v>
      </c>
      <c r="E137" s="161" t="s">
        <v>3118</v>
      </c>
      <c r="F137" s="160"/>
      <c r="G137" s="160">
        <v>1</v>
      </c>
      <c r="M137"/>
      <c r="N137"/>
      <c r="O137"/>
    </row>
    <row r="138" spans="1:15" s="2" customFormat="1" x14ac:dyDescent="0.2">
      <c r="A138" s="160">
        <v>136</v>
      </c>
      <c r="B138" s="161" t="s">
        <v>860</v>
      </c>
      <c r="C138" s="161" t="s">
        <v>726</v>
      </c>
      <c r="D138" s="162">
        <v>36.299999999999997</v>
      </c>
      <c r="E138" s="161" t="s">
        <v>3117</v>
      </c>
      <c r="F138" s="160"/>
      <c r="G138" s="160">
        <v>1</v>
      </c>
      <c r="M138"/>
      <c r="N138"/>
      <c r="O138"/>
    </row>
    <row r="139" spans="1:15" s="2" customFormat="1" x14ac:dyDescent="0.2">
      <c r="A139" s="160">
        <v>137</v>
      </c>
      <c r="B139" s="161" t="s">
        <v>861</v>
      </c>
      <c r="C139" s="161" t="s">
        <v>726</v>
      </c>
      <c r="D139" s="162">
        <v>36.53</v>
      </c>
      <c r="E139" s="161" t="s">
        <v>3118</v>
      </c>
      <c r="F139" s="160"/>
      <c r="G139" s="160">
        <v>1</v>
      </c>
      <c r="M139"/>
      <c r="N139"/>
      <c r="O139"/>
    </row>
    <row r="140" spans="1:15" s="2" customFormat="1" x14ac:dyDescent="0.2">
      <c r="A140" s="160">
        <v>138</v>
      </c>
      <c r="B140" s="161" t="s">
        <v>862</v>
      </c>
      <c r="C140" s="161" t="s">
        <v>726</v>
      </c>
      <c r="D140" s="162">
        <v>36.299999999999997</v>
      </c>
      <c r="E140" s="161" t="s">
        <v>3117</v>
      </c>
      <c r="F140" s="160"/>
      <c r="G140" s="160">
        <v>1</v>
      </c>
      <c r="M140"/>
      <c r="N140"/>
      <c r="O140"/>
    </row>
    <row r="141" spans="1:15" s="2" customFormat="1" x14ac:dyDescent="0.2">
      <c r="A141" s="160">
        <v>139</v>
      </c>
      <c r="B141" s="161" t="s">
        <v>863</v>
      </c>
      <c r="C141" s="161" t="s">
        <v>726</v>
      </c>
      <c r="D141" s="162">
        <v>36.53</v>
      </c>
      <c r="E141" s="161" t="s">
        <v>3118</v>
      </c>
      <c r="F141" s="160"/>
      <c r="G141" s="160">
        <v>1</v>
      </c>
      <c r="M141"/>
      <c r="N141"/>
      <c r="O141"/>
    </row>
    <row r="142" spans="1:15" s="2" customFormat="1" x14ac:dyDescent="0.2">
      <c r="A142" s="160">
        <v>140</v>
      </c>
      <c r="B142" s="161" t="s">
        <v>864</v>
      </c>
      <c r="C142" s="161" t="s">
        <v>726</v>
      </c>
      <c r="D142" s="162">
        <v>36.299999999999997</v>
      </c>
      <c r="E142" s="161" t="s">
        <v>3117</v>
      </c>
      <c r="F142" s="160"/>
      <c r="G142" s="160">
        <v>1</v>
      </c>
      <c r="M142"/>
      <c r="N142"/>
      <c r="O142"/>
    </row>
    <row r="143" spans="1:15" s="2" customFormat="1" x14ac:dyDescent="0.2">
      <c r="A143" s="160">
        <v>141</v>
      </c>
      <c r="B143" s="161" t="s">
        <v>865</v>
      </c>
      <c r="C143" s="161" t="s">
        <v>726</v>
      </c>
      <c r="D143" s="162">
        <v>36.299999999999997</v>
      </c>
      <c r="E143" s="161" t="s">
        <v>3117</v>
      </c>
      <c r="F143" s="160"/>
      <c r="G143" s="160">
        <v>1</v>
      </c>
      <c r="M143"/>
      <c r="N143"/>
      <c r="O143"/>
    </row>
    <row r="144" spans="1:15" s="2" customFormat="1" x14ac:dyDescent="0.2">
      <c r="A144" s="160">
        <v>142</v>
      </c>
      <c r="B144" s="161" t="s">
        <v>866</v>
      </c>
      <c r="C144" s="161" t="s">
        <v>726</v>
      </c>
      <c r="D144" s="162">
        <v>36.53</v>
      </c>
      <c r="E144" s="161" t="s">
        <v>3118</v>
      </c>
      <c r="F144" s="160"/>
      <c r="G144" s="160">
        <v>1</v>
      </c>
      <c r="M144"/>
      <c r="N144"/>
      <c r="O144"/>
    </row>
    <row r="145" spans="1:15" s="2" customFormat="1" x14ac:dyDescent="0.2">
      <c r="A145" s="160">
        <v>143</v>
      </c>
      <c r="B145" s="161" t="s">
        <v>867</v>
      </c>
      <c r="C145" s="161" t="s">
        <v>726</v>
      </c>
      <c r="D145" s="162">
        <v>36.299999999999997</v>
      </c>
      <c r="E145" s="161" t="s">
        <v>3117</v>
      </c>
      <c r="F145" s="160"/>
      <c r="G145" s="160">
        <v>1</v>
      </c>
      <c r="M145"/>
      <c r="N145"/>
      <c r="O145"/>
    </row>
    <row r="146" spans="1:15" s="2" customFormat="1" x14ac:dyDescent="0.2">
      <c r="A146" s="160">
        <v>144</v>
      </c>
      <c r="B146" s="161" t="s">
        <v>868</v>
      </c>
      <c r="C146" s="161" t="s">
        <v>726</v>
      </c>
      <c r="D146" s="162">
        <v>36.53</v>
      </c>
      <c r="E146" s="161" t="s">
        <v>3118</v>
      </c>
      <c r="F146" s="160"/>
      <c r="G146" s="160">
        <v>1</v>
      </c>
      <c r="M146"/>
      <c r="N146"/>
      <c r="O146"/>
    </row>
    <row r="147" spans="1:15" s="2" customFormat="1" x14ac:dyDescent="0.2">
      <c r="A147" s="160">
        <v>145</v>
      </c>
      <c r="B147" s="161" t="s">
        <v>869</v>
      </c>
      <c r="C147" s="161" t="s">
        <v>726</v>
      </c>
      <c r="D147" s="162">
        <v>36.299999999999997</v>
      </c>
      <c r="E147" s="161" t="s">
        <v>3117</v>
      </c>
      <c r="F147" s="160"/>
      <c r="G147" s="160">
        <v>1</v>
      </c>
      <c r="M147"/>
      <c r="N147"/>
      <c r="O147"/>
    </row>
    <row r="148" spans="1:15" s="2" customFormat="1" x14ac:dyDescent="0.2">
      <c r="A148" s="160">
        <v>146</v>
      </c>
      <c r="B148" s="161" t="s">
        <v>870</v>
      </c>
      <c r="C148" s="161" t="s">
        <v>726</v>
      </c>
      <c r="D148" s="162">
        <v>36.53</v>
      </c>
      <c r="E148" s="161" t="s">
        <v>3118</v>
      </c>
      <c r="F148" s="160"/>
      <c r="G148" s="160">
        <v>1</v>
      </c>
      <c r="M148"/>
      <c r="N148"/>
      <c r="O148"/>
    </row>
    <row r="149" spans="1:15" s="2" customFormat="1" x14ac:dyDescent="0.2">
      <c r="A149" s="160">
        <v>147</v>
      </c>
      <c r="B149" s="161" t="s">
        <v>871</v>
      </c>
      <c r="C149" s="161" t="s">
        <v>726</v>
      </c>
      <c r="D149" s="162">
        <v>36.53</v>
      </c>
      <c r="E149" s="161" t="s">
        <v>3118</v>
      </c>
      <c r="F149" s="160"/>
      <c r="G149" s="160">
        <v>1</v>
      </c>
      <c r="M149"/>
      <c r="N149"/>
      <c r="O149"/>
    </row>
    <row r="150" spans="1:15" s="2" customFormat="1" x14ac:dyDescent="0.2">
      <c r="A150" s="160">
        <v>148</v>
      </c>
      <c r="B150" s="161" t="s">
        <v>872</v>
      </c>
      <c r="C150" s="161" t="s">
        <v>726</v>
      </c>
      <c r="D150" s="162">
        <v>36.53</v>
      </c>
      <c r="E150" s="161" t="s">
        <v>3118</v>
      </c>
      <c r="F150" s="160"/>
      <c r="G150" s="160">
        <v>1</v>
      </c>
      <c r="M150"/>
      <c r="N150"/>
      <c r="O150"/>
    </row>
    <row r="151" spans="1:15" s="2" customFormat="1" x14ac:dyDescent="0.2">
      <c r="A151" s="160">
        <v>149</v>
      </c>
      <c r="B151" s="161" t="s">
        <v>873</v>
      </c>
      <c r="C151" s="161" t="s">
        <v>726</v>
      </c>
      <c r="D151" s="162">
        <v>36.53</v>
      </c>
      <c r="E151" s="161" t="s">
        <v>3118</v>
      </c>
      <c r="F151" s="160"/>
      <c r="G151" s="160">
        <v>1</v>
      </c>
      <c r="M151"/>
      <c r="N151"/>
      <c r="O151"/>
    </row>
    <row r="152" spans="1:15" s="2" customFormat="1" x14ac:dyDescent="0.2">
      <c r="A152" s="160">
        <v>150</v>
      </c>
      <c r="B152" s="161" t="s">
        <v>874</v>
      </c>
      <c r="C152" s="161" t="s">
        <v>726</v>
      </c>
      <c r="D152" s="162">
        <v>36.299999999999997</v>
      </c>
      <c r="E152" s="161" t="s">
        <v>3117</v>
      </c>
      <c r="F152" s="160"/>
      <c r="G152" s="160">
        <v>1</v>
      </c>
      <c r="M152"/>
      <c r="N152"/>
      <c r="O152"/>
    </row>
    <row r="153" spans="1:15" s="2" customFormat="1" x14ac:dyDescent="0.2">
      <c r="A153" s="160">
        <v>151</v>
      </c>
      <c r="B153" s="161" t="s">
        <v>875</v>
      </c>
      <c r="C153" s="161" t="s">
        <v>726</v>
      </c>
      <c r="D153" s="162">
        <v>36.53</v>
      </c>
      <c r="E153" s="161" t="s">
        <v>3118</v>
      </c>
      <c r="F153" s="160"/>
      <c r="G153" s="160">
        <v>1</v>
      </c>
      <c r="M153"/>
      <c r="N153"/>
      <c r="O153"/>
    </row>
    <row r="154" spans="1:15" s="2" customFormat="1" x14ac:dyDescent="0.2">
      <c r="A154" s="160">
        <v>152</v>
      </c>
      <c r="B154" s="161" t="s">
        <v>876</v>
      </c>
      <c r="C154" s="161" t="s">
        <v>726</v>
      </c>
      <c r="D154" s="162">
        <v>36.299999999999997</v>
      </c>
      <c r="E154" s="161" t="s">
        <v>3117</v>
      </c>
      <c r="F154" s="160"/>
      <c r="G154" s="160">
        <v>1</v>
      </c>
      <c r="M154"/>
      <c r="N154"/>
      <c r="O154"/>
    </row>
    <row r="155" spans="1:15" s="2" customFormat="1" x14ac:dyDescent="0.2">
      <c r="A155" s="160">
        <v>153</v>
      </c>
      <c r="B155" s="161" t="s">
        <v>877</v>
      </c>
      <c r="C155" s="161" t="s">
        <v>726</v>
      </c>
      <c r="D155" s="162">
        <v>36.53</v>
      </c>
      <c r="E155" s="161" t="s">
        <v>3118</v>
      </c>
      <c r="F155" s="160"/>
      <c r="G155" s="160">
        <v>1</v>
      </c>
      <c r="M155"/>
      <c r="N155"/>
      <c r="O155"/>
    </row>
    <row r="156" spans="1:15" s="2" customFormat="1" x14ac:dyDescent="0.2">
      <c r="A156" s="160">
        <v>154</v>
      </c>
      <c r="B156" s="161" t="s">
        <v>878</v>
      </c>
      <c r="C156" s="161" t="s">
        <v>726</v>
      </c>
      <c r="D156" s="162">
        <v>36.299999999999997</v>
      </c>
      <c r="E156" s="161" t="s">
        <v>3117</v>
      </c>
      <c r="F156" s="160"/>
      <c r="G156" s="160">
        <v>1</v>
      </c>
      <c r="M156"/>
      <c r="N156"/>
      <c r="O156"/>
    </row>
    <row r="157" spans="1:15" s="2" customFormat="1" x14ac:dyDescent="0.2">
      <c r="A157" s="160">
        <v>155</v>
      </c>
      <c r="B157" s="161" t="s">
        <v>879</v>
      </c>
      <c r="C157" s="161" t="s">
        <v>726</v>
      </c>
      <c r="D157" s="162">
        <v>36.53</v>
      </c>
      <c r="E157" s="161" t="s">
        <v>3118</v>
      </c>
      <c r="F157" s="160"/>
      <c r="G157" s="160">
        <v>1</v>
      </c>
      <c r="M157"/>
      <c r="N157"/>
      <c r="O157"/>
    </row>
    <row r="158" spans="1:15" s="2" customFormat="1" x14ac:dyDescent="0.2">
      <c r="A158" s="160">
        <v>156</v>
      </c>
      <c r="B158" s="161" t="s">
        <v>880</v>
      </c>
      <c r="C158" s="161" t="s">
        <v>726</v>
      </c>
      <c r="D158" s="162">
        <v>40.08</v>
      </c>
      <c r="E158" s="161" t="s">
        <v>3117</v>
      </c>
      <c r="F158" s="160"/>
      <c r="G158" s="160">
        <v>1</v>
      </c>
      <c r="M158"/>
      <c r="N158"/>
      <c r="O158"/>
    </row>
    <row r="159" spans="1:15" s="2" customFormat="1" x14ac:dyDescent="0.2">
      <c r="A159" s="160">
        <v>157</v>
      </c>
      <c r="B159" s="161" t="s">
        <v>881</v>
      </c>
      <c r="C159" s="161" t="s">
        <v>726</v>
      </c>
      <c r="D159" s="162">
        <v>40.340000000000003</v>
      </c>
      <c r="E159" s="161" t="s">
        <v>3118</v>
      </c>
      <c r="F159" s="160"/>
      <c r="G159" s="160">
        <v>1</v>
      </c>
      <c r="M159"/>
      <c r="N159"/>
      <c r="O159"/>
    </row>
    <row r="160" spans="1:15" s="2" customFormat="1" x14ac:dyDescent="0.2">
      <c r="A160" s="160">
        <v>158</v>
      </c>
      <c r="B160" s="161" t="s">
        <v>882</v>
      </c>
      <c r="C160" s="161" t="s">
        <v>726</v>
      </c>
      <c r="D160" s="162">
        <v>36.299999999999997</v>
      </c>
      <c r="E160" s="161" t="s">
        <v>3116</v>
      </c>
      <c r="F160" s="160"/>
      <c r="G160" s="160">
        <v>1</v>
      </c>
      <c r="M160"/>
      <c r="N160"/>
      <c r="O160"/>
    </row>
    <row r="161" spans="1:15" s="2" customFormat="1" x14ac:dyDescent="0.2">
      <c r="A161" s="160">
        <v>159</v>
      </c>
      <c r="B161" s="161" t="s">
        <v>883</v>
      </c>
      <c r="C161" s="161" t="s">
        <v>726</v>
      </c>
      <c r="D161" s="162">
        <v>36.299999999999997</v>
      </c>
      <c r="E161" s="161" t="s">
        <v>3116</v>
      </c>
      <c r="F161" s="160"/>
      <c r="G161" s="160">
        <v>1</v>
      </c>
      <c r="M161"/>
      <c r="N161"/>
      <c r="O161"/>
    </row>
    <row r="162" spans="1:15" s="2" customFormat="1" x14ac:dyDescent="0.2">
      <c r="A162" s="160">
        <v>160</v>
      </c>
      <c r="B162" s="161" t="s">
        <v>884</v>
      </c>
      <c r="C162" s="161" t="s">
        <v>726</v>
      </c>
      <c r="D162" s="162">
        <v>38.32</v>
      </c>
      <c r="E162" s="161" t="s">
        <v>3116</v>
      </c>
      <c r="F162" s="160"/>
      <c r="G162" s="160">
        <v>1</v>
      </c>
      <c r="M162"/>
      <c r="N162"/>
      <c r="O162"/>
    </row>
    <row r="163" spans="1:15" s="2" customFormat="1" x14ac:dyDescent="0.2">
      <c r="A163" s="160">
        <v>161</v>
      </c>
      <c r="B163" s="161" t="s">
        <v>885</v>
      </c>
      <c r="C163" s="161" t="s">
        <v>726</v>
      </c>
      <c r="D163" s="162">
        <v>38.82</v>
      </c>
      <c r="E163" s="161" t="s">
        <v>3118</v>
      </c>
      <c r="F163" s="160"/>
      <c r="G163" s="160">
        <v>1</v>
      </c>
      <c r="M163"/>
      <c r="N163"/>
      <c r="O163"/>
    </row>
    <row r="164" spans="1:15" s="2" customFormat="1" x14ac:dyDescent="0.2">
      <c r="A164" s="160">
        <v>162</v>
      </c>
      <c r="B164" s="161" t="s">
        <v>886</v>
      </c>
      <c r="C164" s="161" t="s">
        <v>726</v>
      </c>
      <c r="D164" s="162">
        <v>36.53</v>
      </c>
      <c r="E164" s="161" t="s">
        <v>3118</v>
      </c>
      <c r="F164" s="160"/>
      <c r="G164" s="160">
        <v>1</v>
      </c>
      <c r="M164"/>
      <c r="N164"/>
      <c r="O164"/>
    </row>
    <row r="165" spans="1:15" s="2" customFormat="1" x14ac:dyDescent="0.2">
      <c r="A165" s="160">
        <v>163</v>
      </c>
      <c r="B165" s="161" t="s">
        <v>887</v>
      </c>
      <c r="C165" s="161" t="s">
        <v>726</v>
      </c>
      <c r="D165" s="162">
        <v>38.32</v>
      </c>
      <c r="E165" s="161" t="s">
        <v>3117</v>
      </c>
      <c r="F165" s="160"/>
      <c r="G165" s="160">
        <v>1</v>
      </c>
      <c r="M165"/>
      <c r="N165"/>
      <c r="O165"/>
    </row>
    <row r="166" spans="1:15" s="2" customFormat="1" x14ac:dyDescent="0.2">
      <c r="A166" s="160">
        <v>164</v>
      </c>
      <c r="B166" s="161" t="s">
        <v>888</v>
      </c>
      <c r="C166" s="161" t="s">
        <v>726</v>
      </c>
      <c r="D166" s="162">
        <v>36.53</v>
      </c>
      <c r="E166" s="161" t="s">
        <v>3118</v>
      </c>
      <c r="F166" s="160"/>
      <c r="G166" s="160">
        <v>1</v>
      </c>
      <c r="M166"/>
      <c r="N166"/>
      <c r="O166"/>
    </row>
    <row r="167" spans="1:15" s="2" customFormat="1" x14ac:dyDescent="0.2">
      <c r="A167" s="160">
        <v>165</v>
      </c>
      <c r="B167" s="161" t="s">
        <v>889</v>
      </c>
      <c r="C167" s="161" t="s">
        <v>726</v>
      </c>
      <c r="D167" s="162">
        <v>36.299999999999997</v>
      </c>
      <c r="E167" s="161" t="s">
        <v>3117</v>
      </c>
      <c r="F167" s="160"/>
      <c r="G167" s="160">
        <v>1</v>
      </c>
      <c r="M167"/>
      <c r="N167"/>
      <c r="O167"/>
    </row>
    <row r="168" spans="1:15" s="2" customFormat="1" x14ac:dyDescent="0.2">
      <c r="A168" s="160">
        <v>166</v>
      </c>
      <c r="B168" s="161" t="s">
        <v>890</v>
      </c>
      <c r="C168" s="161" t="s">
        <v>726</v>
      </c>
      <c r="D168" s="162">
        <v>36.299999999999997</v>
      </c>
      <c r="E168" s="161" t="s">
        <v>3118</v>
      </c>
      <c r="F168" s="160"/>
      <c r="G168" s="160">
        <v>1</v>
      </c>
      <c r="M168"/>
      <c r="N168"/>
      <c r="O168"/>
    </row>
    <row r="169" spans="1:15" s="2" customFormat="1" x14ac:dyDescent="0.2">
      <c r="A169" s="160">
        <v>167</v>
      </c>
      <c r="B169" s="161" t="s">
        <v>891</v>
      </c>
      <c r="C169" s="161" t="s">
        <v>726</v>
      </c>
      <c r="D169" s="162">
        <v>36.299999999999997</v>
      </c>
      <c r="E169" s="161" t="s">
        <v>3117</v>
      </c>
      <c r="F169" s="160"/>
      <c r="G169" s="160">
        <v>1</v>
      </c>
      <c r="M169"/>
      <c r="N169"/>
      <c r="O169"/>
    </row>
    <row r="170" spans="1:15" s="2" customFormat="1" x14ac:dyDescent="0.2">
      <c r="A170" s="160">
        <v>168</v>
      </c>
      <c r="B170" s="161" t="s">
        <v>892</v>
      </c>
      <c r="C170" s="161" t="s">
        <v>726</v>
      </c>
      <c r="D170" s="162">
        <v>36.299999999999997</v>
      </c>
      <c r="E170" s="161" t="s">
        <v>3117</v>
      </c>
      <c r="F170" s="160"/>
      <c r="G170" s="160">
        <v>1</v>
      </c>
      <c r="M170"/>
      <c r="N170"/>
      <c r="O170"/>
    </row>
    <row r="171" spans="1:15" s="2" customFormat="1" x14ac:dyDescent="0.2">
      <c r="A171" s="160">
        <v>169</v>
      </c>
      <c r="B171" s="161" t="s">
        <v>893</v>
      </c>
      <c r="C171" s="161" t="s">
        <v>726</v>
      </c>
      <c r="D171" s="162">
        <v>36.299999999999997</v>
      </c>
      <c r="E171" s="161" t="s">
        <v>3117</v>
      </c>
      <c r="F171" s="160"/>
      <c r="G171" s="160">
        <v>1</v>
      </c>
      <c r="M171"/>
      <c r="N171"/>
      <c r="O171"/>
    </row>
    <row r="172" spans="1:15" s="2" customFormat="1" x14ac:dyDescent="0.2">
      <c r="A172" s="160">
        <v>170</v>
      </c>
      <c r="B172" s="161" t="s">
        <v>894</v>
      </c>
      <c r="C172" s="161" t="s">
        <v>726</v>
      </c>
      <c r="D172" s="162">
        <v>36.299999999999997</v>
      </c>
      <c r="E172" s="161" t="s">
        <v>3117</v>
      </c>
      <c r="F172" s="160"/>
      <c r="G172" s="160">
        <v>1</v>
      </c>
      <c r="M172"/>
      <c r="N172"/>
      <c r="O172"/>
    </row>
    <row r="173" spans="1:15" s="2" customFormat="1" x14ac:dyDescent="0.2">
      <c r="A173" s="160">
        <v>171</v>
      </c>
      <c r="B173" s="161" t="s">
        <v>895</v>
      </c>
      <c r="C173" s="161" t="s">
        <v>726</v>
      </c>
      <c r="D173" s="162">
        <v>36.299999999999997</v>
      </c>
      <c r="E173" s="161" t="s">
        <v>3117</v>
      </c>
      <c r="F173" s="160"/>
      <c r="G173" s="160">
        <v>1</v>
      </c>
      <c r="M173"/>
      <c r="N173"/>
      <c r="O173"/>
    </row>
    <row r="174" spans="1:15" s="2" customFormat="1" x14ac:dyDescent="0.2">
      <c r="A174" s="160">
        <v>172</v>
      </c>
      <c r="B174" s="161" t="s">
        <v>896</v>
      </c>
      <c r="C174" s="161" t="s">
        <v>726</v>
      </c>
      <c r="D174" s="162">
        <v>36.299999999999997</v>
      </c>
      <c r="E174" s="161" t="s">
        <v>3117</v>
      </c>
      <c r="F174" s="160"/>
      <c r="G174" s="160">
        <v>1</v>
      </c>
      <c r="M174"/>
      <c r="N174"/>
      <c r="O174"/>
    </row>
    <row r="175" spans="1:15" s="2" customFormat="1" x14ac:dyDescent="0.2">
      <c r="A175" s="160">
        <v>173</v>
      </c>
      <c r="B175" s="161" t="s">
        <v>897</v>
      </c>
      <c r="C175" s="161" t="s">
        <v>726</v>
      </c>
      <c r="D175" s="162">
        <v>36.299999999999997</v>
      </c>
      <c r="E175" s="161" t="s">
        <v>3117</v>
      </c>
      <c r="F175" s="160"/>
      <c r="G175" s="160">
        <v>1</v>
      </c>
      <c r="M175"/>
      <c r="N175"/>
      <c r="O175"/>
    </row>
    <row r="176" spans="1:15" s="2" customFormat="1" x14ac:dyDescent="0.2">
      <c r="A176" s="160">
        <v>174</v>
      </c>
      <c r="B176" s="161" t="s">
        <v>898</v>
      </c>
      <c r="C176" s="161" t="s">
        <v>726</v>
      </c>
      <c r="D176" s="162">
        <v>36.299999999999997</v>
      </c>
      <c r="E176" s="161" t="s">
        <v>3117</v>
      </c>
      <c r="F176" s="160"/>
      <c r="G176" s="160">
        <v>1</v>
      </c>
      <c r="M176"/>
      <c r="N176"/>
      <c r="O176"/>
    </row>
    <row r="177" spans="1:15" s="2" customFormat="1" x14ac:dyDescent="0.2">
      <c r="A177" s="160">
        <v>175</v>
      </c>
      <c r="B177" s="161" t="s">
        <v>899</v>
      </c>
      <c r="C177" s="161" t="s">
        <v>726</v>
      </c>
      <c r="D177" s="162">
        <v>36.299999999999997</v>
      </c>
      <c r="E177" s="161" t="s">
        <v>3116</v>
      </c>
      <c r="F177" s="160"/>
      <c r="G177" s="160">
        <v>1</v>
      </c>
      <c r="M177"/>
      <c r="N177"/>
      <c r="O177"/>
    </row>
    <row r="178" spans="1:15" s="2" customFormat="1" x14ac:dyDescent="0.2">
      <c r="A178" s="160">
        <v>176</v>
      </c>
      <c r="B178" s="161" t="s">
        <v>900</v>
      </c>
      <c r="C178" s="161" t="s">
        <v>726</v>
      </c>
      <c r="D178" s="162">
        <v>36.299999999999997</v>
      </c>
      <c r="E178" s="161" t="s">
        <v>3116</v>
      </c>
      <c r="F178" s="160"/>
      <c r="G178" s="160">
        <v>1</v>
      </c>
      <c r="M178"/>
      <c r="N178"/>
      <c r="O178"/>
    </row>
    <row r="179" spans="1:15" s="2" customFormat="1" x14ac:dyDescent="0.2">
      <c r="A179" s="160">
        <v>177</v>
      </c>
      <c r="B179" s="161" t="s">
        <v>901</v>
      </c>
      <c r="C179" s="161" t="s">
        <v>726</v>
      </c>
      <c r="D179" s="162">
        <v>38.32</v>
      </c>
      <c r="E179" s="161" t="s">
        <v>3116</v>
      </c>
      <c r="F179" s="160"/>
      <c r="G179" s="160">
        <v>1</v>
      </c>
      <c r="M179"/>
      <c r="N179"/>
      <c r="O179"/>
    </row>
    <row r="180" spans="1:15" s="2" customFormat="1" x14ac:dyDescent="0.2">
      <c r="A180" s="160">
        <v>178</v>
      </c>
      <c r="B180" s="161" t="s">
        <v>902</v>
      </c>
      <c r="C180" s="161" t="s">
        <v>726</v>
      </c>
      <c r="D180" s="162">
        <v>38.82</v>
      </c>
      <c r="E180" s="161" t="s">
        <v>3118</v>
      </c>
      <c r="F180" s="160"/>
      <c r="G180" s="160">
        <v>1</v>
      </c>
      <c r="M180"/>
      <c r="N180"/>
      <c r="O180"/>
    </row>
    <row r="181" spans="1:15" s="2" customFormat="1" x14ac:dyDescent="0.2">
      <c r="A181" s="160">
        <v>179</v>
      </c>
      <c r="B181" s="161" t="s">
        <v>903</v>
      </c>
      <c r="C181" s="161" t="s">
        <v>726</v>
      </c>
      <c r="D181" s="162">
        <v>36.53</v>
      </c>
      <c r="E181" s="161" t="s">
        <v>3118</v>
      </c>
      <c r="F181" s="160"/>
      <c r="G181" s="160">
        <v>1</v>
      </c>
      <c r="M181"/>
      <c r="N181"/>
      <c r="O181"/>
    </row>
    <row r="182" spans="1:15" s="2" customFormat="1" x14ac:dyDescent="0.2">
      <c r="A182" s="160">
        <v>180</v>
      </c>
      <c r="B182" s="161" t="s">
        <v>904</v>
      </c>
      <c r="C182" s="161" t="s">
        <v>726</v>
      </c>
      <c r="D182" s="162">
        <v>38.32</v>
      </c>
      <c r="E182" s="161" t="s">
        <v>3117</v>
      </c>
      <c r="F182" s="160"/>
      <c r="G182" s="160">
        <v>1</v>
      </c>
      <c r="M182"/>
      <c r="N182"/>
      <c r="O182"/>
    </row>
    <row r="183" spans="1:15" s="2" customFormat="1" x14ac:dyDescent="0.2">
      <c r="A183" s="160">
        <v>181</v>
      </c>
      <c r="B183" s="161" t="s">
        <v>905</v>
      </c>
      <c r="C183" s="161" t="s">
        <v>726</v>
      </c>
      <c r="D183" s="162">
        <v>36.53</v>
      </c>
      <c r="E183" s="161" t="s">
        <v>3118</v>
      </c>
      <c r="F183" s="160"/>
      <c r="G183" s="160">
        <v>1</v>
      </c>
      <c r="M183"/>
      <c r="N183"/>
      <c r="O183"/>
    </row>
    <row r="184" spans="1:15" s="2" customFormat="1" x14ac:dyDescent="0.2">
      <c r="A184" s="160">
        <v>182</v>
      </c>
      <c r="B184" s="161" t="s">
        <v>906</v>
      </c>
      <c r="C184" s="161" t="s">
        <v>726</v>
      </c>
      <c r="D184" s="162">
        <v>36.299999999999997</v>
      </c>
      <c r="E184" s="161" t="s">
        <v>3117</v>
      </c>
      <c r="F184" s="160"/>
      <c r="G184" s="160">
        <v>1</v>
      </c>
      <c r="M184"/>
      <c r="N184"/>
      <c r="O184"/>
    </row>
    <row r="185" spans="1:15" s="2" customFormat="1" x14ac:dyDescent="0.2">
      <c r="A185" s="160">
        <v>183</v>
      </c>
      <c r="B185" s="161" t="s">
        <v>907</v>
      </c>
      <c r="C185" s="161" t="s">
        <v>726</v>
      </c>
      <c r="D185" s="162">
        <v>36.53</v>
      </c>
      <c r="E185" s="161" t="s">
        <v>3118</v>
      </c>
      <c r="F185" s="160"/>
      <c r="G185" s="160">
        <v>1</v>
      </c>
      <c r="M185"/>
      <c r="N185"/>
      <c r="O185"/>
    </row>
    <row r="186" spans="1:15" s="2" customFormat="1" x14ac:dyDescent="0.2">
      <c r="A186" s="160">
        <v>184</v>
      </c>
      <c r="B186" s="161" t="s">
        <v>908</v>
      </c>
      <c r="C186" s="161" t="s">
        <v>726</v>
      </c>
      <c r="D186" s="162">
        <v>36.299999999999997</v>
      </c>
      <c r="E186" s="161" t="s">
        <v>3117</v>
      </c>
      <c r="F186" s="160"/>
      <c r="G186" s="160">
        <v>1</v>
      </c>
      <c r="M186"/>
      <c r="N186"/>
      <c r="O186"/>
    </row>
    <row r="187" spans="1:15" s="2" customFormat="1" x14ac:dyDescent="0.2">
      <c r="A187" s="160">
        <v>185</v>
      </c>
      <c r="B187" s="161" t="s">
        <v>909</v>
      </c>
      <c r="C187" s="161" t="s">
        <v>726</v>
      </c>
      <c r="D187" s="162">
        <v>36.53</v>
      </c>
      <c r="E187" s="161" t="s">
        <v>3118</v>
      </c>
      <c r="F187" s="160"/>
      <c r="G187" s="160">
        <v>1</v>
      </c>
      <c r="M187"/>
      <c r="N187"/>
      <c r="O187"/>
    </row>
    <row r="188" spans="1:15" s="2" customFormat="1" x14ac:dyDescent="0.2">
      <c r="A188" s="160">
        <v>186</v>
      </c>
      <c r="B188" s="161" t="s">
        <v>910</v>
      </c>
      <c r="C188" s="161" t="s">
        <v>726</v>
      </c>
      <c r="D188" s="162">
        <v>36.299999999999997</v>
      </c>
      <c r="E188" s="161" t="s">
        <v>3117</v>
      </c>
      <c r="F188" s="160"/>
      <c r="G188" s="160">
        <v>1</v>
      </c>
      <c r="M188"/>
      <c r="N188"/>
      <c r="O188"/>
    </row>
    <row r="189" spans="1:15" s="2" customFormat="1" x14ac:dyDescent="0.2">
      <c r="A189" s="160">
        <v>187</v>
      </c>
      <c r="B189" s="161" t="s">
        <v>911</v>
      </c>
      <c r="C189" s="161" t="s">
        <v>726</v>
      </c>
      <c r="D189" s="162">
        <v>36.53</v>
      </c>
      <c r="E189" s="161" t="s">
        <v>3118</v>
      </c>
      <c r="F189" s="160"/>
      <c r="G189" s="160">
        <v>1</v>
      </c>
      <c r="M189"/>
      <c r="N189"/>
      <c r="O189"/>
    </row>
    <row r="190" spans="1:15" s="2" customFormat="1" x14ac:dyDescent="0.2">
      <c r="A190" s="160">
        <v>188</v>
      </c>
      <c r="B190" s="161" t="s">
        <v>912</v>
      </c>
      <c r="C190" s="161" t="s">
        <v>726</v>
      </c>
      <c r="D190" s="162">
        <v>36.299999999999997</v>
      </c>
      <c r="E190" s="161" t="s">
        <v>3117</v>
      </c>
      <c r="F190" s="160"/>
      <c r="G190" s="160">
        <v>1</v>
      </c>
      <c r="M190"/>
      <c r="N190"/>
      <c r="O190"/>
    </row>
    <row r="191" spans="1:15" s="2" customFormat="1" x14ac:dyDescent="0.2">
      <c r="A191" s="160">
        <v>189</v>
      </c>
      <c r="B191" s="161" t="s">
        <v>913</v>
      </c>
      <c r="C191" s="161" t="s">
        <v>726</v>
      </c>
      <c r="D191" s="162">
        <v>36.299999999999997</v>
      </c>
      <c r="E191" s="161" t="s">
        <v>3118</v>
      </c>
      <c r="F191" s="160"/>
      <c r="G191" s="160">
        <v>1</v>
      </c>
      <c r="M191"/>
      <c r="N191"/>
      <c r="O191"/>
    </row>
    <row r="192" spans="1:15" s="2" customFormat="1" x14ac:dyDescent="0.2">
      <c r="A192" s="160">
        <v>190</v>
      </c>
      <c r="B192" s="161" t="s">
        <v>914</v>
      </c>
      <c r="C192" s="161" t="s">
        <v>726</v>
      </c>
      <c r="D192" s="162">
        <v>36.299999999999997</v>
      </c>
      <c r="E192" s="161" t="s">
        <v>3117</v>
      </c>
      <c r="F192" s="160"/>
      <c r="G192" s="160">
        <v>1</v>
      </c>
      <c r="M192"/>
      <c r="N192"/>
      <c r="O192"/>
    </row>
    <row r="193" spans="1:15" s="2" customFormat="1" x14ac:dyDescent="0.2">
      <c r="A193" s="160">
        <v>191</v>
      </c>
      <c r="B193" s="161" t="s">
        <v>915</v>
      </c>
      <c r="C193" s="161" t="s">
        <v>726</v>
      </c>
      <c r="D193" s="162">
        <v>36.53</v>
      </c>
      <c r="E193" s="161" t="s">
        <v>3118</v>
      </c>
      <c r="F193" s="160"/>
      <c r="G193" s="160">
        <v>1</v>
      </c>
      <c r="M193"/>
      <c r="N193"/>
      <c r="O193"/>
    </row>
    <row r="194" spans="1:15" s="2" customFormat="1" x14ac:dyDescent="0.2">
      <c r="A194" s="160">
        <v>192</v>
      </c>
      <c r="B194" s="161" t="s">
        <v>916</v>
      </c>
      <c r="C194" s="161" t="s">
        <v>726</v>
      </c>
      <c r="D194" s="162">
        <v>36.299999999999997</v>
      </c>
      <c r="E194" s="161" t="s">
        <v>3117</v>
      </c>
      <c r="F194" s="160"/>
      <c r="G194" s="160">
        <v>1</v>
      </c>
      <c r="M194"/>
      <c r="N194"/>
      <c r="O194"/>
    </row>
    <row r="195" spans="1:15" s="2" customFormat="1" x14ac:dyDescent="0.2">
      <c r="A195" s="160">
        <v>193</v>
      </c>
      <c r="B195" s="161" t="s">
        <v>917</v>
      </c>
      <c r="C195" s="161" t="s">
        <v>726</v>
      </c>
      <c r="D195" s="162">
        <v>36.53</v>
      </c>
      <c r="E195" s="161" t="s">
        <v>3118</v>
      </c>
      <c r="F195" s="160"/>
      <c r="G195" s="160">
        <v>1</v>
      </c>
      <c r="M195"/>
      <c r="N195"/>
      <c r="O195"/>
    </row>
    <row r="196" spans="1:15" s="2" customFormat="1" x14ac:dyDescent="0.2">
      <c r="A196" s="160">
        <v>194</v>
      </c>
      <c r="B196" s="161" t="s">
        <v>918</v>
      </c>
      <c r="C196" s="161" t="s">
        <v>726</v>
      </c>
      <c r="D196" s="162">
        <v>36.299999999999997</v>
      </c>
      <c r="E196" s="161" t="s">
        <v>3117</v>
      </c>
      <c r="F196" s="160"/>
      <c r="G196" s="160">
        <v>1</v>
      </c>
      <c r="M196"/>
      <c r="N196"/>
      <c r="O196"/>
    </row>
    <row r="197" spans="1:15" s="2" customFormat="1" x14ac:dyDescent="0.2">
      <c r="A197" s="160">
        <v>195</v>
      </c>
      <c r="B197" s="161" t="s">
        <v>919</v>
      </c>
      <c r="C197" s="161" t="s">
        <v>726</v>
      </c>
      <c r="D197" s="162">
        <v>36.53</v>
      </c>
      <c r="E197" s="161" t="s">
        <v>3118</v>
      </c>
      <c r="F197" s="160"/>
      <c r="G197" s="160">
        <v>1</v>
      </c>
      <c r="M197"/>
      <c r="N197"/>
      <c r="O197"/>
    </row>
    <row r="198" spans="1:15" s="2" customFormat="1" x14ac:dyDescent="0.2">
      <c r="A198" s="160">
        <v>196</v>
      </c>
      <c r="B198" s="161" t="s">
        <v>920</v>
      </c>
      <c r="C198" s="161" t="s">
        <v>726</v>
      </c>
      <c r="D198" s="162">
        <v>36.299999999999997</v>
      </c>
      <c r="E198" s="161" t="s">
        <v>3117</v>
      </c>
      <c r="F198" s="160"/>
      <c r="G198" s="160">
        <v>1</v>
      </c>
      <c r="M198"/>
      <c r="N198"/>
      <c r="O198"/>
    </row>
    <row r="199" spans="1:15" s="2" customFormat="1" x14ac:dyDescent="0.2">
      <c r="A199" s="160">
        <v>197</v>
      </c>
      <c r="B199" s="161" t="s">
        <v>921</v>
      </c>
      <c r="C199" s="161" t="s">
        <v>726</v>
      </c>
      <c r="D199" s="162">
        <v>36.53</v>
      </c>
      <c r="E199" s="161" t="s">
        <v>3118</v>
      </c>
      <c r="F199" s="160"/>
      <c r="G199" s="160">
        <v>1</v>
      </c>
      <c r="M199"/>
      <c r="N199"/>
      <c r="O199"/>
    </row>
    <row r="200" spans="1:15" s="2" customFormat="1" x14ac:dyDescent="0.2">
      <c r="A200" s="160">
        <v>198</v>
      </c>
      <c r="B200" s="161" t="s">
        <v>922</v>
      </c>
      <c r="C200" s="161" t="s">
        <v>726</v>
      </c>
      <c r="D200" s="162">
        <v>36.53</v>
      </c>
      <c r="E200" s="161" t="s">
        <v>3118</v>
      </c>
      <c r="F200" s="160"/>
      <c r="G200" s="160">
        <v>1</v>
      </c>
      <c r="M200"/>
      <c r="N200"/>
      <c r="O200"/>
    </row>
    <row r="201" spans="1:15" s="2" customFormat="1" x14ac:dyDescent="0.2">
      <c r="A201" s="160">
        <v>199</v>
      </c>
      <c r="B201" s="161" t="s">
        <v>923</v>
      </c>
      <c r="C201" s="161" t="s">
        <v>726</v>
      </c>
      <c r="D201" s="162">
        <v>36.299999999999997</v>
      </c>
      <c r="E201" s="161" t="s">
        <v>3117</v>
      </c>
      <c r="F201" s="160"/>
      <c r="G201" s="160">
        <v>1</v>
      </c>
      <c r="M201"/>
      <c r="N201"/>
      <c r="O201"/>
    </row>
    <row r="202" spans="1:15" s="2" customFormat="1" x14ac:dyDescent="0.2">
      <c r="A202" s="160">
        <v>200</v>
      </c>
      <c r="B202" s="161" t="s">
        <v>924</v>
      </c>
      <c r="C202" s="161" t="s">
        <v>726</v>
      </c>
      <c r="D202" s="162">
        <v>36.299999999999997</v>
      </c>
      <c r="E202" s="161" t="s">
        <v>3118</v>
      </c>
      <c r="F202" s="160"/>
      <c r="G202" s="160">
        <v>1</v>
      </c>
      <c r="M202"/>
      <c r="N202"/>
      <c r="O202"/>
    </row>
    <row r="203" spans="1:15" s="2" customFormat="1" x14ac:dyDescent="0.2">
      <c r="A203" s="160">
        <v>201</v>
      </c>
      <c r="B203" s="161" t="s">
        <v>925</v>
      </c>
      <c r="C203" s="161" t="s">
        <v>726</v>
      </c>
      <c r="D203" s="162">
        <v>36.299999999999997</v>
      </c>
      <c r="E203" s="161" t="s">
        <v>3117</v>
      </c>
      <c r="F203" s="160"/>
      <c r="G203" s="160">
        <v>1</v>
      </c>
      <c r="M203"/>
      <c r="N203"/>
      <c r="O203"/>
    </row>
    <row r="204" spans="1:15" s="2" customFormat="1" x14ac:dyDescent="0.2">
      <c r="A204" s="160">
        <v>202</v>
      </c>
      <c r="B204" s="161" t="s">
        <v>926</v>
      </c>
      <c r="C204" s="161" t="s">
        <v>726</v>
      </c>
      <c r="D204" s="162">
        <v>36.53</v>
      </c>
      <c r="E204" s="161" t="s">
        <v>3118</v>
      </c>
      <c r="F204" s="160"/>
      <c r="G204" s="160">
        <v>1</v>
      </c>
      <c r="M204"/>
      <c r="N204"/>
      <c r="O204"/>
    </row>
    <row r="205" spans="1:15" s="2" customFormat="1" x14ac:dyDescent="0.2">
      <c r="A205" s="160">
        <v>203</v>
      </c>
      <c r="B205" s="161" t="s">
        <v>927</v>
      </c>
      <c r="C205" s="161" t="s">
        <v>726</v>
      </c>
      <c r="D205" s="162">
        <v>36.299999999999997</v>
      </c>
      <c r="E205" s="161" t="s">
        <v>3117</v>
      </c>
      <c r="F205" s="160"/>
      <c r="G205" s="160">
        <v>1</v>
      </c>
      <c r="M205"/>
      <c r="N205"/>
      <c r="O205"/>
    </row>
    <row r="206" spans="1:15" s="2" customFormat="1" x14ac:dyDescent="0.2">
      <c r="A206" s="160">
        <v>204</v>
      </c>
      <c r="B206" s="161" t="s">
        <v>928</v>
      </c>
      <c r="C206" s="161" t="s">
        <v>726</v>
      </c>
      <c r="D206" s="162">
        <v>36.53</v>
      </c>
      <c r="E206" s="161" t="s">
        <v>3118</v>
      </c>
      <c r="F206" s="160"/>
      <c r="G206" s="160">
        <v>1</v>
      </c>
      <c r="M206"/>
      <c r="N206"/>
      <c r="O206"/>
    </row>
    <row r="207" spans="1:15" s="2" customFormat="1" x14ac:dyDescent="0.2">
      <c r="A207" s="160">
        <v>205</v>
      </c>
      <c r="B207" s="161" t="s">
        <v>929</v>
      </c>
      <c r="C207" s="161" t="s">
        <v>726</v>
      </c>
      <c r="D207" s="162">
        <v>36.53</v>
      </c>
      <c r="E207" s="161" t="s">
        <v>3117</v>
      </c>
      <c r="F207" s="160"/>
      <c r="G207" s="160">
        <v>1</v>
      </c>
      <c r="M207"/>
      <c r="N207"/>
      <c r="O207"/>
    </row>
    <row r="208" spans="1:15" s="2" customFormat="1" x14ac:dyDescent="0.2">
      <c r="A208" s="160">
        <v>206</v>
      </c>
      <c r="B208" s="161" t="s">
        <v>930</v>
      </c>
      <c r="C208" s="161" t="s">
        <v>726</v>
      </c>
      <c r="D208" s="162">
        <v>40.340000000000003</v>
      </c>
      <c r="E208" s="161" t="s">
        <v>3118</v>
      </c>
      <c r="F208" s="160"/>
      <c r="G208" s="160">
        <v>1</v>
      </c>
      <c r="M208"/>
      <c r="N208"/>
      <c r="O208"/>
    </row>
    <row r="209" spans="1:15" s="2" customFormat="1" x14ac:dyDescent="0.2">
      <c r="A209" s="160">
        <v>207</v>
      </c>
      <c r="B209" s="161" t="s">
        <v>931</v>
      </c>
      <c r="C209" s="161" t="s">
        <v>726</v>
      </c>
      <c r="D209" s="162">
        <v>36.299999999999997</v>
      </c>
      <c r="E209" s="161" t="s">
        <v>3116</v>
      </c>
      <c r="F209" s="160"/>
      <c r="G209" s="160">
        <v>1</v>
      </c>
      <c r="M209"/>
      <c r="N209"/>
      <c r="O209"/>
    </row>
    <row r="210" spans="1:15" s="2" customFormat="1" x14ac:dyDescent="0.2">
      <c r="A210" s="160">
        <v>208</v>
      </c>
      <c r="B210" s="161" t="s">
        <v>932</v>
      </c>
      <c r="C210" s="161" t="s">
        <v>726</v>
      </c>
      <c r="D210" s="162">
        <v>36.299999999999997</v>
      </c>
      <c r="E210" s="161" t="s">
        <v>3116</v>
      </c>
      <c r="F210" s="160"/>
      <c r="G210" s="160">
        <v>1</v>
      </c>
      <c r="M210"/>
      <c r="N210"/>
      <c r="O210"/>
    </row>
    <row r="211" spans="1:15" s="2" customFormat="1" x14ac:dyDescent="0.2">
      <c r="A211" s="160">
        <v>209</v>
      </c>
      <c r="B211" s="161" t="s">
        <v>933</v>
      </c>
      <c r="C211" s="161" t="s">
        <v>726</v>
      </c>
      <c r="D211" s="162">
        <v>38.32</v>
      </c>
      <c r="E211" s="161" t="s">
        <v>3116</v>
      </c>
      <c r="F211" s="160"/>
      <c r="G211" s="160">
        <v>1</v>
      </c>
      <c r="M211"/>
      <c r="N211"/>
      <c r="O211"/>
    </row>
    <row r="212" spans="1:15" s="2" customFormat="1" x14ac:dyDescent="0.2">
      <c r="A212" s="160">
        <v>210</v>
      </c>
      <c r="B212" s="161" t="s">
        <v>934</v>
      </c>
      <c r="C212" s="161" t="s">
        <v>726</v>
      </c>
      <c r="D212" s="162">
        <v>38.82</v>
      </c>
      <c r="E212" s="161" t="s">
        <v>3118</v>
      </c>
      <c r="F212" s="160"/>
      <c r="G212" s="160">
        <v>1</v>
      </c>
      <c r="M212"/>
      <c r="N212"/>
      <c r="O212"/>
    </row>
    <row r="213" spans="1:15" s="2" customFormat="1" x14ac:dyDescent="0.2">
      <c r="A213" s="160">
        <v>211</v>
      </c>
      <c r="B213" s="161" t="s">
        <v>935</v>
      </c>
      <c r="C213" s="161" t="s">
        <v>726</v>
      </c>
      <c r="D213" s="162">
        <v>36.53</v>
      </c>
      <c r="E213" s="161" t="s">
        <v>3118</v>
      </c>
      <c r="F213" s="160"/>
      <c r="G213" s="160">
        <v>1</v>
      </c>
      <c r="M213"/>
      <c r="N213"/>
      <c r="O213"/>
    </row>
    <row r="214" spans="1:15" s="2" customFormat="1" x14ac:dyDescent="0.2">
      <c r="A214" s="160">
        <v>212</v>
      </c>
      <c r="B214" s="161" t="s">
        <v>936</v>
      </c>
      <c r="C214" s="161" t="s">
        <v>726</v>
      </c>
      <c r="D214" s="162">
        <v>38.32</v>
      </c>
      <c r="E214" s="161" t="s">
        <v>3117</v>
      </c>
      <c r="F214" s="160"/>
      <c r="G214" s="160">
        <v>1</v>
      </c>
      <c r="M214"/>
      <c r="N214"/>
      <c r="O214"/>
    </row>
    <row r="215" spans="1:15" s="2" customFormat="1" x14ac:dyDescent="0.2">
      <c r="A215" s="160">
        <v>213</v>
      </c>
      <c r="B215" s="161" t="s">
        <v>937</v>
      </c>
      <c r="C215" s="161" t="s">
        <v>726</v>
      </c>
      <c r="D215" s="162">
        <v>36.53</v>
      </c>
      <c r="E215" s="161" t="s">
        <v>3118</v>
      </c>
      <c r="F215" s="160"/>
      <c r="G215" s="160">
        <v>1</v>
      </c>
      <c r="M215"/>
      <c r="N215"/>
      <c r="O215"/>
    </row>
    <row r="216" spans="1:15" s="2" customFormat="1" x14ac:dyDescent="0.2">
      <c r="A216" s="160">
        <v>214</v>
      </c>
      <c r="B216" s="161" t="s">
        <v>938</v>
      </c>
      <c r="C216" s="161" t="s">
        <v>726</v>
      </c>
      <c r="D216" s="162">
        <v>36.299999999999997</v>
      </c>
      <c r="E216" s="161" t="s">
        <v>3117</v>
      </c>
      <c r="F216" s="160"/>
      <c r="G216" s="160">
        <v>1</v>
      </c>
      <c r="M216"/>
      <c r="N216"/>
      <c r="O216"/>
    </row>
    <row r="217" spans="1:15" s="2" customFormat="1" x14ac:dyDescent="0.2">
      <c r="A217" s="160">
        <v>215</v>
      </c>
      <c r="B217" s="161" t="s">
        <v>939</v>
      </c>
      <c r="C217" s="161" t="s">
        <v>726</v>
      </c>
      <c r="D217" s="162">
        <v>36.53</v>
      </c>
      <c r="E217" s="161" t="s">
        <v>3118</v>
      </c>
      <c r="F217" s="160"/>
      <c r="G217" s="160">
        <v>1</v>
      </c>
      <c r="M217"/>
      <c r="N217"/>
      <c r="O217"/>
    </row>
    <row r="218" spans="1:15" s="2" customFormat="1" x14ac:dyDescent="0.2">
      <c r="A218" s="160">
        <v>216</v>
      </c>
      <c r="B218" s="161" t="s">
        <v>940</v>
      </c>
      <c r="C218" s="161" t="s">
        <v>726</v>
      </c>
      <c r="D218" s="162">
        <v>36.299999999999997</v>
      </c>
      <c r="E218" s="161" t="s">
        <v>3117</v>
      </c>
      <c r="F218" s="160"/>
      <c r="G218" s="160">
        <v>1</v>
      </c>
      <c r="M218"/>
      <c r="N218"/>
      <c r="O218"/>
    </row>
    <row r="219" spans="1:15" s="2" customFormat="1" x14ac:dyDescent="0.2">
      <c r="A219" s="160">
        <v>217</v>
      </c>
      <c r="B219" s="161" t="s">
        <v>941</v>
      </c>
      <c r="C219" s="161" t="s">
        <v>726</v>
      </c>
      <c r="D219" s="162">
        <v>36.53</v>
      </c>
      <c r="E219" s="161" t="s">
        <v>3118</v>
      </c>
      <c r="F219" s="160"/>
      <c r="G219" s="160">
        <v>1</v>
      </c>
      <c r="M219"/>
      <c r="N219"/>
      <c r="O219"/>
    </row>
    <row r="220" spans="1:15" s="2" customFormat="1" x14ac:dyDescent="0.2">
      <c r="A220" s="160">
        <v>218</v>
      </c>
      <c r="B220" s="161" t="s">
        <v>942</v>
      </c>
      <c r="C220" s="161" t="s">
        <v>726</v>
      </c>
      <c r="D220" s="162">
        <v>36.299999999999997</v>
      </c>
      <c r="E220" s="161" t="s">
        <v>3117</v>
      </c>
      <c r="F220" s="160"/>
      <c r="G220" s="160">
        <v>1</v>
      </c>
      <c r="M220"/>
      <c r="N220"/>
      <c r="O220"/>
    </row>
    <row r="221" spans="1:15" s="2" customFormat="1" x14ac:dyDescent="0.2">
      <c r="A221" s="160">
        <v>219</v>
      </c>
      <c r="B221" s="161" t="s">
        <v>943</v>
      </c>
      <c r="C221" s="161" t="s">
        <v>726</v>
      </c>
      <c r="D221" s="162">
        <v>36.53</v>
      </c>
      <c r="E221" s="161" t="s">
        <v>3118</v>
      </c>
      <c r="F221" s="160"/>
      <c r="G221" s="160">
        <v>1</v>
      </c>
      <c r="M221"/>
      <c r="N221"/>
      <c r="O221"/>
    </row>
    <row r="222" spans="1:15" s="2" customFormat="1" x14ac:dyDescent="0.2">
      <c r="A222" s="160">
        <v>220</v>
      </c>
      <c r="B222" s="161" t="s">
        <v>944</v>
      </c>
      <c r="C222" s="161" t="s">
        <v>726</v>
      </c>
      <c r="D222" s="162">
        <v>36.299999999999997</v>
      </c>
      <c r="E222" s="161" t="s">
        <v>3117</v>
      </c>
      <c r="F222" s="160"/>
      <c r="G222" s="160">
        <v>1</v>
      </c>
      <c r="M222"/>
      <c r="N222"/>
      <c r="O222"/>
    </row>
    <row r="223" spans="1:15" s="2" customFormat="1" x14ac:dyDescent="0.2">
      <c r="A223" s="160">
        <v>221</v>
      </c>
      <c r="B223" s="161" t="s">
        <v>945</v>
      </c>
      <c r="C223" s="161" t="s">
        <v>726</v>
      </c>
      <c r="D223" s="162">
        <v>36.53</v>
      </c>
      <c r="E223" s="161" t="s">
        <v>3118</v>
      </c>
      <c r="F223" s="160"/>
      <c r="G223" s="160">
        <v>1</v>
      </c>
      <c r="M223"/>
      <c r="N223"/>
      <c r="O223"/>
    </row>
    <row r="224" spans="1:15" s="2" customFormat="1" x14ac:dyDescent="0.2">
      <c r="A224" s="160">
        <v>222</v>
      </c>
      <c r="B224" s="161" t="s">
        <v>946</v>
      </c>
      <c r="C224" s="161" t="s">
        <v>726</v>
      </c>
      <c r="D224" s="162">
        <v>36.299999999999997</v>
      </c>
      <c r="E224" s="161" t="s">
        <v>3117</v>
      </c>
      <c r="F224" s="160"/>
      <c r="G224" s="160">
        <v>1</v>
      </c>
      <c r="M224"/>
      <c r="N224"/>
      <c r="O224"/>
    </row>
    <row r="225" spans="1:15" s="2" customFormat="1" x14ac:dyDescent="0.2">
      <c r="A225" s="160">
        <v>223</v>
      </c>
      <c r="B225" s="161" t="s">
        <v>947</v>
      </c>
      <c r="C225" s="161" t="s">
        <v>726</v>
      </c>
      <c r="D225" s="162">
        <v>36.53</v>
      </c>
      <c r="E225" s="161" t="s">
        <v>3118</v>
      </c>
      <c r="F225" s="160"/>
      <c r="G225" s="160">
        <v>1</v>
      </c>
      <c r="M225"/>
      <c r="N225"/>
      <c r="O225"/>
    </row>
    <row r="226" spans="1:15" s="2" customFormat="1" x14ac:dyDescent="0.2">
      <c r="A226" s="160">
        <v>224</v>
      </c>
      <c r="B226" s="161" t="s">
        <v>948</v>
      </c>
      <c r="C226" s="161" t="s">
        <v>726</v>
      </c>
      <c r="D226" s="162">
        <v>36.299999999999997</v>
      </c>
      <c r="E226" s="161" t="s">
        <v>3117</v>
      </c>
      <c r="F226" s="160"/>
      <c r="G226" s="160">
        <v>1</v>
      </c>
      <c r="M226"/>
      <c r="N226"/>
      <c r="O226"/>
    </row>
    <row r="227" spans="1:15" s="2" customFormat="1" x14ac:dyDescent="0.2">
      <c r="A227" s="160">
        <v>225</v>
      </c>
      <c r="B227" s="161" t="s">
        <v>949</v>
      </c>
      <c r="C227" s="161" t="s">
        <v>726</v>
      </c>
      <c r="D227" s="162">
        <v>36.53</v>
      </c>
      <c r="E227" s="161" t="s">
        <v>3118</v>
      </c>
      <c r="F227" s="160"/>
      <c r="G227" s="160">
        <v>1</v>
      </c>
      <c r="M227"/>
      <c r="N227"/>
      <c r="O227"/>
    </row>
    <row r="228" spans="1:15" s="2" customFormat="1" x14ac:dyDescent="0.2">
      <c r="A228" s="160">
        <v>226</v>
      </c>
      <c r="B228" s="161" t="s">
        <v>950</v>
      </c>
      <c r="C228" s="161" t="s">
        <v>726</v>
      </c>
      <c r="D228" s="162">
        <v>36.299999999999997</v>
      </c>
      <c r="E228" s="161" t="s">
        <v>3117</v>
      </c>
      <c r="F228" s="160"/>
      <c r="G228" s="160">
        <v>1</v>
      </c>
      <c r="M228"/>
      <c r="N228"/>
      <c r="O228"/>
    </row>
    <row r="229" spans="1:15" s="2" customFormat="1" x14ac:dyDescent="0.2">
      <c r="A229" s="160">
        <v>227</v>
      </c>
      <c r="B229" s="161" t="s">
        <v>951</v>
      </c>
      <c r="C229" s="161" t="s">
        <v>726</v>
      </c>
      <c r="D229" s="162">
        <v>36.53</v>
      </c>
      <c r="E229" s="161" t="s">
        <v>3118</v>
      </c>
      <c r="F229" s="160"/>
      <c r="G229" s="160">
        <v>1</v>
      </c>
      <c r="M229"/>
      <c r="N229"/>
      <c r="O229"/>
    </row>
    <row r="230" spans="1:15" s="2" customFormat="1" x14ac:dyDescent="0.2">
      <c r="A230" s="160">
        <v>228</v>
      </c>
      <c r="B230" s="161" t="s">
        <v>952</v>
      </c>
      <c r="C230" s="161" t="s">
        <v>726</v>
      </c>
      <c r="D230" s="162">
        <v>36.299999999999997</v>
      </c>
      <c r="E230" s="161" t="s">
        <v>3117</v>
      </c>
      <c r="F230" s="160"/>
      <c r="G230" s="160">
        <v>1</v>
      </c>
      <c r="M230"/>
      <c r="N230"/>
      <c r="O230"/>
    </row>
    <row r="231" spans="1:15" s="2" customFormat="1" x14ac:dyDescent="0.2">
      <c r="A231" s="160">
        <v>229</v>
      </c>
      <c r="B231" s="161" t="s">
        <v>953</v>
      </c>
      <c r="C231" s="161" t="s">
        <v>726</v>
      </c>
      <c r="D231" s="162">
        <v>36.53</v>
      </c>
      <c r="E231" s="161" t="s">
        <v>3118</v>
      </c>
      <c r="F231" s="160"/>
      <c r="G231" s="160">
        <v>1</v>
      </c>
      <c r="M231"/>
      <c r="N231"/>
      <c r="O231"/>
    </row>
    <row r="232" spans="1:15" s="2" customFormat="1" x14ac:dyDescent="0.2">
      <c r="A232" s="160">
        <v>230</v>
      </c>
      <c r="B232" s="161" t="s">
        <v>954</v>
      </c>
      <c r="C232" s="161" t="s">
        <v>726</v>
      </c>
      <c r="D232" s="162">
        <v>36.53</v>
      </c>
      <c r="E232" s="161" t="s">
        <v>3118</v>
      </c>
      <c r="F232" s="160"/>
      <c r="G232" s="160">
        <v>1</v>
      </c>
      <c r="M232"/>
      <c r="N232"/>
      <c r="O232"/>
    </row>
    <row r="233" spans="1:15" s="2" customFormat="1" x14ac:dyDescent="0.2">
      <c r="A233" s="160">
        <v>231</v>
      </c>
      <c r="B233" s="161" t="s">
        <v>955</v>
      </c>
      <c r="C233" s="161" t="s">
        <v>726</v>
      </c>
      <c r="D233" s="162">
        <v>36.299999999999997</v>
      </c>
      <c r="E233" s="161" t="s">
        <v>3117</v>
      </c>
      <c r="F233" s="160"/>
      <c r="G233" s="160">
        <v>1</v>
      </c>
      <c r="M233"/>
      <c r="N233"/>
      <c r="O233"/>
    </row>
    <row r="234" spans="1:15" s="2" customFormat="1" x14ac:dyDescent="0.2">
      <c r="A234" s="160">
        <v>232</v>
      </c>
      <c r="B234" s="161" t="s">
        <v>956</v>
      </c>
      <c r="C234" s="161" t="s">
        <v>726</v>
      </c>
      <c r="D234" s="162">
        <v>36.53</v>
      </c>
      <c r="E234" s="161" t="s">
        <v>3118</v>
      </c>
      <c r="F234" s="160"/>
      <c r="G234" s="160">
        <v>1</v>
      </c>
      <c r="M234"/>
      <c r="N234"/>
      <c r="O234"/>
    </row>
    <row r="235" spans="1:15" s="2" customFormat="1" x14ac:dyDescent="0.2">
      <c r="A235" s="160">
        <v>233</v>
      </c>
      <c r="B235" s="161" t="s">
        <v>957</v>
      </c>
      <c r="C235" s="161" t="s">
        <v>726</v>
      </c>
      <c r="D235" s="162">
        <v>36.299999999999997</v>
      </c>
      <c r="E235" s="161" t="s">
        <v>3117</v>
      </c>
      <c r="F235" s="160"/>
      <c r="G235" s="160">
        <v>1</v>
      </c>
      <c r="M235"/>
      <c r="N235"/>
      <c r="O235"/>
    </row>
    <row r="236" spans="1:15" s="2" customFormat="1" x14ac:dyDescent="0.2">
      <c r="A236" s="160">
        <v>234</v>
      </c>
      <c r="B236" s="161" t="s">
        <v>958</v>
      </c>
      <c r="C236" s="161" t="s">
        <v>726</v>
      </c>
      <c r="D236" s="162">
        <v>36.53</v>
      </c>
      <c r="E236" s="161" t="s">
        <v>3118</v>
      </c>
      <c r="F236" s="160"/>
      <c r="G236" s="160">
        <v>1</v>
      </c>
      <c r="M236"/>
      <c r="N236"/>
      <c r="O236"/>
    </row>
    <row r="237" spans="1:15" s="2" customFormat="1" x14ac:dyDescent="0.2">
      <c r="A237" s="160">
        <v>235</v>
      </c>
      <c r="B237" s="161" t="s">
        <v>959</v>
      </c>
      <c r="C237" s="161" t="s">
        <v>726</v>
      </c>
      <c r="D237" s="162">
        <v>36.299999999999997</v>
      </c>
      <c r="E237" s="161" t="s">
        <v>3117</v>
      </c>
      <c r="F237" s="160"/>
      <c r="G237" s="160">
        <v>1</v>
      </c>
      <c r="M237"/>
      <c r="N237"/>
      <c r="O237"/>
    </row>
    <row r="238" spans="1:15" s="2" customFormat="1" x14ac:dyDescent="0.2">
      <c r="A238" s="160">
        <v>236</v>
      </c>
      <c r="B238" s="161" t="s">
        <v>960</v>
      </c>
      <c r="C238" s="161" t="s">
        <v>726</v>
      </c>
      <c r="D238" s="162">
        <v>36.53</v>
      </c>
      <c r="E238" s="161" t="s">
        <v>3118</v>
      </c>
      <c r="F238" s="160"/>
      <c r="G238" s="160">
        <v>1</v>
      </c>
      <c r="M238"/>
      <c r="N238"/>
      <c r="O238"/>
    </row>
    <row r="239" spans="1:15" s="2" customFormat="1" x14ac:dyDescent="0.2">
      <c r="A239" s="160">
        <v>237</v>
      </c>
      <c r="B239" s="161" t="s">
        <v>961</v>
      </c>
      <c r="C239" s="161" t="s">
        <v>726</v>
      </c>
      <c r="D239" s="162">
        <v>40.08</v>
      </c>
      <c r="E239" s="161" t="s">
        <v>3117</v>
      </c>
      <c r="F239" s="160"/>
      <c r="G239" s="160">
        <v>1</v>
      </c>
      <c r="M239"/>
      <c r="N239"/>
      <c r="O239"/>
    </row>
    <row r="240" spans="1:15" s="2" customFormat="1" x14ac:dyDescent="0.2">
      <c r="A240" s="160">
        <v>238</v>
      </c>
      <c r="B240" s="161" t="s">
        <v>962</v>
      </c>
      <c r="C240" s="161" t="s">
        <v>726</v>
      </c>
      <c r="D240" s="162">
        <v>40.340000000000003</v>
      </c>
      <c r="E240" s="161" t="s">
        <v>3118</v>
      </c>
      <c r="F240" s="160"/>
      <c r="G240" s="160">
        <v>1</v>
      </c>
      <c r="M240"/>
      <c r="N240"/>
      <c r="O240"/>
    </row>
    <row r="241" spans="1:15" s="2" customFormat="1" x14ac:dyDescent="0.2">
      <c r="A241" s="160">
        <v>239</v>
      </c>
      <c r="B241" s="161" t="s">
        <v>963</v>
      </c>
      <c r="C241" s="161" t="s">
        <v>726</v>
      </c>
      <c r="D241" s="162">
        <v>36.299999999999997</v>
      </c>
      <c r="E241" s="161" t="s">
        <v>3116</v>
      </c>
      <c r="F241" s="160"/>
      <c r="G241" s="160">
        <v>1</v>
      </c>
      <c r="M241"/>
      <c r="N241"/>
      <c r="O241"/>
    </row>
    <row r="242" spans="1:15" s="2" customFormat="1" x14ac:dyDescent="0.2">
      <c r="A242" s="160">
        <v>240</v>
      </c>
      <c r="B242" s="161" t="s">
        <v>964</v>
      </c>
      <c r="C242" s="161" t="s">
        <v>726</v>
      </c>
      <c r="D242" s="162">
        <v>36.299999999999997</v>
      </c>
      <c r="E242" s="161" t="s">
        <v>3116</v>
      </c>
      <c r="F242" s="160"/>
      <c r="G242" s="160">
        <v>1</v>
      </c>
      <c r="M242"/>
      <c r="N242"/>
      <c r="O242"/>
    </row>
    <row r="243" spans="1:15" s="2" customFormat="1" x14ac:dyDescent="0.2">
      <c r="A243" s="160">
        <v>241</v>
      </c>
      <c r="B243" s="161" t="s">
        <v>965</v>
      </c>
      <c r="C243" s="161" t="s">
        <v>726</v>
      </c>
      <c r="D243" s="162">
        <v>38.32</v>
      </c>
      <c r="E243" s="161" t="s">
        <v>3116</v>
      </c>
      <c r="F243" s="160"/>
      <c r="G243" s="160">
        <v>1</v>
      </c>
      <c r="M243"/>
      <c r="N243"/>
      <c r="O243"/>
    </row>
    <row r="244" spans="1:15" s="2" customFormat="1" x14ac:dyDescent="0.2">
      <c r="A244" s="160">
        <v>242</v>
      </c>
      <c r="B244" s="161" t="s">
        <v>966</v>
      </c>
      <c r="C244" s="161" t="s">
        <v>726</v>
      </c>
      <c r="D244" s="162">
        <v>38.82</v>
      </c>
      <c r="E244" s="161" t="s">
        <v>3118</v>
      </c>
      <c r="F244" s="160"/>
      <c r="G244" s="160">
        <v>1</v>
      </c>
      <c r="M244"/>
      <c r="N244"/>
      <c r="O244"/>
    </row>
    <row r="245" spans="1:15" s="2" customFormat="1" x14ac:dyDescent="0.2">
      <c r="A245" s="160">
        <v>243</v>
      </c>
      <c r="B245" s="161" t="s">
        <v>967</v>
      </c>
      <c r="C245" s="161" t="s">
        <v>726</v>
      </c>
      <c r="D245" s="162">
        <v>36.53</v>
      </c>
      <c r="E245" s="161" t="s">
        <v>3118</v>
      </c>
      <c r="F245" s="160"/>
      <c r="G245" s="160">
        <v>1</v>
      </c>
      <c r="M245"/>
      <c r="N245"/>
      <c r="O245"/>
    </row>
    <row r="246" spans="1:15" s="2" customFormat="1" x14ac:dyDescent="0.2">
      <c r="A246" s="160">
        <v>244</v>
      </c>
      <c r="B246" s="161" t="s">
        <v>968</v>
      </c>
      <c r="C246" s="161" t="s">
        <v>726</v>
      </c>
      <c r="D246" s="162">
        <v>38.32</v>
      </c>
      <c r="E246" s="161" t="s">
        <v>3117</v>
      </c>
      <c r="F246" s="160"/>
      <c r="G246" s="160">
        <v>1</v>
      </c>
      <c r="M246"/>
      <c r="N246"/>
      <c r="O246"/>
    </row>
    <row r="247" spans="1:15" s="2" customFormat="1" x14ac:dyDescent="0.2">
      <c r="A247" s="160">
        <v>245</v>
      </c>
      <c r="B247" s="161" t="s">
        <v>969</v>
      </c>
      <c r="C247" s="161" t="s">
        <v>726</v>
      </c>
      <c r="D247" s="162">
        <v>36.53</v>
      </c>
      <c r="E247" s="161" t="s">
        <v>3118</v>
      </c>
      <c r="F247" s="160"/>
      <c r="G247" s="160">
        <v>1</v>
      </c>
      <c r="M247"/>
      <c r="N247"/>
      <c r="O247"/>
    </row>
    <row r="248" spans="1:15" s="2" customFormat="1" x14ac:dyDescent="0.2">
      <c r="A248" s="160">
        <v>246</v>
      </c>
      <c r="B248" s="161" t="s">
        <v>970</v>
      </c>
      <c r="C248" s="161" t="s">
        <v>726</v>
      </c>
      <c r="D248" s="162">
        <v>36.299999999999997</v>
      </c>
      <c r="E248" s="161" t="s">
        <v>3117</v>
      </c>
      <c r="F248" s="160"/>
      <c r="G248" s="160">
        <v>1</v>
      </c>
      <c r="M248"/>
      <c r="N248"/>
      <c r="O248"/>
    </row>
    <row r="249" spans="1:15" s="2" customFormat="1" x14ac:dyDescent="0.2">
      <c r="A249" s="160">
        <v>247</v>
      </c>
      <c r="B249" s="161" t="s">
        <v>971</v>
      </c>
      <c r="C249" s="161" t="s">
        <v>726</v>
      </c>
      <c r="D249" s="162">
        <v>36.53</v>
      </c>
      <c r="E249" s="161" t="s">
        <v>3118</v>
      </c>
      <c r="F249" s="160"/>
      <c r="G249" s="160">
        <v>1</v>
      </c>
      <c r="M249"/>
      <c r="N249"/>
      <c r="O249"/>
    </row>
    <row r="250" spans="1:15" s="2" customFormat="1" x14ac:dyDescent="0.2">
      <c r="A250" s="160">
        <v>248</v>
      </c>
      <c r="B250" s="161" t="s">
        <v>972</v>
      </c>
      <c r="C250" s="161" t="s">
        <v>726</v>
      </c>
      <c r="D250" s="162">
        <v>36.299999999999997</v>
      </c>
      <c r="E250" s="161" t="s">
        <v>3117</v>
      </c>
      <c r="F250" s="160"/>
      <c r="G250" s="160">
        <v>1</v>
      </c>
      <c r="M250"/>
      <c r="N250"/>
      <c r="O250"/>
    </row>
    <row r="251" spans="1:15" s="2" customFormat="1" x14ac:dyDescent="0.2">
      <c r="A251" s="160">
        <v>249</v>
      </c>
      <c r="B251" s="161" t="s">
        <v>973</v>
      </c>
      <c r="C251" s="161" t="s">
        <v>726</v>
      </c>
      <c r="D251" s="162">
        <v>36.53</v>
      </c>
      <c r="E251" s="161" t="s">
        <v>3118</v>
      </c>
      <c r="F251" s="160"/>
      <c r="G251" s="160">
        <v>1</v>
      </c>
      <c r="M251"/>
      <c r="N251"/>
      <c r="O251"/>
    </row>
    <row r="252" spans="1:15" s="2" customFormat="1" x14ac:dyDescent="0.2">
      <c r="A252" s="160">
        <v>250</v>
      </c>
      <c r="B252" s="161" t="s">
        <v>974</v>
      </c>
      <c r="C252" s="161" t="s">
        <v>726</v>
      </c>
      <c r="D252" s="162">
        <v>36.299999999999997</v>
      </c>
      <c r="E252" s="161" t="s">
        <v>3117</v>
      </c>
      <c r="F252" s="160"/>
      <c r="G252" s="160">
        <v>1</v>
      </c>
      <c r="M252"/>
      <c r="N252"/>
      <c r="O252"/>
    </row>
    <row r="253" spans="1:15" s="2" customFormat="1" x14ac:dyDescent="0.2">
      <c r="A253" s="160">
        <v>251</v>
      </c>
      <c r="B253" s="161" t="s">
        <v>975</v>
      </c>
      <c r="C253" s="161" t="s">
        <v>726</v>
      </c>
      <c r="D253" s="162">
        <v>36.53</v>
      </c>
      <c r="E253" s="161" t="s">
        <v>3118</v>
      </c>
      <c r="F253" s="160"/>
      <c r="G253" s="160">
        <v>1</v>
      </c>
      <c r="M253"/>
      <c r="N253"/>
      <c r="O253"/>
    </row>
    <row r="254" spans="1:15" s="2" customFormat="1" x14ac:dyDescent="0.2">
      <c r="A254" s="160">
        <v>252</v>
      </c>
      <c r="B254" s="161" t="s">
        <v>976</v>
      </c>
      <c r="C254" s="161" t="s">
        <v>726</v>
      </c>
      <c r="D254" s="162">
        <v>36.299999999999997</v>
      </c>
      <c r="E254" s="161" t="s">
        <v>3117</v>
      </c>
      <c r="F254" s="160"/>
      <c r="G254" s="160">
        <v>1</v>
      </c>
      <c r="M254"/>
      <c r="N254"/>
      <c r="O254"/>
    </row>
    <row r="255" spans="1:15" s="2" customFormat="1" x14ac:dyDescent="0.2">
      <c r="A255" s="160">
        <v>253</v>
      </c>
      <c r="B255" s="161" t="s">
        <v>977</v>
      </c>
      <c r="C255" s="161" t="s">
        <v>726</v>
      </c>
      <c r="D255" s="162">
        <v>36.53</v>
      </c>
      <c r="E255" s="161" t="s">
        <v>3118</v>
      </c>
      <c r="F255" s="160"/>
      <c r="G255" s="160">
        <v>1</v>
      </c>
      <c r="M255"/>
      <c r="N255"/>
      <c r="O255"/>
    </row>
    <row r="256" spans="1:15" s="2" customFormat="1" x14ac:dyDescent="0.2">
      <c r="A256" s="160">
        <v>254</v>
      </c>
      <c r="B256" s="161" t="s">
        <v>978</v>
      </c>
      <c r="C256" s="161" t="s">
        <v>726</v>
      </c>
      <c r="D256" s="162">
        <v>36.299999999999997</v>
      </c>
      <c r="E256" s="161" t="s">
        <v>3117</v>
      </c>
      <c r="F256" s="160"/>
      <c r="G256" s="160">
        <v>1</v>
      </c>
      <c r="M256"/>
      <c r="N256"/>
      <c r="O256"/>
    </row>
    <row r="257" spans="1:15" s="2" customFormat="1" x14ac:dyDescent="0.2">
      <c r="A257" s="160">
        <v>255</v>
      </c>
      <c r="B257" s="161" t="s">
        <v>979</v>
      </c>
      <c r="C257" s="161" t="s">
        <v>726</v>
      </c>
      <c r="D257" s="162">
        <v>36.53</v>
      </c>
      <c r="E257" s="161" t="s">
        <v>3118</v>
      </c>
      <c r="F257" s="160"/>
      <c r="G257" s="160">
        <v>1</v>
      </c>
      <c r="M257"/>
      <c r="N257"/>
      <c r="O257"/>
    </row>
    <row r="258" spans="1:15" s="2" customFormat="1" x14ac:dyDescent="0.2">
      <c r="A258" s="160">
        <v>256</v>
      </c>
      <c r="B258" s="161" t="s">
        <v>980</v>
      </c>
      <c r="C258" s="161" t="s">
        <v>726</v>
      </c>
      <c r="D258" s="162">
        <v>36.299999999999997</v>
      </c>
      <c r="E258" s="161" t="s">
        <v>3117</v>
      </c>
      <c r="F258" s="160"/>
      <c r="G258" s="160">
        <v>1</v>
      </c>
      <c r="M258"/>
      <c r="N258"/>
      <c r="O258"/>
    </row>
    <row r="259" spans="1:15" s="2" customFormat="1" x14ac:dyDescent="0.2">
      <c r="A259" s="160">
        <v>257</v>
      </c>
      <c r="B259" s="161" t="s">
        <v>981</v>
      </c>
      <c r="C259" s="161" t="s">
        <v>726</v>
      </c>
      <c r="D259" s="162">
        <v>36.53</v>
      </c>
      <c r="E259" s="161" t="s">
        <v>3118</v>
      </c>
      <c r="F259" s="160"/>
      <c r="G259" s="160">
        <v>1</v>
      </c>
      <c r="M259"/>
      <c r="N259"/>
      <c r="O259"/>
    </row>
    <row r="260" spans="1:15" s="2" customFormat="1" x14ac:dyDescent="0.2">
      <c r="A260" s="160">
        <v>258</v>
      </c>
      <c r="B260" s="161" t="s">
        <v>982</v>
      </c>
      <c r="C260" s="161" t="s">
        <v>726</v>
      </c>
      <c r="D260" s="162">
        <v>36.299999999999997</v>
      </c>
      <c r="E260" s="161" t="s">
        <v>3117</v>
      </c>
      <c r="F260" s="160"/>
      <c r="G260" s="160">
        <v>1</v>
      </c>
      <c r="M260"/>
      <c r="N260"/>
      <c r="O260"/>
    </row>
    <row r="261" spans="1:15" s="2" customFormat="1" x14ac:dyDescent="0.2">
      <c r="A261" s="160">
        <v>259</v>
      </c>
      <c r="B261" s="161" t="s">
        <v>983</v>
      </c>
      <c r="C261" s="161" t="s">
        <v>726</v>
      </c>
      <c r="D261" s="162">
        <v>36.53</v>
      </c>
      <c r="E261" s="161" t="s">
        <v>3118</v>
      </c>
      <c r="F261" s="160"/>
      <c r="G261" s="160">
        <v>1</v>
      </c>
      <c r="M261"/>
      <c r="N261"/>
      <c r="O261"/>
    </row>
    <row r="262" spans="1:15" s="2" customFormat="1" x14ac:dyDescent="0.2">
      <c r="A262" s="160">
        <v>260</v>
      </c>
      <c r="B262" s="161" t="s">
        <v>984</v>
      </c>
      <c r="C262" s="161" t="s">
        <v>726</v>
      </c>
      <c r="D262" s="162">
        <v>36.299999999999997</v>
      </c>
      <c r="E262" s="161" t="s">
        <v>3117</v>
      </c>
      <c r="F262" s="160"/>
      <c r="G262" s="160">
        <v>1</v>
      </c>
      <c r="M262"/>
      <c r="N262"/>
      <c r="O262"/>
    </row>
    <row r="263" spans="1:15" s="2" customFormat="1" x14ac:dyDescent="0.2">
      <c r="A263" s="160">
        <v>261</v>
      </c>
      <c r="B263" s="163" t="s">
        <v>985</v>
      </c>
      <c r="C263" s="163" t="s">
        <v>726</v>
      </c>
      <c r="D263" s="167">
        <v>36.31</v>
      </c>
      <c r="E263" s="161" t="s">
        <v>3118</v>
      </c>
      <c r="F263" s="160"/>
      <c r="G263" s="160">
        <v>1</v>
      </c>
      <c r="M263"/>
      <c r="N263"/>
      <c r="O263"/>
    </row>
    <row r="264" spans="1:15" s="2" customFormat="1" x14ac:dyDescent="0.2">
      <c r="A264" s="160">
        <v>262</v>
      </c>
      <c r="B264" s="163" t="s">
        <v>986</v>
      </c>
      <c r="C264" s="163" t="s">
        <v>726</v>
      </c>
      <c r="D264" s="167">
        <v>36.31</v>
      </c>
      <c r="E264" s="161" t="s">
        <v>3118</v>
      </c>
      <c r="F264" s="160"/>
      <c r="G264" s="160">
        <v>1</v>
      </c>
      <c r="M264"/>
      <c r="N264"/>
      <c r="O264"/>
    </row>
    <row r="265" spans="1:15" s="2" customFormat="1" x14ac:dyDescent="0.2">
      <c r="A265" s="160">
        <v>263</v>
      </c>
      <c r="B265" s="163" t="s">
        <v>987</v>
      </c>
      <c r="C265" s="163" t="s">
        <v>726</v>
      </c>
      <c r="D265" s="167">
        <v>36.08</v>
      </c>
      <c r="E265" s="161" t="s">
        <v>3117</v>
      </c>
      <c r="F265" s="160"/>
      <c r="G265" s="160">
        <v>1</v>
      </c>
      <c r="M265"/>
      <c r="N265"/>
      <c r="O265"/>
    </row>
    <row r="266" spans="1:15" s="2" customFormat="1" x14ac:dyDescent="0.2">
      <c r="A266" s="160">
        <v>264</v>
      </c>
      <c r="B266" s="163" t="s">
        <v>988</v>
      </c>
      <c r="C266" s="163" t="s">
        <v>726</v>
      </c>
      <c r="D266" s="167">
        <v>36.31</v>
      </c>
      <c r="E266" s="161" t="s">
        <v>3118</v>
      </c>
      <c r="F266" s="160"/>
      <c r="G266" s="160">
        <v>1</v>
      </c>
      <c r="M266"/>
      <c r="N266"/>
      <c r="O266"/>
    </row>
    <row r="267" spans="1:15" s="2" customFormat="1" x14ac:dyDescent="0.2">
      <c r="A267" s="160">
        <v>265</v>
      </c>
      <c r="B267" s="163" t="s">
        <v>989</v>
      </c>
      <c r="C267" s="163" t="s">
        <v>726</v>
      </c>
      <c r="D267" s="167">
        <v>36.08</v>
      </c>
      <c r="E267" s="161" t="s">
        <v>3117</v>
      </c>
      <c r="F267" s="160"/>
      <c r="G267" s="160">
        <v>1</v>
      </c>
      <c r="M267"/>
      <c r="N267"/>
      <c r="O267"/>
    </row>
    <row r="268" spans="1:15" s="2" customFormat="1" x14ac:dyDescent="0.2">
      <c r="A268" s="160">
        <v>266</v>
      </c>
      <c r="B268" s="163" t="s">
        <v>990</v>
      </c>
      <c r="C268" s="163" t="s">
        <v>726</v>
      </c>
      <c r="D268" s="167">
        <v>36.31</v>
      </c>
      <c r="E268" s="161" t="s">
        <v>3118</v>
      </c>
      <c r="F268" s="160"/>
      <c r="G268" s="160">
        <v>1</v>
      </c>
      <c r="M268"/>
      <c r="N268"/>
      <c r="O268"/>
    </row>
    <row r="269" spans="1:15" s="2" customFormat="1" x14ac:dyDescent="0.2">
      <c r="A269" s="160">
        <v>267</v>
      </c>
      <c r="B269" s="163" t="s">
        <v>991</v>
      </c>
      <c r="C269" s="163" t="s">
        <v>726</v>
      </c>
      <c r="D269" s="167">
        <v>36.08</v>
      </c>
      <c r="E269" s="161" t="s">
        <v>3117</v>
      </c>
      <c r="F269" s="160"/>
      <c r="G269" s="160">
        <v>1</v>
      </c>
      <c r="M269"/>
      <c r="N269"/>
      <c r="O269"/>
    </row>
    <row r="270" spans="1:15" s="2" customFormat="1" x14ac:dyDescent="0.2">
      <c r="A270" s="160">
        <v>268</v>
      </c>
      <c r="B270" s="163" t="s">
        <v>992</v>
      </c>
      <c r="C270" s="163" t="s">
        <v>726</v>
      </c>
      <c r="D270" s="167">
        <v>36.31</v>
      </c>
      <c r="E270" s="161" t="s">
        <v>3118</v>
      </c>
      <c r="F270" s="160"/>
      <c r="G270" s="160">
        <v>1</v>
      </c>
      <c r="M270"/>
      <c r="N270"/>
      <c r="O270"/>
    </row>
    <row r="271" spans="1:15" s="2" customFormat="1" x14ac:dyDescent="0.2">
      <c r="A271" s="160">
        <v>269</v>
      </c>
      <c r="B271" s="163" t="s">
        <v>993</v>
      </c>
      <c r="C271" s="163" t="s">
        <v>726</v>
      </c>
      <c r="D271" s="167">
        <v>36.08</v>
      </c>
      <c r="E271" s="161" t="s">
        <v>3117</v>
      </c>
      <c r="F271" s="160"/>
      <c r="G271" s="160">
        <v>1</v>
      </c>
      <c r="M271"/>
      <c r="N271"/>
      <c r="O271"/>
    </row>
    <row r="272" spans="1:15" s="2" customFormat="1" x14ac:dyDescent="0.2">
      <c r="A272" s="160">
        <v>270</v>
      </c>
      <c r="B272" s="163" t="s">
        <v>994</v>
      </c>
      <c r="C272" s="163" t="s">
        <v>726</v>
      </c>
      <c r="D272" s="167">
        <v>36.31</v>
      </c>
      <c r="E272" s="161" t="s">
        <v>3118</v>
      </c>
      <c r="F272" s="160"/>
      <c r="G272" s="160">
        <v>1</v>
      </c>
      <c r="M272"/>
      <c r="N272"/>
      <c r="O272"/>
    </row>
    <row r="273" spans="1:15" s="2" customFormat="1" x14ac:dyDescent="0.2">
      <c r="A273" s="160">
        <v>271</v>
      </c>
      <c r="B273" s="163" t="s">
        <v>995</v>
      </c>
      <c r="C273" s="163" t="s">
        <v>726</v>
      </c>
      <c r="D273" s="167">
        <v>36.08</v>
      </c>
      <c r="E273" s="161" t="s">
        <v>3117</v>
      </c>
      <c r="F273" s="160"/>
      <c r="G273" s="160">
        <v>1</v>
      </c>
      <c r="M273"/>
      <c r="N273"/>
      <c r="O273"/>
    </row>
    <row r="274" spans="1:15" s="2" customFormat="1" x14ac:dyDescent="0.2">
      <c r="A274" s="160">
        <v>272</v>
      </c>
      <c r="B274" s="163" t="s">
        <v>996</v>
      </c>
      <c r="C274" s="163" t="s">
        <v>726</v>
      </c>
      <c r="D274" s="167">
        <v>36.31</v>
      </c>
      <c r="E274" s="161" t="s">
        <v>3118</v>
      </c>
      <c r="F274" s="160"/>
      <c r="G274" s="160">
        <v>1</v>
      </c>
      <c r="M274"/>
      <c r="N274"/>
      <c r="O274"/>
    </row>
    <row r="275" spans="1:15" s="2" customFormat="1" x14ac:dyDescent="0.2">
      <c r="A275" s="160">
        <v>273</v>
      </c>
      <c r="B275" s="163" t="s">
        <v>997</v>
      </c>
      <c r="C275" s="163" t="s">
        <v>726</v>
      </c>
      <c r="D275" s="167">
        <v>36.08</v>
      </c>
      <c r="E275" s="161" t="s">
        <v>3117</v>
      </c>
      <c r="F275" s="160"/>
      <c r="G275" s="160">
        <v>1</v>
      </c>
      <c r="M275"/>
      <c r="N275"/>
      <c r="O275"/>
    </row>
    <row r="276" spans="1:15" s="2" customFormat="1" x14ac:dyDescent="0.2">
      <c r="A276" s="160">
        <v>274</v>
      </c>
      <c r="B276" s="163" t="s">
        <v>998</v>
      </c>
      <c r="C276" s="163" t="s">
        <v>726</v>
      </c>
      <c r="D276" s="167">
        <v>36.31</v>
      </c>
      <c r="E276" s="161" t="s">
        <v>3118</v>
      </c>
      <c r="F276" s="160"/>
      <c r="G276" s="160">
        <v>1</v>
      </c>
      <c r="M276"/>
      <c r="N276"/>
      <c r="O276"/>
    </row>
    <row r="277" spans="1:15" s="2" customFormat="1" x14ac:dyDescent="0.2">
      <c r="A277" s="160">
        <v>275</v>
      </c>
      <c r="B277" s="163" t="s">
        <v>999</v>
      </c>
      <c r="C277" s="163" t="s">
        <v>726</v>
      </c>
      <c r="D277" s="167">
        <v>36.08</v>
      </c>
      <c r="E277" s="161" t="s">
        <v>3117</v>
      </c>
      <c r="F277" s="160"/>
      <c r="G277" s="160">
        <v>1</v>
      </c>
      <c r="M277"/>
      <c r="N277"/>
      <c r="O277"/>
    </row>
    <row r="278" spans="1:15" s="2" customFormat="1" x14ac:dyDescent="0.2">
      <c r="A278" s="160">
        <v>276</v>
      </c>
      <c r="B278" s="163" t="s">
        <v>1000</v>
      </c>
      <c r="C278" s="163" t="s">
        <v>726</v>
      </c>
      <c r="D278" s="167">
        <v>36.31</v>
      </c>
      <c r="E278" s="161" t="s">
        <v>3118</v>
      </c>
      <c r="F278" s="160"/>
      <c r="G278" s="160">
        <v>1</v>
      </c>
      <c r="M278"/>
      <c r="N278"/>
      <c r="O278"/>
    </row>
    <row r="279" spans="1:15" s="2" customFormat="1" x14ac:dyDescent="0.2">
      <c r="A279" s="160">
        <v>277</v>
      </c>
      <c r="B279" s="163" t="s">
        <v>1001</v>
      </c>
      <c r="C279" s="163" t="s">
        <v>726</v>
      </c>
      <c r="D279" s="167">
        <v>36.08</v>
      </c>
      <c r="E279" s="161" t="s">
        <v>3117</v>
      </c>
      <c r="F279" s="160"/>
      <c r="G279" s="160">
        <v>1</v>
      </c>
      <c r="M279"/>
      <c r="N279"/>
      <c r="O279"/>
    </row>
    <row r="280" spans="1:15" s="2" customFormat="1" x14ac:dyDescent="0.2">
      <c r="A280" s="160">
        <v>278</v>
      </c>
      <c r="B280" s="163" t="s">
        <v>1002</v>
      </c>
      <c r="C280" s="163" t="s">
        <v>726</v>
      </c>
      <c r="D280" s="167">
        <v>38.340000000000003</v>
      </c>
      <c r="E280" s="161" t="s">
        <v>3118</v>
      </c>
      <c r="F280" s="160"/>
      <c r="G280" s="160">
        <v>1</v>
      </c>
      <c r="M280"/>
      <c r="N280"/>
      <c r="O280"/>
    </row>
    <row r="281" spans="1:15" s="2" customFormat="1" x14ac:dyDescent="0.2">
      <c r="A281" s="160">
        <v>279</v>
      </c>
      <c r="B281" s="163" t="s">
        <v>1003</v>
      </c>
      <c r="C281" s="163" t="s">
        <v>726</v>
      </c>
      <c r="D281" s="167">
        <v>36.08</v>
      </c>
      <c r="E281" s="161" t="s">
        <v>3117</v>
      </c>
      <c r="F281" s="160"/>
      <c r="G281" s="160">
        <v>1</v>
      </c>
      <c r="M281"/>
      <c r="N281"/>
      <c r="O281"/>
    </row>
    <row r="282" spans="1:15" s="2" customFormat="1" x14ac:dyDescent="0.2">
      <c r="A282" s="160">
        <v>280</v>
      </c>
      <c r="B282" s="163" t="s">
        <v>1004</v>
      </c>
      <c r="C282" s="163" t="s">
        <v>726</v>
      </c>
      <c r="D282" s="167">
        <v>36.08</v>
      </c>
      <c r="E282" s="161" t="s">
        <v>3117</v>
      </c>
      <c r="F282" s="160"/>
      <c r="G282" s="160">
        <v>1</v>
      </c>
      <c r="M282"/>
      <c r="N282"/>
      <c r="O282"/>
    </row>
    <row r="283" spans="1:15" s="2" customFormat="1" x14ac:dyDescent="0.2">
      <c r="A283" s="160">
        <v>281</v>
      </c>
      <c r="B283" s="163" t="s">
        <v>1005</v>
      </c>
      <c r="C283" s="163" t="s">
        <v>726</v>
      </c>
      <c r="D283" s="167">
        <v>38.340000000000003</v>
      </c>
      <c r="E283" s="161" t="s">
        <v>3117</v>
      </c>
      <c r="F283" s="160"/>
      <c r="G283" s="160">
        <v>1</v>
      </c>
      <c r="M283"/>
      <c r="N283"/>
      <c r="O283"/>
    </row>
    <row r="284" spans="1:15" s="2" customFormat="1" x14ac:dyDescent="0.2">
      <c r="A284" s="160">
        <v>282</v>
      </c>
      <c r="B284" s="163" t="s">
        <v>1006</v>
      </c>
      <c r="C284" s="163" t="s">
        <v>726</v>
      </c>
      <c r="D284" s="167">
        <v>38.090000000000003</v>
      </c>
      <c r="E284" s="161" t="s">
        <v>3116</v>
      </c>
      <c r="F284" s="160"/>
      <c r="G284" s="160">
        <v>1</v>
      </c>
      <c r="M284"/>
      <c r="N284"/>
      <c r="O284"/>
    </row>
    <row r="285" spans="1:15" s="2" customFormat="1" x14ac:dyDescent="0.2">
      <c r="A285" s="160">
        <v>283</v>
      </c>
      <c r="B285" s="163" t="s">
        <v>1007</v>
      </c>
      <c r="C285" s="163" t="s">
        <v>726</v>
      </c>
      <c r="D285" s="167">
        <v>36.08</v>
      </c>
      <c r="E285" s="161" t="s">
        <v>3116</v>
      </c>
      <c r="F285" s="160"/>
      <c r="G285" s="160">
        <v>1</v>
      </c>
      <c r="M285"/>
      <c r="N285"/>
      <c r="O285"/>
    </row>
    <row r="286" spans="1:15" s="2" customFormat="1" x14ac:dyDescent="0.2">
      <c r="A286" s="160">
        <v>284</v>
      </c>
      <c r="B286" s="163" t="s">
        <v>1008</v>
      </c>
      <c r="C286" s="163" t="s">
        <v>726</v>
      </c>
      <c r="D286" s="167">
        <v>36.08</v>
      </c>
      <c r="E286" s="161" t="s">
        <v>3116</v>
      </c>
      <c r="F286" s="160"/>
      <c r="G286" s="160">
        <v>1</v>
      </c>
      <c r="M286"/>
      <c r="N286"/>
      <c r="O286"/>
    </row>
    <row r="287" spans="1:15" s="2" customFormat="1" x14ac:dyDescent="0.2">
      <c r="A287" s="160">
        <v>285</v>
      </c>
      <c r="B287" s="163" t="s">
        <v>1009</v>
      </c>
      <c r="C287" s="163" t="s">
        <v>726</v>
      </c>
      <c r="D287" s="167">
        <v>36.75</v>
      </c>
      <c r="E287" s="161" t="s">
        <v>3117</v>
      </c>
      <c r="F287" s="160"/>
      <c r="G287" s="160">
        <v>1</v>
      </c>
      <c r="M287"/>
      <c r="N287"/>
      <c r="O287"/>
    </row>
    <row r="288" spans="1:15" s="2" customFormat="1" x14ac:dyDescent="0.2">
      <c r="A288" s="160">
        <v>286</v>
      </c>
      <c r="B288" s="163" t="s">
        <v>1010</v>
      </c>
      <c r="C288" s="163" t="s">
        <v>726</v>
      </c>
      <c r="D288" s="167">
        <v>36.99</v>
      </c>
      <c r="E288" s="161" t="s">
        <v>3118</v>
      </c>
      <c r="F288" s="160"/>
      <c r="G288" s="160">
        <v>1</v>
      </c>
      <c r="M288"/>
      <c r="N288"/>
      <c r="O288"/>
    </row>
    <row r="289" spans="1:15" s="2" customFormat="1" x14ac:dyDescent="0.2">
      <c r="A289" s="160">
        <v>287</v>
      </c>
      <c r="B289" s="163" t="s">
        <v>1011</v>
      </c>
      <c r="C289" s="163" t="s">
        <v>726</v>
      </c>
      <c r="D289" s="167">
        <v>36.75</v>
      </c>
      <c r="E289" s="161" t="s">
        <v>3117</v>
      </c>
      <c r="F289" s="160"/>
      <c r="G289" s="160">
        <v>1</v>
      </c>
      <c r="M289"/>
      <c r="N289"/>
      <c r="O289"/>
    </row>
    <row r="290" spans="1:15" s="2" customFormat="1" x14ac:dyDescent="0.2">
      <c r="A290" s="160">
        <v>288</v>
      </c>
      <c r="B290" s="163" t="s">
        <v>1012</v>
      </c>
      <c r="C290" s="163" t="s">
        <v>726</v>
      </c>
      <c r="D290" s="167">
        <v>36.99</v>
      </c>
      <c r="E290" s="161" t="s">
        <v>3118</v>
      </c>
      <c r="F290" s="160"/>
      <c r="G290" s="160">
        <v>1</v>
      </c>
      <c r="M290"/>
      <c r="N290"/>
      <c r="O290"/>
    </row>
    <row r="291" spans="1:15" s="2" customFormat="1" x14ac:dyDescent="0.2">
      <c r="A291" s="160">
        <v>289</v>
      </c>
      <c r="B291" s="163" t="s">
        <v>1013</v>
      </c>
      <c r="C291" s="163" t="s">
        <v>726</v>
      </c>
      <c r="D291" s="167">
        <v>36.75</v>
      </c>
      <c r="E291" s="161" t="s">
        <v>3117</v>
      </c>
      <c r="F291" s="160"/>
      <c r="G291" s="160">
        <v>1</v>
      </c>
      <c r="M291"/>
      <c r="N291"/>
      <c r="O291"/>
    </row>
    <row r="292" spans="1:15" s="2" customFormat="1" x14ac:dyDescent="0.2">
      <c r="A292" s="160">
        <v>290</v>
      </c>
      <c r="B292" s="163" t="s">
        <v>1014</v>
      </c>
      <c r="C292" s="163" t="s">
        <v>726</v>
      </c>
      <c r="D292" s="167">
        <v>36.99</v>
      </c>
      <c r="E292" s="161" t="s">
        <v>3118</v>
      </c>
      <c r="F292" s="160"/>
      <c r="G292" s="160">
        <v>1</v>
      </c>
      <c r="M292"/>
      <c r="N292"/>
      <c r="O292"/>
    </row>
    <row r="293" spans="1:15" s="2" customFormat="1" x14ac:dyDescent="0.2">
      <c r="A293" s="160">
        <v>291</v>
      </c>
      <c r="B293" s="163" t="s">
        <v>1015</v>
      </c>
      <c r="C293" s="163" t="s">
        <v>726</v>
      </c>
      <c r="D293" s="167">
        <v>36.99</v>
      </c>
      <c r="E293" s="161" t="s">
        <v>3118</v>
      </c>
      <c r="F293" s="160"/>
      <c r="G293" s="160">
        <v>1</v>
      </c>
      <c r="M293"/>
      <c r="N293"/>
      <c r="O293"/>
    </row>
    <row r="294" spans="1:15" s="2" customFormat="1" x14ac:dyDescent="0.2">
      <c r="A294" s="160">
        <v>292</v>
      </c>
      <c r="B294" s="163" t="s">
        <v>1016</v>
      </c>
      <c r="C294" s="163" t="s">
        <v>726</v>
      </c>
      <c r="D294" s="167">
        <v>36.75</v>
      </c>
      <c r="E294" s="161" t="s">
        <v>3117</v>
      </c>
      <c r="F294" s="160"/>
      <c r="G294" s="160">
        <v>1</v>
      </c>
      <c r="M294"/>
      <c r="N294"/>
      <c r="O294"/>
    </row>
    <row r="295" spans="1:15" s="2" customFormat="1" x14ac:dyDescent="0.2">
      <c r="A295" s="160">
        <v>293</v>
      </c>
      <c r="B295" s="163" t="s">
        <v>1017</v>
      </c>
      <c r="C295" s="163" t="s">
        <v>726</v>
      </c>
      <c r="D295" s="167">
        <v>36.99</v>
      </c>
      <c r="E295" s="161" t="s">
        <v>3118</v>
      </c>
      <c r="F295" s="160"/>
      <c r="G295" s="160">
        <v>1</v>
      </c>
      <c r="M295"/>
      <c r="N295"/>
      <c r="O295"/>
    </row>
    <row r="296" spans="1:15" s="2" customFormat="1" x14ac:dyDescent="0.2">
      <c r="A296" s="160">
        <v>294</v>
      </c>
      <c r="B296" s="163" t="s">
        <v>1018</v>
      </c>
      <c r="C296" s="163" t="s">
        <v>726</v>
      </c>
      <c r="D296" s="167">
        <v>36.75</v>
      </c>
      <c r="E296" s="161" t="s">
        <v>3117</v>
      </c>
      <c r="F296" s="160"/>
      <c r="G296" s="160">
        <v>1</v>
      </c>
      <c r="M296"/>
      <c r="N296"/>
      <c r="O296"/>
    </row>
    <row r="297" spans="1:15" s="2" customFormat="1" x14ac:dyDescent="0.2">
      <c r="A297" s="160">
        <v>295</v>
      </c>
      <c r="B297" s="163" t="s">
        <v>1019</v>
      </c>
      <c r="C297" s="163" t="s">
        <v>726</v>
      </c>
      <c r="D297" s="167">
        <v>36.99</v>
      </c>
      <c r="E297" s="161" t="s">
        <v>3118</v>
      </c>
      <c r="F297" s="160"/>
      <c r="G297" s="160">
        <v>1</v>
      </c>
      <c r="M297"/>
      <c r="N297"/>
      <c r="O297"/>
    </row>
    <row r="298" spans="1:15" s="2" customFormat="1" x14ac:dyDescent="0.2">
      <c r="A298" s="160">
        <v>296</v>
      </c>
      <c r="B298" s="163" t="s">
        <v>1020</v>
      </c>
      <c r="C298" s="163" t="s">
        <v>726</v>
      </c>
      <c r="D298" s="167">
        <v>36.75</v>
      </c>
      <c r="E298" s="161" t="s">
        <v>3117</v>
      </c>
      <c r="F298" s="160"/>
      <c r="G298" s="160">
        <v>1</v>
      </c>
      <c r="M298"/>
      <c r="N298"/>
      <c r="O298"/>
    </row>
    <row r="299" spans="1:15" s="2" customFormat="1" x14ac:dyDescent="0.2">
      <c r="A299" s="160">
        <v>297</v>
      </c>
      <c r="B299" s="163" t="s">
        <v>1021</v>
      </c>
      <c r="C299" s="163" t="s">
        <v>726</v>
      </c>
      <c r="D299" s="167">
        <v>36.99</v>
      </c>
      <c r="E299" s="161" t="s">
        <v>3118</v>
      </c>
      <c r="F299" s="160"/>
      <c r="G299" s="160">
        <v>1</v>
      </c>
      <c r="M299"/>
      <c r="N299"/>
      <c r="O299"/>
    </row>
    <row r="300" spans="1:15" s="2" customFormat="1" x14ac:dyDescent="0.2">
      <c r="A300" s="160">
        <v>298</v>
      </c>
      <c r="B300" s="163" t="s">
        <v>1022</v>
      </c>
      <c r="C300" s="163" t="s">
        <v>726</v>
      </c>
      <c r="D300" s="167">
        <v>36.75</v>
      </c>
      <c r="E300" s="161" t="s">
        <v>3117</v>
      </c>
      <c r="F300" s="160"/>
      <c r="G300" s="160">
        <v>1</v>
      </c>
      <c r="M300"/>
      <c r="N300"/>
      <c r="O300"/>
    </row>
    <row r="301" spans="1:15" s="2" customFormat="1" x14ac:dyDescent="0.2">
      <c r="A301" s="160">
        <v>299</v>
      </c>
      <c r="B301" s="163" t="s">
        <v>1023</v>
      </c>
      <c r="C301" s="163" t="s">
        <v>726</v>
      </c>
      <c r="D301" s="167">
        <v>36.99</v>
      </c>
      <c r="E301" s="161" t="s">
        <v>3118</v>
      </c>
      <c r="F301" s="160"/>
      <c r="G301" s="160">
        <v>1</v>
      </c>
      <c r="M301"/>
      <c r="N301"/>
      <c r="O301"/>
    </row>
    <row r="302" spans="1:15" s="2" customFormat="1" x14ac:dyDescent="0.2">
      <c r="A302" s="160">
        <v>300</v>
      </c>
      <c r="B302" s="163" t="s">
        <v>1024</v>
      </c>
      <c r="C302" s="163" t="s">
        <v>726</v>
      </c>
      <c r="D302" s="167">
        <v>36.75</v>
      </c>
      <c r="E302" s="161" t="s">
        <v>3117</v>
      </c>
      <c r="F302" s="160"/>
      <c r="G302" s="160">
        <v>1</v>
      </c>
      <c r="M302"/>
      <c r="N302"/>
      <c r="O302"/>
    </row>
    <row r="303" spans="1:15" s="2" customFormat="1" x14ac:dyDescent="0.2">
      <c r="A303" s="160">
        <v>301</v>
      </c>
      <c r="B303" s="163" t="s">
        <v>1025</v>
      </c>
      <c r="C303" s="163" t="s">
        <v>726</v>
      </c>
      <c r="D303" s="167">
        <v>36.99</v>
      </c>
      <c r="E303" s="161" t="s">
        <v>3118</v>
      </c>
      <c r="F303" s="160"/>
      <c r="G303" s="160">
        <v>1</v>
      </c>
      <c r="M303"/>
      <c r="N303"/>
      <c r="O303"/>
    </row>
    <row r="304" spans="1:15" s="2" customFormat="1" x14ac:dyDescent="0.2">
      <c r="A304" s="160">
        <v>302</v>
      </c>
      <c r="B304" s="163" t="s">
        <v>1026</v>
      </c>
      <c r="C304" s="163" t="s">
        <v>726</v>
      </c>
      <c r="D304" s="167">
        <v>36.75</v>
      </c>
      <c r="E304" s="161" t="s">
        <v>3117</v>
      </c>
      <c r="F304" s="160"/>
      <c r="G304" s="160">
        <v>1</v>
      </c>
      <c r="M304"/>
      <c r="N304"/>
      <c r="O304"/>
    </row>
    <row r="305" spans="1:15" s="2" customFormat="1" x14ac:dyDescent="0.2">
      <c r="A305" s="160">
        <v>303</v>
      </c>
      <c r="B305" s="163" t="s">
        <v>1027</v>
      </c>
      <c r="C305" s="163" t="s">
        <v>726</v>
      </c>
      <c r="D305" s="167">
        <v>36.99</v>
      </c>
      <c r="E305" s="161" t="s">
        <v>3118</v>
      </c>
      <c r="F305" s="160"/>
      <c r="G305" s="160">
        <v>1</v>
      </c>
      <c r="M305"/>
      <c r="N305"/>
      <c r="O305"/>
    </row>
    <row r="306" spans="1:15" s="2" customFormat="1" x14ac:dyDescent="0.2">
      <c r="A306" s="160">
        <v>304</v>
      </c>
      <c r="B306" s="163" t="s">
        <v>1028</v>
      </c>
      <c r="C306" s="163" t="s">
        <v>726</v>
      </c>
      <c r="D306" s="167">
        <v>36.75</v>
      </c>
      <c r="E306" s="161" t="s">
        <v>3117</v>
      </c>
      <c r="F306" s="160"/>
      <c r="G306" s="160">
        <v>1</v>
      </c>
      <c r="M306"/>
      <c r="N306"/>
      <c r="O306"/>
    </row>
    <row r="307" spans="1:15" s="2" customFormat="1" x14ac:dyDescent="0.2">
      <c r="A307" s="160">
        <v>305</v>
      </c>
      <c r="B307" s="163" t="s">
        <v>1029</v>
      </c>
      <c r="C307" s="163" t="s">
        <v>726</v>
      </c>
      <c r="D307" s="167">
        <v>39.049999999999997</v>
      </c>
      <c r="E307" s="161" t="s">
        <v>3118</v>
      </c>
      <c r="F307" s="160"/>
      <c r="G307" s="160">
        <v>1</v>
      </c>
      <c r="M307"/>
      <c r="N307"/>
      <c r="O307"/>
    </row>
    <row r="308" spans="1:15" s="2" customFormat="1" x14ac:dyDescent="0.2">
      <c r="A308" s="160">
        <v>306</v>
      </c>
      <c r="B308" s="163" t="s">
        <v>1030</v>
      </c>
      <c r="C308" s="163" t="s">
        <v>726</v>
      </c>
      <c r="D308" s="167">
        <v>36.75</v>
      </c>
      <c r="E308" s="161" t="s">
        <v>3117</v>
      </c>
      <c r="F308" s="160"/>
      <c r="G308" s="160">
        <v>1</v>
      </c>
      <c r="M308"/>
      <c r="N308"/>
      <c r="O308"/>
    </row>
    <row r="309" spans="1:15" s="2" customFormat="1" x14ac:dyDescent="0.2">
      <c r="A309" s="160">
        <v>307</v>
      </c>
      <c r="B309" s="163" t="s">
        <v>1031</v>
      </c>
      <c r="C309" s="163" t="s">
        <v>726</v>
      </c>
      <c r="D309" s="167">
        <v>36.75</v>
      </c>
      <c r="E309" s="161" t="s">
        <v>3117</v>
      </c>
      <c r="F309" s="160"/>
      <c r="G309" s="160">
        <v>1</v>
      </c>
      <c r="M309"/>
      <c r="N309"/>
      <c r="O309"/>
    </row>
    <row r="310" spans="1:15" s="2" customFormat="1" x14ac:dyDescent="0.2">
      <c r="A310" s="160">
        <v>308</v>
      </c>
      <c r="B310" s="163" t="s">
        <v>1032</v>
      </c>
      <c r="C310" s="163" t="s">
        <v>726</v>
      </c>
      <c r="D310" s="167">
        <v>39.04</v>
      </c>
      <c r="E310" s="161" t="s">
        <v>3117</v>
      </c>
      <c r="F310" s="160"/>
      <c r="G310" s="160">
        <v>1</v>
      </c>
      <c r="M310"/>
      <c r="N310"/>
      <c r="O310"/>
    </row>
    <row r="311" spans="1:15" s="2" customFormat="1" x14ac:dyDescent="0.2">
      <c r="A311" s="160">
        <v>309</v>
      </c>
      <c r="B311" s="163" t="s">
        <v>1033</v>
      </c>
      <c r="C311" s="163" t="s">
        <v>726</v>
      </c>
      <c r="D311" s="167">
        <v>38.78</v>
      </c>
      <c r="E311" s="161" t="s">
        <v>489</v>
      </c>
      <c r="F311" s="160"/>
      <c r="G311" s="160">
        <v>1</v>
      </c>
      <c r="M311"/>
      <c r="N311"/>
      <c r="O311"/>
    </row>
    <row r="312" spans="1:15" s="2" customFormat="1" x14ac:dyDescent="0.2">
      <c r="A312" s="160">
        <v>310</v>
      </c>
      <c r="B312" s="163" t="s">
        <v>1034</v>
      </c>
      <c r="C312" s="163" t="s">
        <v>726</v>
      </c>
      <c r="D312" s="167">
        <v>36.75</v>
      </c>
      <c r="E312" s="161" t="s">
        <v>489</v>
      </c>
      <c r="F312" s="160"/>
      <c r="G312" s="160">
        <v>1</v>
      </c>
      <c r="M312"/>
      <c r="N312"/>
      <c r="O312"/>
    </row>
    <row r="313" spans="1:15" s="2" customFormat="1" x14ac:dyDescent="0.2">
      <c r="A313" s="160">
        <v>311</v>
      </c>
      <c r="B313" s="163" t="s">
        <v>1035</v>
      </c>
      <c r="C313" s="163" t="s">
        <v>726</v>
      </c>
      <c r="D313" s="167">
        <v>36.75</v>
      </c>
      <c r="E313" s="161" t="s">
        <v>489</v>
      </c>
      <c r="F313" s="160"/>
      <c r="G313" s="160">
        <v>1</v>
      </c>
      <c r="M313"/>
      <c r="N313"/>
      <c r="O313"/>
    </row>
    <row r="314" spans="1:15" s="2" customFormat="1" x14ac:dyDescent="0.2">
      <c r="A314" s="160">
        <v>312</v>
      </c>
      <c r="B314" s="163" t="s">
        <v>1036</v>
      </c>
      <c r="C314" s="163" t="s">
        <v>726</v>
      </c>
      <c r="D314" s="167">
        <v>44.41</v>
      </c>
      <c r="E314" s="161" t="s">
        <v>489</v>
      </c>
      <c r="F314" s="160"/>
      <c r="G314" s="160">
        <v>1</v>
      </c>
      <c r="M314"/>
      <c r="N314"/>
      <c r="O314"/>
    </row>
    <row r="315" spans="1:15" s="2" customFormat="1" x14ac:dyDescent="0.2">
      <c r="A315" s="160">
        <v>313</v>
      </c>
      <c r="B315" s="163" t="s">
        <v>1037</v>
      </c>
      <c r="C315" s="163" t="s">
        <v>726</v>
      </c>
      <c r="D315" s="167">
        <v>44.41</v>
      </c>
      <c r="E315" s="161" t="s">
        <v>489</v>
      </c>
      <c r="F315" s="160"/>
      <c r="G315" s="160">
        <v>1</v>
      </c>
      <c r="M315"/>
      <c r="N315"/>
      <c r="O315"/>
    </row>
    <row r="316" spans="1:15" s="2" customFormat="1" x14ac:dyDescent="0.2">
      <c r="A316" s="160">
        <v>314</v>
      </c>
      <c r="B316" s="163" t="s">
        <v>1038</v>
      </c>
      <c r="C316" s="163" t="s">
        <v>726</v>
      </c>
      <c r="D316" s="167">
        <v>36.75</v>
      </c>
      <c r="E316" s="161" t="s">
        <v>489</v>
      </c>
      <c r="F316" s="160"/>
      <c r="G316" s="160">
        <v>1</v>
      </c>
      <c r="M316"/>
      <c r="N316"/>
      <c r="O316"/>
    </row>
    <row r="317" spans="1:15" s="2" customFormat="1" x14ac:dyDescent="0.2">
      <c r="A317" s="160">
        <v>315</v>
      </c>
      <c r="B317" s="163" t="s">
        <v>1039</v>
      </c>
      <c r="C317" s="163" t="s">
        <v>726</v>
      </c>
      <c r="D317" s="167">
        <v>36.75</v>
      </c>
      <c r="E317" s="161" t="s">
        <v>489</v>
      </c>
      <c r="F317" s="160"/>
      <c r="G317" s="160">
        <v>1</v>
      </c>
      <c r="M317"/>
      <c r="N317"/>
      <c r="O317"/>
    </row>
    <row r="318" spans="1:15" s="2" customFormat="1" x14ac:dyDescent="0.2">
      <c r="A318" s="160">
        <v>316</v>
      </c>
      <c r="B318" s="163" t="s">
        <v>1040</v>
      </c>
      <c r="C318" s="163" t="s">
        <v>726</v>
      </c>
      <c r="D318" s="167">
        <v>38.78</v>
      </c>
      <c r="E318" s="161" t="s">
        <v>489</v>
      </c>
      <c r="F318" s="160"/>
      <c r="G318" s="160">
        <v>1</v>
      </c>
      <c r="M318"/>
      <c r="N318"/>
      <c r="O318"/>
    </row>
    <row r="319" spans="1:15" s="2" customFormat="1" x14ac:dyDescent="0.2">
      <c r="A319" s="160">
        <v>317</v>
      </c>
      <c r="B319" s="163" t="s">
        <v>1041</v>
      </c>
      <c r="C319" s="163" t="s">
        <v>726</v>
      </c>
      <c r="D319" s="167">
        <v>39.31</v>
      </c>
      <c r="E319" s="161" t="s">
        <v>3118</v>
      </c>
      <c r="F319" s="160"/>
      <c r="G319" s="160">
        <v>1</v>
      </c>
      <c r="M319"/>
      <c r="N319"/>
      <c r="O319"/>
    </row>
    <row r="320" spans="1:15" s="2" customFormat="1" x14ac:dyDescent="0.2">
      <c r="A320" s="160">
        <v>318</v>
      </c>
      <c r="B320" s="163" t="s">
        <v>1042</v>
      </c>
      <c r="C320" s="163" t="s">
        <v>726</v>
      </c>
      <c r="D320" s="167">
        <v>36.99</v>
      </c>
      <c r="E320" s="161" t="s">
        <v>3118</v>
      </c>
      <c r="F320" s="160"/>
      <c r="G320" s="160">
        <v>1</v>
      </c>
      <c r="M320"/>
      <c r="N320"/>
      <c r="O320"/>
    </row>
    <row r="321" spans="1:15" s="2" customFormat="1" x14ac:dyDescent="0.2">
      <c r="A321" s="160">
        <v>319</v>
      </c>
      <c r="B321" s="163" t="s">
        <v>1043</v>
      </c>
      <c r="C321" s="163" t="s">
        <v>726</v>
      </c>
      <c r="D321" s="167">
        <v>38.799999999999997</v>
      </c>
      <c r="E321" s="161" t="s">
        <v>3117</v>
      </c>
      <c r="F321" s="160"/>
      <c r="G321" s="160">
        <v>1</v>
      </c>
      <c r="M321"/>
      <c r="N321"/>
      <c r="O321"/>
    </row>
    <row r="322" spans="1:15" s="2" customFormat="1" x14ac:dyDescent="0.2">
      <c r="A322" s="160">
        <v>320</v>
      </c>
      <c r="B322" s="163" t="s">
        <v>1044</v>
      </c>
      <c r="C322" s="163" t="s">
        <v>726</v>
      </c>
      <c r="D322" s="167">
        <v>36.99</v>
      </c>
      <c r="E322" s="161" t="s">
        <v>3118</v>
      </c>
      <c r="F322" s="160"/>
      <c r="G322" s="160">
        <v>1</v>
      </c>
      <c r="M322"/>
      <c r="N322"/>
      <c r="O322"/>
    </row>
    <row r="323" spans="1:15" s="2" customFormat="1" x14ac:dyDescent="0.2">
      <c r="A323" s="160">
        <v>321</v>
      </c>
      <c r="B323" s="163" t="s">
        <v>1045</v>
      </c>
      <c r="C323" s="163" t="s">
        <v>726</v>
      </c>
      <c r="D323" s="167">
        <v>36.75</v>
      </c>
      <c r="E323" s="161" t="s">
        <v>3117</v>
      </c>
      <c r="F323" s="160"/>
      <c r="G323" s="160">
        <v>1</v>
      </c>
      <c r="M323"/>
      <c r="N323"/>
      <c r="O323"/>
    </row>
    <row r="324" spans="1:15" s="2" customFormat="1" x14ac:dyDescent="0.2">
      <c r="A324" s="160">
        <v>322</v>
      </c>
      <c r="B324" s="163" t="s">
        <v>1046</v>
      </c>
      <c r="C324" s="163" t="s">
        <v>726</v>
      </c>
      <c r="D324" s="167">
        <v>36.99</v>
      </c>
      <c r="E324" s="161" t="s">
        <v>3118</v>
      </c>
      <c r="F324" s="160"/>
      <c r="G324" s="160">
        <v>1</v>
      </c>
      <c r="M324"/>
      <c r="N324"/>
      <c r="O324"/>
    </row>
    <row r="325" spans="1:15" s="2" customFormat="1" x14ac:dyDescent="0.2">
      <c r="A325" s="160">
        <v>323</v>
      </c>
      <c r="B325" s="163" t="s">
        <v>1047</v>
      </c>
      <c r="C325" s="163" t="s">
        <v>726</v>
      </c>
      <c r="D325" s="167">
        <v>36.75</v>
      </c>
      <c r="E325" s="161" t="s">
        <v>3117</v>
      </c>
      <c r="F325" s="160"/>
      <c r="G325" s="160">
        <v>1</v>
      </c>
      <c r="M325"/>
      <c r="N325"/>
      <c r="O325"/>
    </row>
    <row r="326" spans="1:15" s="2" customFormat="1" x14ac:dyDescent="0.2">
      <c r="A326" s="160">
        <v>324</v>
      </c>
      <c r="B326" s="163" t="s">
        <v>1048</v>
      </c>
      <c r="C326" s="163" t="s">
        <v>726</v>
      </c>
      <c r="D326" s="167">
        <v>36.99</v>
      </c>
      <c r="E326" s="161" t="s">
        <v>3118</v>
      </c>
      <c r="F326" s="160"/>
      <c r="G326" s="160">
        <v>1</v>
      </c>
      <c r="M326"/>
      <c r="N326"/>
      <c r="O326"/>
    </row>
    <row r="327" spans="1:15" s="2" customFormat="1" x14ac:dyDescent="0.2">
      <c r="A327" s="160">
        <v>325</v>
      </c>
      <c r="B327" s="163" t="s">
        <v>1049</v>
      </c>
      <c r="C327" s="163" t="s">
        <v>726</v>
      </c>
      <c r="D327" s="167">
        <v>36.75</v>
      </c>
      <c r="E327" s="161" t="s">
        <v>3117</v>
      </c>
      <c r="F327" s="160"/>
      <c r="G327" s="160">
        <v>1</v>
      </c>
      <c r="M327"/>
      <c r="N327"/>
      <c r="O327"/>
    </row>
    <row r="328" spans="1:15" s="2" customFormat="1" x14ac:dyDescent="0.2">
      <c r="A328" s="160">
        <v>326</v>
      </c>
      <c r="B328" s="163" t="s">
        <v>1050</v>
      </c>
      <c r="C328" s="163" t="s">
        <v>726</v>
      </c>
      <c r="D328" s="167">
        <v>36.99</v>
      </c>
      <c r="E328" s="161" t="s">
        <v>3118</v>
      </c>
      <c r="F328" s="160"/>
      <c r="G328" s="160">
        <v>1</v>
      </c>
      <c r="M328"/>
      <c r="N328"/>
      <c r="O328"/>
    </row>
    <row r="329" spans="1:15" s="2" customFormat="1" x14ac:dyDescent="0.2">
      <c r="A329" s="160">
        <v>327</v>
      </c>
      <c r="B329" s="163" t="s">
        <v>1051</v>
      </c>
      <c r="C329" s="163" t="s">
        <v>726</v>
      </c>
      <c r="D329" s="167">
        <v>36.75</v>
      </c>
      <c r="E329" s="161" t="s">
        <v>3117</v>
      </c>
      <c r="F329" s="160"/>
      <c r="G329" s="160">
        <v>1</v>
      </c>
      <c r="M329"/>
      <c r="N329"/>
      <c r="O329"/>
    </row>
    <row r="330" spans="1:15" s="2" customFormat="1" x14ac:dyDescent="0.2">
      <c r="A330" s="160">
        <v>328</v>
      </c>
      <c r="B330" s="163" t="s">
        <v>1052</v>
      </c>
      <c r="C330" s="163" t="s">
        <v>726</v>
      </c>
      <c r="D330" s="167">
        <v>36.99</v>
      </c>
      <c r="E330" s="161" t="s">
        <v>3118</v>
      </c>
      <c r="F330" s="160"/>
      <c r="G330" s="160">
        <v>1</v>
      </c>
      <c r="M330"/>
      <c r="N330"/>
      <c r="O330"/>
    </row>
    <row r="331" spans="1:15" s="2" customFormat="1" x14ac:dyDescent="0.2">
      <c r="A331" s="160">
        <v>329</v>
      </c>
      <c r="B331" s="163" t="s">
        <v>1053</v>
      </c>
      <c r="C331" s="163" t="s">
        <v>726</v>
      </c>
      <c r="D331" s="167">
        <v>36.75</v>
      </c>
      <c r="E331" s="161" t="s">
        <v>3117</v>
      </c>
      <c r="F331" s="160"/>
      <c r="G331" s="160">
        <v>1</v>
      </c>
      <c r="M331"/>
      <c r="N331"/>
      <c r="O331"/>
    </row>
    <row r="332" spans="1:15" s="2" customFormat="1" x14ac:dyDescent="0.2">
      <c r="A332" s="160">
        <v>330</v>
      </c>
      <c r="B332" s="163" t="s">
        <v>1054</v>
      </c>
      <c r="C332" s="163" t="s">
        <v>726</v>
      </c>
      <c r="D332" s="167">
        <v>36.99</v>
      </c>
      <c r="E332" s="161" t="s">
        <v>3118</v>
      </c>
      <c r="F332" s="160"/>
      <c r="G332" s="160">
        <v>1</v>
      </c>
      <c r="M332"/>
      <c r="N332"/>
      <c r="O332"/>
    </row>
    <row r="333" spans="1:15" s="2" customFormat="1" x14ac:dyDescent="0.2">
      <c r="A333" s="160">
        <v>331</v>
      </c>
      <c r="B333" s="163" t="s">
        <v>1055</v>
      </c>
      <c r="C333" s="163" t="s">
        <v>726</v>
      </c>
      <c r="D333" s="167">
        <v>36.75</v>
      </c>
      <c r="E333" s="161" t="s">
        <v>3117</v>
      </c>
      <c r="F333" s="160"/>
      <c r="G333" s="160">
        <v>1</v>
      </c>
      <c r="M333"/>
      <c r="N333"/>
      <c r="O333"/>
    </row>
    <row r="334" spans="1:15" s="2" customFormat="1" x14ac:dyDescent="0.2">
      <c r="A334" s="160">
        <v>332</v>
      </c>
      <c r="B334" s="163" t="s">
        <v>1056</v>
      </c>
      <c r="C334" s="163" t="s">
        <v>726</v>
      </c>
      <c r="D334" s="167">
        <v>36.99</v>
      </c>
      <c r="E334" s="161" t="s">
        <v>3118</v>
      </c>
      <c r="F334" s="160"/>
      <c r="G334" s="160">
        <v>1</v>
      </c>
      <c r="M334"/>
      <c r="N334"/>
      <c r="O334"/>
    </row>
    <row r="335" spans="1:15" s="2" customFormat="1" x14ac:dyDescent="0.2">
      <c r="A335" s="160">
        <v>333</v>
      </c>
      <c r="B335" s="163" t="s">
        <v>1057</v>
      </c>
      <c r="C335" s="163" t="s">
        <v>726</v>
      </c>
      <c r="D335" s="167">
        <v>36.75</v>
      </c>
      <c r="E335" s="161" t="s">
        <v>3117</v>
      </c>
      <c r="F335" s="160"/>
      <c r="G335" s="160">
        <v>1</v>
      </c>
      <c r="M335"/>
      <c r="N335"/>
      <c r="O335"/>
    </row>
    <row r="336" spans="1:15" s="2" customFormat="1" x14ac:dyDescent="0.2">
      <c r="A336" s="160">
        <v>334</v>
      </c>
      <c r="B336" s="163" t="s">
        <v>1058</v>
      </c>
      <c r="C336" s="163" t="s">
        <v>726</v>
      </c>
      <c r="D336" s="167">
        <v>36.99</v>
      </c>
      <c r="E336" s="161" t="s">
        <v>3118</v>
      </c>
      <c r="F336" s="160"/>
      <c r="G336" s="160">
        <v>1</v>
      </c>
      <c r="M336"/>
      <c r="N336"/>
      <c r="O336"/>
    </row>
    <row r="337" spans="1:15" s="2" customFormat="1" x14ac:dyDescent="0.2">
      <c r="A337" s="160">
        <v>335</v>
      </c>
      <c r="B337" s="163" t="s">
        <v>1059</v>
      </c>
      <c r="C337" s="163" t="s">
        <v>726</v>
      </c>
      <c r="D337" s="164">
        <v>43.6</v>
      </c>
      <c r="E337" s="161" t="s">
        <v>3116</v>
      </c>
      <c r="F337" s="160"/>
      <c r="G337" s="160">
        <v>1</v>
      </c>
      <c r="M337"/>
      <c r="N337"/>
      <c r="O337"/>
    </row>
    <row r="338" spans="1:15" s="2" customFormat="1" x14ac:dyDescent="0.2">
      <c r="A338" s="160">
        <v>336</v>
      </c>
      <c r="B338" s="163" t="s">
        <v>1060</v>
      </c>
      <c r="C338" s="163" t="s">
        <v>726</v>
      </c>
      <c r="D338" s="164">
        <v>43.6</v>
      </c>
      <c r="E338" s="161" t="s">
        <v>3116</v>
      </c>
      <c r="F338" s="160"/>
      <c r="G338" s="160">
        <v>1</v>
      </c>
      <c r="M338"/>
      <c r="N338"/>
      <c r="O338"/>
    </row>
    <row r="339" spans="1:15" s="2" customFormat="1" x14ac:dyDescent="0.2">
      <c r="A339" s="160">
        <v>337</v>
      </c>
      <c r="B339" s="163" t="s">
        <v>1061</v>
      </c>
      <c r="C339" s="163" t="s">
        <v>726</v>
      </c>
      <c r="D339" s="164">
        <v>36.08</v>
      </c>
      <c r="E339" s="161" t="s">
        <v>3116</v>
      </c>
      <c r="F339" s="160"/>
      <c r="G339" s="160">
        <v>1</v>
      </c>
      <c r="M339"/>
      <c r="N339"/>
      <c r="O339"/>
    </row>
    <row r="340" spans="1:15" s="2" customFormat="1" x14ac:dyDescent="0.2">
      <c r="A340" s="160">
        <v>338</v>
      </c>
      <c r="B340" s="163" t="s">
        <v>1062</v>
      </c>
      <c r="C340" s="163" t="s">
        <v>726</v>
      </c>
      <c r="D340" s="164">
        <v>36.08</v>
      </c>
      <c r="E340" s="161" t="s">
        <v>3116</v>
      </c>
      <c r="F340" s="160"/>
      <c r="G340" s="160">
        <v>1</v>
      </c>
      <c r="M340"/>
      <c r="N340"/>
      <c r="O340"/>
    </row>
    <row r="341" spans="1:15" s="2" customFormat="1" x14ac:dyDescent="0.2">
      <c r="A341" s="160">
        <v>339</v>
      </c>
      <c r="B341" s="163" t="s">
        <v>1063</v>
      </c>
      <c r="C341" s="163" t="s">
        <v>726</v>
      </c>
      <c r="D341" s="164">
        <v>36.99</v>
      </c>
      <c r="E341" s="161" t="s">
        <v>3117</v>
      </c>
      <c r="F341" s="160"/>
      <c r="G341" s="160">
        <v>1</v>
      </c>
      <c r="M341"/>
      <c r="N341"/>
      <c r="O341"/>
    </row>
    <row r="342" spans="1:15" s="2" customFormat="1" x14ac:dyDescent="0.2">
      <c r="A342" s="160">
        <v>340</v>
      </c>
      <c r="B342" s="163" t="s">
        <v>1064</v>
      </c>
      <c r="C342" s="163" t="s">
        <v>726</v>
      </c>
      <c r="D342" s="164">
        <v>36.75</v>
      </c>
      <c r="E342" s="161" t="s">
        <v>3117</v>
      </c>
      <c r="F342" s="160"/>
      <c r="G342" s="160">
        <v>1</v>
      </c>
      <c r="M342"/>
      <c r="N342"/>
      <c r="O342"/>
    </row>
    <row r="343" spans="1:15" s="2" customFormat="1" x14ac:dyDescent="0.2">
      <c r="A343" s="160">
        <v>341</v>
      </c>
      <c r="B343" s="163" t="s">
        <v>1065</v>
      </c>
      <c r="C343" s="163" t="s">
        <v>726</v>
      </c>
      <c r="D343" s="164">
        <v>36.99</v>
      </c>
      <c r="E343" s="161" t="s">
        <v>3118</v>
      </c>
      <c r="F343" s="160"/>
      <c r="G343" s="160">
        <v>1</v>
      </c>
      <c r="M343"/>
      <c r="N343"/>
      <c r="O343"/>
    </row>
    <row r="344" spans="1:15" s="2" customFormat="1" x14ac:dyDescent="0.2">
      <c r="A344" s="160">
        <v>342</v>
      </c>
      <c r="B344" s="163" t="s">
        <v>1066</v>
      </c>
      <c r="C344" s="163" t="s">
        <v>726</v>
      </c>
      <c r="D344" s="164">
        <v>36.75</v>
      </c>
      <c r="E344" s="161" t="s">
        <v>3117</v>
      </c>
      <c r="F344" s="160"/>
      <c r="G344" s="160">
        <v>1</v>
      </c>
      <c r="M344"/>
      <c r="N344"/>
      <c r="O344"/>
    </row>
    <row r="345" spans="1:15" s="2" customFormat="1" x14ac:dyDescent="0.2">
      <c r="A345" s="160">
        <v>343</v>
      </c>
      <c r="B345" s="163" t="s">
        <v>1067</v>
      </c>
      <c r="C345" s="163" t="s">
        <v>726</v>
      </c>
      <c r="D345" s="164">
        <v>36.99</v>
      </c>
      <c r="E345" s="161" t="s">
        <v>3118</v>
      </c>
      <c r="F345" s="160"/>
      <c r="G345" s="160">
        <v>1</v>
      </c>
      <c r="M345"/>
      <c r="N345"/>
      <c r="O345"/>
    </row>
    <row r="346" spans="1:15" s="2" customFormat="1" x14ac:dyDescent="0.2">
      <c r="A346" s="160">
        <v>344</v>
      </c>
      <c r="B346" s="163" t="s">
        <v>1068</v>
      </c>
      <c r="C346" s="163" t="s">
        <v>726</v>
      </c>
      <c r="D346" s="164">
        <v>36.75</v>
      </c>
      <c r="E346" s="161" t="s">
        <v>3117</v>
      </c>
      <c r="F346" s="160"/>
      <c r="G346" s="160">
        <v>1</v>
      </c>
      <c r="M346"/>
      <c r="N346"/>
      <c r="O346"/>
    </row>
    <row r="347" spans="1:15" s="2" customFormat="1" x14ac:dyDescent="0.2">
      <c r="A347" s="160">
        <v>345</v>
      </c>
      <c r="B347" s="163" t="s">
        <v>1069</v>
      </c>
      <c r="C347" s="163" t="s">
        <v>726</v>
      </c>
      <c r="D347" s="164">
        <v>36.99</v>
      </c>
      <c r="E347" s="161" t="s">
        <v>3118</v>
      </c>
      <c r="F347" s="160"/>
      <c r="G347" s="160">
        <v>1</v>
      </c>
      <c r="M347"/>
      <c r="N347"/>
      <c r="O347"/>
    </row>
    <row r="348" spans="1:15" s="2" customFormat="1" x14ac:dyDescent="0.2">
      <c r="A348" s="160">
        <v>346</v>
      </c>
      <c r="B348" s="163" t="s">
        <v>1070</v>
      </c>
      <c r="C348" s="163" t="s">
        <v>726</v>
      </c>
      <c r="D348" s="164">
        <v>39.049999999999997</v>
      </c>
      <c r="E348" s="161" t="s">
        <v>3117</v>
      </c>
      <c r="F348" s="160"/>
      <c r="G348" s="160">
        <v>1</v>
      </c>
      <c r="M348"/>
      <c r="N348"/>
      <c r="O348"/>
    </row>
    <row r="349" spans="1:15" s="2" customFormat="1" x14ac:dyDescent="0.2">
      <c r="A349" s="160">
        <v>347</v>
      </c>
      <c r="B349" s="163" t="s">
        <v>1071</v>
      </c>
      <c r="C349" s="163" t="s">
        <v>726</v>
      </c>
      <c r="D349" s="164">
        <v>39.31</v>
      </c>
      <c r="E349" s="161" t="s">
        <v>3118</v>
      </c>
      <c r="F349" s="160"/>
      <c r="G349" s="160">
        <v>1</v>
      </c>
      <c r="M349"/>
      <c r="N349"/>
      <c r="O349"/>
    </row>
    <row r="350" spans="1:15" s="2" customFormat="1" x14ac:dyDescent="0.2">
      <c r="A350" s="160">
        <v>348</v>
      </c>
      <c r="B350" s="163" t="s">
        <v>1072</v>
      </c>
      <c r="C350" s="163" t="s">
        <v>726</v>
      </c>
      <c r="D350" s="164">
        <v>39.31</v>
      </c>
      <c r="E350" s="161" t="s">
        <v>3118</v>
      </c>
      <c r="F350" s="160"/>
      <c r="G350" s="160">
        <v>1</v>
      </c>
      <c r="M350"/>
      <c r="N350"/>
      <c r="O350"/>
    </row>
    <row r="351" spans="1:15" s="2" customFormat="1" x14ac:dyDescent="0.2">
      <c r="A351" s="160">
        <v>349</v>
      </c>
      <c r="B351" s="163" t="s">
        <v>1073</v>
      </c>
      <c r="C351" s="163" t="s">
        <v>726</v>
      </c>
      <c r="D351" s="164">
        <v>39.049999999999997</v>
      </c>
      <c r="E351" s="161" t="s">
        <v>3117</v>
      </c>
      <c r="F351" s="160"/>
      <c r="G351" s="160">
        <v>1</v>
      </c>
      <c r="M351"/>
      <c r="N351"/>
      <c r="O351"/>
    </row>
    <row r="352" spans="1:15" s="2" customFormat="1" x14ac:dyDescent="0.2">
      <c r="A352" s="160">
        <v>350</v>
      </c>
      <c r="B352" s="163" t="s">
        <v>1074</v>
      </c>
      <c r="C352" s="163" t="s">
        <v>726</v>
      </c>
      <c r="D352" s="164">
        <v>36.99</v>
      </c>
      <c r="E352" s="161" t="s">
        <v>3118</v>
      </c>
      <c r="F352" s="160"/>
      <c r="G352" s="160">
        <v>1</v>
      </c>
      <c r="M352"/>
      <c r="N352"/>
      <c r="O352"/>
    </row>
    <row r="353" spans="1:15" s="2" customFormat="1" x14ac:dyDescent="0.2">
      <c r="A353" s="160">
        <v>351</v>
      </c>
      <c r="B353" s="163" t="s">
        <v>1075</v>
      </c>
      <c r="C353" s="163" t="s">
        <v>726</v>
      </c>
      <c r="D353" s="164">
        <v>36.75</v>
      </c>
      <c r="E353" s="161" t="s">
        <v>3117</v>
      </c>
      <c r="F353" s="160"/>
      <c r="G353" s="160">
        <v>1</v>
      </c>
      <c r="M353"/>
      <c r="N353"/>
      <c r="O353"/>
    </row>
    <row r="354" spans="1:15" s="2" customFormat="1" x14ac:dyDescent="0.2">
      <c r="A354" s="160">
        <v>352</v>
      </c>
      <c r="B354" s="163" t="s">
        <v>1076</v>
      </c>
      <c r="C354" s="163" t="s">
        <v>726</v>
      </c>
      <c r="D354" s="164">
        <v>36.99</v>
      </c>
      <c r="E354" s="161" t="s">
        <v>3118</v>
      </c>
      <c r="F354" s="160"/>
      <c r="G354" s="160">
        <v>1</v>
      </c>
      <c r="M354"/>
      <c r="N354"/>
      <c r="O354"/>
    </row>
    <row r="355" spans="1:15" s="2" customFormat="1" x14ac:dyDescent="0.2">
      <c r="A355" s="160">
        <v>353</v>
      </c>
      <c r="B355" s="163" t="s">
        <v>1077</v>
      </c>
      <c r="C355" s="163" t="s">
        <v>726</v>
      </c>
      <c r="D355" s="164">
        <v>36.75</v>
      </c>
      <c r="E355" s="161" t="s">
        <v>3117</v>
      </c>
      <c r="F355" s="160"/>
      <c r="G355" s="160">
        <v>1</v>
      </c>
      <c r="M355"/>
      <c r="N355"/>
      <c r="O355"/>
    </row>
    <row r="356" spans="1:15" s="2" customFormat="1" x14ac:dyDescent="0.2">
      <c r="A356" s="160">
        <v>354</v>
      </c>
      <c r="B356" s="163" t="s">
        <v>1078</v>
      </c>
      <c r="C356" s="163" t="s">
        <v>726</v>
      </c>
      <c r="D356" s="164">
        <v>36.99</v>
      </c>
      <c r="E356" s="161" t="s">
        <v>3118</v>
      </c>
      <c r="F356" s="160"/>
      <c r="G356" s="160">
        <v>1</v>
      </c>
      <c r="M356"/>
      <c r="N356"/>
      <c r="O356"/>
    </row>
    <row r="357" spans="1:15" s="2" customFormat="1" x14ac:dyDescent="0.2">
      <c r="A357" s="160">
        <v>355</v>
      </c>
      <c r="B357" s="163" t="s">
        <v>1079</v>
      </c>
      <c r="C357" s="163" t="s">
        <v>726</v>
      </c>
      <c r="D357" s="164">
        <v>36.75</v>
      </c>
      <c r="E357" s="161" t="s">
        <v>3117</v>
      </c>
      <c r="F357" s="160"/>
      <c r="G357" s="160">
        <v>1</v>
      </c>
      <c r="M357"/>
      <c r="N357"/>
      <c r="O357"/>
    </row>
    <row r="358" spans="1:15" s="2" customFormat="1" x14ac:dyDescent="0.2">
      <c r="A358" s="160">
        <v>356</v>
      </c>
      <c r="B358" s="163" t="s">
        <v>1080</v>
      </c>
      <c r="C358" s="163" t="s">
        <v>726</v>
      </c>
      <c r="D358" s="164">
        <v>36.99</v>
      </c>
      <c r="E358" s="161" t="s">
        <v>3118</v>
      </c>
      <c r="F358" s="160"/>
      <c r="G358" s="160">
        <v>1</v>
      </c>
      <c r="M358"/>
      <c r="N358"/>
      <c r="O358"/>
    </row>
    <row r="359" spans="1:15" s="2" customFormat="1" x14ac:dyDescent="0.2">
      <c r="A359" s="160">
        <v>357</v>
      </c>
      <c r="B359" s="163" t="s">
        <v>1081</v>
      </c>
      <c r="C359" s="163" t="s">
        <v>726</v>
      </c>
      <c r="D359" s="164">
        <v>36.99</v>
      </c>
      <c r="E359" s="161" t="s">
        <v>3118</v>
      </c>
      <c r="F359" s="160"/>
      <c r="G359" s="160">
        <v>1</v>
      </c>
      <c r="M359"/>
      <c r="N359"/>
      <c r="O359"/>
    </row>
    <row r="360" spans="1:15" s="2" customFormat="1" x14ac:dyDescent="0.2">
      <c r="A360" s="160">
        <v>358</v>
      </c>
      <c r="B360" s="163" t="s">
        <v>1082</v>
      </c>
      <c r="C360" s="163" t="s">
        <v>726</v>
      </c>
      <c r="D360" s="164">
        <v>36.75</v>
      </c>
      <c r="E360" s="161" t="s">
        <v>3117</v>
      </c>
      <c r="F360" s="160"/>
      <c r="G360" s="160">
        <v>1</v>
      </c>
      <c r="M360"/>
      <c r="N360"/>
      <c r="O360"/>
    </row>
    <row r="361" spans="1:15" s="2" customFormat="1" x14ac:dyDescent="0.2">
      <c r="A361" s="160">
        <v>359</v>
      </c>
      <c r="B361" s="163" t="s">
        <v>1083</v>
      </c>
      <c r="C361" s="163" t="s">
        <v>726</v>
      </c>
      <c r="D361" s="164">
        <v>36.99</v>
      </c>
      <c r="E361" s="161" t="s">
        <v>3118</v>
      </c>
      <c r="F361" s="160"/>
      <c r="G361" s="160">
        <v>1</v>
      </c>
      <c r="M361"/>
      <c r="N361"/>
      <c r="O361"/>
    </row>
    <row r="362" spans="1:15" s="2" customFormat="1" x14ac:dyDescent="0.2">
      <c r="A362" s="160">
        <v>360</v>
      </c>
      <c r="B362" s="163" t="s">
        <v>1084</v>
      </c>
      <c r="C362" s="163" t="s">
        <v>726</v>
      </c>
      <c r="D362" s="164">
        <v>36.75</v>
      </c>
      <c r="E362" s="161" t="s">
        <v>3117</v>
      </c>
      <c r="F362" s="160"/>
      <c r="G362" s="160">
        <v>1</v>
      </c>
      <c r="M362"/>
      <c r="N362"/>
      <c r="O362"/>
    </row>
    <row r="363" spans="1:15" s="2" customFormat="1" x14ac:dyDescent="0.2">
      <c r="A363" s="160">
        <v>361</v>
      </c>
      <c r="B363" s="163" t="s">
        <v>1085</v>
      </c>
      <c r="C363" s="163" t="s">
        <v>726</v>
      </c>
      <c r="D363" s="164">
        <v>36.99</v>
      </c>
      <c r="E363" s="161" t="s">
        <v>3118</v>
      </c>
      <c r="F363" s="160"/>
      <c r="G363" s="160">
        <v>1</v>
      </c>
      <c r="M363"/>
      <c r="N363"/>
      <c r="O363"/>
    </row>
    <row r="364" spans="1:15" s="2" customFormat="1" x14ac:dyDescent="0.2">
      <c r="A364" s="160">
        <v>362</v>
      </c>
      <c r="B364" s="163" t="s">
        <v>1086</v>
      </c>
      <c r="C364" s="163" t="s">
        <v>726</v>
      </c>
      <c r="D364" s="164">
        <v>36.75</v>
      </c>
      <c r="E364" s="161" t="s">
        <v>3117</v>
      </c>
      <c r="F364" s="160"/>
      <c r="G364" s="160">
        <v>1</v>
      </c>
      <c r="M364"/>
      <c r="N364"/>
      <c r="O364"/>
    </row>
    <row r="365" spans="1:15" s="2" customFormat="1" x14ac:dyDescent="0.2">
      <c r="A365" s="160">
        <v>363</v>
      </c>
      <c r="B365" s="163" t="s">
        <v>1087</v>
      </c>
      <c r="C365" s="163" t="s">
        <v>726</v>
      </c>
      <c r="D365" s="164">
        <v>36.99</v>
      </c>
      <c r="E365" s="161" t="s">
        <v>3118</v>
      </c>
      <c r="F365" s="160"/>
      <c r="G365" s="160">
        <v>1</v>
      </c>
      <c r="M365"/>
      <c r="N365"/>
      <c r="O365"/>
    </row>
    <row r="366" spans="1:15" s="2" customFormat="1" x14ac:dyDescent="0.2">
      <c r="A366" s="160">
        <v>364</v>
      </c>
      <c r="B366" s="163" t="s">
        <v>1088</v>
      </c>
      <c r="C366" s="163" t="s">
        <v>726</v>
      </c>
      <c r="D366" s="164">
        <v>36.75</v>
      </c>
      <c r="E366" s="161" t="s">
        <v>3117</v>
      </c>
      <c r="F366" s="160"/>
      <c r="G366" s="160">
        <v>1</v>
      </c>
      <c r="M366"/>
      <c r="N366"/>
      <c r="O366"/>
    </row>
    <row r="367" spans="1:15" s="2" customFormat="1" x14ac:dyDescent="0.2">
      <c r="A367" s="160">
        <v>365</v>
      </c>
      <c r="B367" s="163" t="s">
        <v>1089</v>
      </c>
      <c r="C367" s="163" t="s">
        <v>726</v>
      </c>
      <c r="D367" s="164">
        <v>36.99</v>
      </c>
      <c r="E367" s="161" t="s">
        <v>3118</v>
      </c>
      <c r="F367" s="160"/>
      <c r="G367" s="160">
        <v>1</v>
      </c>
      <c r="M367"/>
      <c r="N367"/>
      <c r="O367"/>
    </row>
    <row r="368" spans="1:15" s="2" customFormat="1" x14ac:dyDescent="0.2">
      <c r="A368" s="160">
        <v>366</v>
      </c>
      <c r="B368" s="163" t="s">
        <v>1090</v>
      </c>
      <c r="C368" s="163" t="s">
        <v>726</v>
      </c>
      <c r="D368" s="164">
        <v>36.75</v>
      </c>
      <c r="E368" s="161" t="s">
        <v>3117</v>
      </c>
      <c r="F368" s="160"/>
      <c r="G368" s="160">
        <v>1</v>
      </c>
      <c r="M368"/>
      <c r="N368"/>
      <c r="O368"/>
    </row>
    <row r="369" spans="1:15" s="2" customFormat="1" x14ac:dyDescent="0.2">
      <c r="A369" s="160">
        <v>367</v>
      </c>
      <c r="B369" s="163" t="s">
        <v>1091</v>
      </c>
      <c r="C369" s="163" t="s">
        <v>726</v>
      </c>
      <c r="D369" s="164">
        <v>36.99</v>
      </c>
      <c r="E369" s="161" t="s">
        <v>3118</v>
      </c>
      <c r="F369" s="160"/>
      <c r="G369" s="160">
        <v>1</v>
      </c>
      <c r="M369"/>
      <c r="N369"/>
      <c r="O369"/>
    </row>
    <row r="370" spans="1:15" s="2" customFormat="1" x14ac:dyDescent="0.2">
      <c r="A370" s="160">
        <v>368</v>
      </c>
      <c r="B370" s="163" t="s">
        <v>1092</v>
      </c>
      <c r="C370" s="163" t="s">
        <v>726</v>
      </c>
      <c r="D370" s="164">
        <v>36.75</v>
      </c>
      <c r="E370" s="161" t="s">
        <v>3117</v>
      </c>
      <c r="F370" s="160"/>
      <c r="G370" s="160">
        <v>1</v>
      </c>
      <c r="M370"/>
      <c r="N370"/>
      <c r="O370"/>
    </row>
    <row r="371" spans="1:15" s="2" customFormat="1" x14ac:dyDescent="0.2">
      <c r="A371" s="160">
        <v>369</v>
      </c>
      <c r="B371" s="163" t="s">
        <v>1093</v>
      </c>
      <c r="C371" s="163" t="s">
        <v>726</v>
      </c>
      <c r="D371" s="164">
        <v>36.99</v>
      </c>
      <c r="E371" s="161" t="s">
        <v>3118</v>
      </c>
      <c r="F371" s="160"/>
      <c r="G371" s="160">
        <v>1</v>
      </c>
      <c r="M371"/>
      <c r="N371"/>
      <c r="O371"/>
    </row>
    <row r="372" spans="1:15" s="2" customFormat="1" x14ac:dyDescent="0.2">
      <c r="A372" s="160">
        <v>370</v>
      </c>
      <c r="B372" s="163" t="s">
        <v>1094</v>
      </c>
      <c r="C372" s="163" t="s">
        <v>726</v>
      </c>
      <c r="D372" s="164">
        <v>36.75</v>
      </c>
      <c r="E372" s="161" t="s">
        <v>3117</v>
      </c>
      <c r="F372" s="160"/>
      <c r="G372" s="160">
        <v>1</v>
      </c>
      <c r="M372"/>
      <c r="N372"/>
      <c r="O372"/>
    </row>
    <row r="373" spans="1:15" s="2" customFormat="1" x14ac:dyDescent="0.2">
      <c r="A373" s="160">
        <v>371</v>
      </c>
      <c r="B373" s="168" t="s">
        <v>1095</v>
      </c>
      <c r="C373" s="161" t="s">
        <v>726</v>
      </c>
      <c r="D373" s="169">
        <v>38.590000000000003</v>
      </c>
      <c r="E373" s="161" t="s">
        <v>3118</v>
      </c>
      <c r="F373" s="160"/>
      <c r="G373" s="160">
        <v>1</v>
      </c>
      <c r="M373"/>
      <c r="N373"/>
      <c r="O373"/>
    </row>
    <row r="374" spans="1:15" s="2" customFormat="1" x14ac:dyDescent="0.2">
      <c r="A374" s="160">
        <v>372</v>
      </c>
      <c r="B374" s="168" t="s">
        <v>1096</v>
      </c>
      <c r="C374" s="161" t="s">
        <v>726</v>
      </c>
      <c r="D374" s="169">
        <v>38.340000000000003</v>
      </c>
      <c r="E374" s="161" t="s">
        <v>3117</v>
      </c>
      <c r="F374" s="160"/>
      <c r="G374" s="160">
        <v>1</v>
      </c>
      <c r="M374"/>
      <c r="N374"/>
      <c r="O374"/>
    </row>
    <row r="375" spans="1:15" s="2" customFormat="1" x14ac:dyDescent="0.2">
      <c r="A375" s="160">
        <v>373</v>
      </c>
      <c r="B375" s="168" t="s">
        <v>1097</v>
      </c>
      <c r="C375" s="161" t="s">
        <v>726</v>
      </c>
      <c r="D375" s="169">
        <v>36.31</v>
      </c>
      <c r="E375" s="161" t="s">
        <v>3118</v>
      </c>
      <c r="F375" s="160"/>
      <c r="G375" s="160">
        <v>1</v>
      </c>
      <c r="M375"/>
      <c r="N375"/>
      <c r="O375"/>
    </row>
    <row r="376" spans="1:15" s="2" customFormat="1" x14ac:dyDescent="0.2">
      <c r="A376" s="160">
        <v>374</v>
      </c>
      <c r="B376" s="168" t="s">
        <v>1098</v>
      </c>
      <c r="C376" s="161" t="s">
        <v>726</v>
      </c>
      <c r="D376" s="169">
        <v>36.08</v>
      </c>
      <c r="E376" s="161" t="s">
        <v>3117</v>
      </c>
      <c r="F376" s="160"/>
      <c r="G376" s="160">
        <v>1</v>
      </c>
      <c r="M376"/>
      <c r="N376"/>
      <c r="O376"/>
    </row>
    <row r="377" spans="1:15" s="2" customFormat="1" x14ac:dyDescent="0.2">
      <c r="A377" s="160">
        <v>375</v>
      </c>
      <c r="B377" s="168" t="s">
        <v>1099</v>
      </c>
      <c r="C377" s="161" t="s">
        <v>726</v>
      </c>
      <c r="D377" s="169">
        <v>36.31</v>
      </c>
      <c r="E377" s="161" t="s">
        <v>3118</v>
      </c>
      <c r="F377" s="160"/>
      <c r="G377" s="160">
        <v>1</v>
      </c>
      <c r="M377"/>
      <c r="N377"/>
      <c r="O377"/>
    </row>
    <row r="378" spans="1:15" s="2" customFormat="1" x14ac:dyDescent="0.2">
      <c r="A378" s="160">
        <v>376</v>
      </c>
      <c r="B378" s="168" t="s">
        <v>1100</v>
      </c>
      <c r="C378" s="161" t="s">
        <v>726</v>
      </c>
      <c r="D378" s="169">
        <v>36.08</v>
      </c>
      <c r="E378" s="161" t="s">
        <v>3117</v>
      </c>
      <c r="F378" s="160"/>
      <c r="G378" s="160">
        <v>1</v>
      </c>
      <c r="M378"/>
      <c r="N378"/>
      <c r="O378"/>
    </row>
    <row r="379" spans="1:15" s="2" customFormat="1" x14ac:dyDescent="0.2">
      <c r="A379" s="160">
        <v>377</v>
      </c>
      <c r="B379" s="168" t="s">
        <v>1101</v>
      </c>
      <c r="C379" s="161" t="s">
        <v>726</v>
      </c>
      <c r="D379" s="169">
        <v>36.31</v>
      </c>
      <c r="E379" s="161" t="s">
        <v>3118</v>
      </c>
      <c r="F379" s="160"/>
      <c r="G379" s="160">
        <v>1</v>
      </c>
      <c r="M379"/>
      <c r="N379"/>
      <c r="O379"/>
    </row>
    <row r="380" spans="1:15" s="2" customFormat="1" x14ac:dyDescent="0.2">
      <c r="A380" s="160">
        <v>378</v>
      </c>
      <c r="B380" s="168" t="s">
        <v>1102</v>
      </c>
      <c r="C380" s="161" t="s">
        <v>726</v>
      </c>
      <c r="D380" s="169">
        <v>36.08</v>
      </c>
      <c r="E380" s="161" t="s">
        <v>3117</v>
      </c>
      <c r="F380" s="160"/>
      <c r="G380" s="160">
        <v>1</v>
      </c>
      <c r="M380"/>
      <c r="N380"/>
      <c r="O380"/>
    </row>
    <row r="381" spans="1:15" s="2" customFormat="1" x14ac:dyDescent="0.2">
      <c r="A381" s="160">
        <v>379</v>
      </c>
      <c r="B381" s="168" t="s">
        <v>1103</v>
      </c>
      <c r="C381" s="161" t="s">
        <v>726</v>
      </c>
      <c r="D381" s="169">
        <v>36.31</v>
      </c>
      <c r="E381" s="161" t="s">
        <v>3118</v>
      </c>
      <c r="F381" s="160"/>
      <c r="G381" s="160">
        <v>1</v>
      </c>
      <c r="M381"/>
      <c r="N381"/>
      <c r="O381"/>
    </row>
    <row r="382" spans="1:15" s="2" customFormat="1" x14ac:dyDescent="0.2">
      <c r="A382" s="160">
        <v>380</v>
      </c>
      <c r="B382" s="168" t="s">
        <v>1104</v>
      </c>
      <c r="C382" s="161" t="s">
        <v>726</v>
      </c>
      <c r="D382" s="169">
        <v>36.31</v>
      </c>
      <c r="E382" s="161" t="s">
        <v>3118</v>
      </c>
      <c r="F382" s="160"/>
      <c r="G382" s="160">
        <v>1</v>
      </c>
      <c r="M382"/>
      <c r="N382"/>
      <c r="O382"/>
    </row>
    <row r="383" spans="1:15" s="2" customFormat="1" x14ac:dyDescent="0.2">
      <c r="A383" s="160">
        <v>381</v>
      </c>
      <c r="B383" s="165" t="s">
        <v>1105</v>
      </c>
      <c r="C383" s="163" t="s">
        <v>726</v>
      </c>
      <c r="D383" s="166">
        <v>36.31</v>
      </c>
      <c r="E383" s="161" t="s">
        <v>3118</v>
      </c>
      <c r="F383" s="160"/>
      <c r="G383" s="160">
        <v>1</v>
      </c>
      <c r="M383"/>
      <c r="N383"/>
      <c r="O383"/>
    </row>
    <row r="384" spans="1:15" s="2" customFormat="1" x14ac:dyDescent="0.2">
      <c r="A384" s="160">
        <v>382</v>
      </c>
      <c r="B384" s="165" t="s">
        <v>1106</v>
      </c>
      <c r="C384" s="163" t="s">
        <v>726</v>
      </c>
      <c r="D384" s="166">
        <v>36.08</v>
      </c>
      <c r="E384" s="161" t="s">
        <v>3117</v>
      </c>
      <c r="F384" s="160"/>
      <c r="G384" s="160">
        <v>1</v>
      </c>
      <c r="M384"/>
      <c r="N384"/>
      <c r="O384"/>
    </row>
    <row r="385" spans="1:15" s="2" customFormat="1" x14ac:dyDescent="0.2">
      <c r="A385" s="160">
        <v>383</v>
      </c>
      <c r="B385" s="165" t="s">
        <v>1107</v>
      </c>
      <c r="C385" s="163" t="s">
        <v>726</v>
      </c>
      <c r="D385" s="166">
        <v>36.31</v>
      </c>
      <c r="E385" s="161" t="s">
        <v>3118</v>
      </c>
      <c r="F385" s="160"/>
      <c r="G385" s="160">
        <v>1</v>
      </c>
      <c r="M385"/>
      <c r="N385"/>
      <c r="O385"/>
    </row>
    <row r="386" spans="1:15" s="2" customFormat="1" x14ac:dyDescent="0.2">
      <c r="A386" s="160">
        <v>384</v>
      </c>
      <c r="B386" s="165" t="s">
        <v>1108</v>
      </c>
      <c r="C386" s="163" t="s">
        <v>726</v>
      </c>
      <c r="D386" s="166">
        <v>36.08</v>
      </c>
      <c r="E386" s="161" t="s">
        <v>3117</v>
      </c>
      <c r="F386" s="160"/>
      <c r="G386" s="160">
        <v>1</v>
      </c>
      <c r="M386"/>
      <c r="N386"/>
      <c r="O386"/>
    </row>
    <row r="387" spans="1:15" s="2" customFormat="1" x14ac:dyDescent="0.2">
      <c r="A387" s="160">
        <v>385</v>
      </c>
      <c r="B387" s="165" t="s">
        <v>1109</v>
      </c>
      <c r="C387" s="163" t="s">
        <v>726</v>
      </c>
      <c r="D387" s="166">
        <v>36.31</v>
      </c>
      <c r="E387" s="161" t="s">
        <v>3118</v>
      </c>
      <c r="F387" s="160"/>
      <c r="G387" s="160">
        <v>1</v>
      </c>
      <c r="M387"/>
      <c r="N387"/>
      <c r="O387"/>
    </row>
    <row r="388" spans="1:15" s="2" customFormat="1" x14ac:dyDescent="0.2">
      <c r="A388" s="160">
        <v>386</v>
      </c>
      <c r="B388" s="165" t="s">
        <v>1110</v>
      </c>
      <c r="C388" s="163" t="s">
        <v>726</v>
      </c>
      <c r="D388" s="166">
        <v>36.08</v>
      </c>
      <c r="E388" s="161" t="s">
        <v>3117</v>
      </c>
      <c r="F388" s="160"/>
      <c r="G388" s="160">
        <v>1</v>
      </c>
      <c r="M388"/>
      <c r="N388"/>
      <c r="O388"/>
    </row>
    <row r="389" spans="1:15" s="2" customFormat="1" x14ac:dyDescent="0.2">
      <c r="A389" s="160">
        <v>387</v>
      </c>
      <c r="B389" s="165" t="s">
        <v>1111</v>
      </c>
      <c r="C389" s="163" t="s">
        <v>726</v>
      </c>
      <c r="D389" s="166">
        <v>36.31</v>
      </c>
      <c r="E389" s="161" t="s">
        <v>3118</v>
      </c>
      <c r="F389" s="160"/>
      <c r="G389" s="160">
        <v>1</v>
      </c>
      <c r="M389"/>
      <c r="N389"/>
      <c r="O389"/>
    </row>
    <row r="390" spans="1:15" s="2" customFormat="1" x14ac:dyDescent="0.2">
      <c r="A390" s="160">
        <v>388</v>
      </c>
      <c r="B390" s="165" t="s">
        <v>1112</v>
      </c>
      <c r="C390" s="163" t="s">
        <v>726</v>
      </c>
      <c r="D390" s="166">
        <v>36.08</v>
      </c>
      <c r="E390" s="161" t="s">
        <v>3117</v>
      </c>
      <c r="F390" s="160"/>
      <c r="G390" s="160">
        <v>1</v>
      </c>
      <c r="M390"/>
      <c r="N390"/>
      <c r="O390"/>
    </row>
    <row r="391" spans="1:15" s="2" customFormat="1" x14ac:dyDescent="0.2">
      <c r="A391" s="160">
        <v>389</v>
      </c>
      <c r="B391" s="165" t="s">
        <v>1113</v>
      </c>
      <c r="C391" s="163" t="s">
        <v>726</v>
      </c>
      <c r="D391" s="166">
        <v>36.31</v>
      </c>
      <c r="E391" s="161" t="s">
        <v>3118</v>
      </c>
      <c r="F391" s="160"/>
      <c r="G391" s="160">
        <v>1</v>
      </c>
      <c r="M391"/>
      <c r="N391"/>
      <c r="O391"/>
    </row>
    <row r="392" spans="1:15" s="2" customFormat="1" x14ac:dyDescent="0.2">
      <c r="A392" s="160">
        <v>390</v>
      </c>
      <c r="B392" s="165" t="s">
        <v>1114</v>
      </c>
      <c r="C392" s="163" t="s">
        <v>726</v>
      </c>
      <c r="D392" s="166">
        <v>36.08</v>
      </c>
      <c r="E392" s="161" t="s">
        <v>3117</v>
      </c>
      <c r="F392" s="160"/>
      <c r="G392" s="160">
        <v>1</v>
      </c>
      <c r="M392"/>
      <c r="N392"/>
      <c r="O392"/>
    </row>
    <row r="393" spans="1:15" s="2" customFormat="1" x14ac:dyDescent="0.2">
      <c r="A393" s="160">
        <v>391</v>
      </c>
      <c r="B393" s="165" t="s">
        <v>1115</v>
      </c>
      <c r="C393" s="163" t="s">
        <v>726</v>
      </c>
      <c r="D393" s="166">
        <v>36.31</v>
      </c>
      <c r="E393" s="161" t="s">
        <v>3118</v>
      </c>
      <c r="F393" s="160"/>
      <c r="G393" s="160">
        <v>1</v>
      </c>
      <c r="M393"/>
      <c r="N393"/>
      <c r="O393"/>
    </row>
    <row r="394" spans="1:15" s="2" customFormat="1" x14ac:dyDescent="0.2">
      <c r="A394" s="160">
        <v>392</v>
      </c>
      <c r="B394" s="165" t="s">
        <v>1116</v>
      </c>
      <c r="C394" s="163" t="s">
        <v>726</v>
      </c>
      <c r="D394" s="166">
        <v>36.08</v>
      </c>
      <c r="E394" s="161" t="s">
        <v>3117</v>
      </c>
      <c r="F394" s="160"/>
      <c r="G394" s="160">
        <v>1</v>
      </c>
      <c r="M394"/>
      <c r="N394"/>
      <c r="O394"/>
    </row>
    <row r="395" spans="1:15" s="2" customFormat="1" x14ac:dyDescent="0.2">
      <c r="A395" s="160">
        <v>393</v>
      </c>
      <c r="B395" s="165" t="s">
        <v>1117</v>
      </c>
      <c r="C395" s="163" t="s">
        <v>726</v>
      </c>
      <c r="D395" s="166">
        <v>38.340000000000003</v>
      </c>
      <c r="E395" s="161" t="s">
        <v>3118</v>
      </c>
      <c r="F395" s="160"/>
      <c r="G395" s="160">
        <v>1</v>
      </c>
      <c r="M395"/>
      <c r="N395"/>
      <c r="O395"/>
    </row>
    <row r="396" spans="1:15" s="2" customFormat="1" x14ac:dyDescent="0.2">
      <c r="A396" s="160">
        <v>394</v>
      </c>
      <c r="B396" s="165" t="s">
        <v>1118</v>
      </c>
      <c r="C396" s="163" t="s">
        <v>726</v>
      </c>
      <c r="D396" s="166">
        <v>36.08</v>
      </c>
      <c r="E396" s="161" t="s">
        <v>3117</v>
      </c>
      <c r="F396" s="160"/>
      <c r="G396" s="160">
        <v>1</v>
      </c>
      <c r="M396"/>
      <c r="N396"/>
      <c r="O396"/>
    </row>
    <row r="397" spans="1:15" s="2" customFormat="1" x14ac:dyDescent="0.2">
      <c r="A397" s="160">
        <v>395</v>
      </c>
      <c r="B397" s="165" t="s">
        <v>1119</v>
      </c>
      <c r="C397" s="163" t="s">
        <v>726</v>
      </c>
      <c r="D397" s="166">
        <v>36.75</v>
      </c>
      <c r="E397" s="161" t="s">
        <v>3117</v>
      </c>
      <c r="F397" s="160"/>
      <c r="G397" s="160">
        <v>1</v>
      </c>
      <c r="M397"/>
      <c r="N397"/>
      <c r="O397"/>
    </row>
    <row r="398" spans="1:15" s="2" customFormat="1" x14ac:dyDescent="0.2">
      <c r="A398" s="160">
        <v>396</v>
      </c>
      <c r="B398" s="165" t="s">
        <v>1120</v>
      </c>
      <c r="C398" s="163" t="s">
        <v>726</v>
      </c>
      <c r="D398" s="166">
        <v>36.99</v>
      </c>
      <c r="E398" s="161" t="s">
        <v>3118</v>
      </c>
      <c r="F398" s="160"/>
      <c r="G398" s="160">
        <v>1</v>
      </c>
      <c r="M398"/>
      <c r="N398"/>
      <c r="O398"/>
    </row>
    <row r="399" spans="1:15" s="2" customFormat="1" x14ac:dyDescent="0.2">
      <c r="A399" s="160">
        <v>397</v>
      </c>
      <c r="B399" s="165" t="s">
        <v>1121</v>
      </c>
      <c r="C399" s="163" t="s">
        <v>726</v>
      </c>
      <c r="D399" s="166">
        <v>36.75</v>
      </c>
      <c r="E399" s="161" t="s">
        <v>3117</v>
      </c>
      <c r="F399" s="160"/>
      <c r="G399" s="160">
        <v>1</v>
      </c>
      <c r="M399"/>
      <c r="N399"/>
      <c r="O399"/>
    </row>
    <row r="400" spans="1:15" s="2" customFormat="1" x14ac:dyDescent="0.2">
      <c r="A400" s="160">
        <v>398</v>
      </c>
      <c r="B400" s="165" t="s">
        <v>1122</v>
      </c>
      <c r="C400" s="163" t="s">
        <v>726</v>
      </c>
      <c r="D400" s="166">
        <v>36.99</v>
      </c>
      <c r="E400" s="161" t="s">
        <v>3118</v>
      </c>
      <c r="F400" s="160"/>
      <c r="G400" s="160">
        <v>1</v>
      </c>
      <c r="M400"/>
      <c r="N400"/>
      <c r="O400"/>
    </row>
    <row r="401" spans="1:15" s="2" customFormat="1" x14ac:dyDescent="0.2">
      <c r="A401" s="160">
        <v>399</v>
      </c>
      <c r="B401" s="165" t="s">
        <v>1123</v>
      </c>
      <c r="C401" s="163" t="s">
        <v>726</v>
      </c>
      <c r="D401" s="166">
        <v>36.75</v>
      </c>
      <c r="E401" s="161" t="s">
        <v>3117</v>
      </c>
      <c r="F401" s="160"/>
      <c r="G401" s="160">
        <v>1</v>
      </c>
      <c r="M401"/>
      <c r="N401"/>
      <c r="O401"/>
    </row>
    <row r="402" spans="1:15" s="2" customFormat="1" x14ac:dyDescent="0.2">
      <c r="A402" s="160">
        <v>400</v>
      </c>
      <c r="B402" s="165" t="s">
        <v>1124</v>
      </c>
      <c r="C402" s="163" t="s">
        <v>726</v>
      </c>
      <c r="D402" s="166">
        <v>36.99</v>
      </c>
      <c r="E402" s="161" t="s">
        <v>3118</v>
      </c>
      <c r="F402" s="160"/>
      <c r="G402" s="160">
        <v>1</v>
      </c>
      <c r="M402"/>
      <c r="N402"/>
      <c r="O402"/>
    </row>
    <row r="403" spans="1:15" s="2" customFormat="1" x14ac:dyDescent="0.2">
      <c r="A403" s="160">
        <v>401</v>
      </c>
      <c r="B403" s="165" t="s">
        <v>1125</v>
      </c>
      <c r="C403" s="163" t="s">
        <v>726</v>
      </c>
      <c r="D403" s="166">
        <v>36.75</v>
      </c>
      <c r="E403" s="161" t="s">
        <v>3117</v>
      </c>
      <c r="F403" s="160"/>
      <c r="G403" s="160">
        <v>1</v>
      </c>
      <c r="M403"/>
      <c r="N403"/>
      <c r="O403"/>
    </row>
    <row r="404" spans="1:15" s="2" customFormat="1" x14ac:dyDescent="0.2">
      <c r="A404" s="160">
        <v>402</v>
      </c>
      <c r="B404" s="165" t="s">
        <v>1126</v>
      </c>
      <c r="C404" s="163" t="s">
        <v>726</v>
      </c>
      <c r="D404" s="166">
        <v>36.99</v>
      </c>
      <c r="E404" s="161" t="s">
        <v>3118</v>
      </c>
      <c r="F404" s="160"/>
      <c r="G404" s="160">
        <v>1</v>
      </c>
      <c r="M404"/>
      <c r="N404"/>
      <c r="O404"/>
    </row>
    <row r="405" spans="1:15" s="2" customFormat="1" x14ac:dyDescent="0.2">
      <c r="A405" s="160">
        <v>403</v>
      </c>
      <c r="B405" s="165" t="s">
        <v>1127</v>
      </c>
      <c r="C405" s="163" t="s">
        <v>726</v>
      </c>
      <c r="D405" s="166">
        <v>36.75</v>
      </c>
      <c r="E405" s="161" t="s">
        <v>3117</v>
      </c>
      <c r="F405" s="160"/>
      <c r="G405" s="160">
        <v>1</v>
      </c>
      <c r="M405"/>
      <c r="N405"/>
      <c r="O405"/>
    </row>
    <row r="406" spans="1:15" s="2" customFormat="1" x14ac:dyDescent="0.2">
      <c r="A406" s="160">
        <v>404</v>
      </c>
      <c r="B406" s="165" t="s">
        <v>1128</v>
      </c>
      <c r="C406" s="163" t="s">
        <v>726</v>
      </c>
      <c r="D406" s="166">
        <v>36.99</v>
      </c>
      <c r="E406" s="161" t="s">
        <v>3118</v>
      </c>
      <c r="F406" s="160"/>
      <c r="G406" s="160">
        <v>1</v>
      </c>
      <c r="M406"/>
      <c r="N406"/>
      <c r="O406"/>
    </row>
    <row r="407" spans="1:15" s="2" customFormat="1" x14ac:dyDescent="0.2">
      <c r="A407" s="160">
        <v>405</v>
      </c>
      <c r="B407" s="165" t="s">
        <v>1129</v>
      </c>
      <c r="C407" s="163" t="s">
        <v>726</v>
      </c>
      <c r="D407" s="166">
        <v>36.75</v>
      </c>
      <c r="E407" s="161" t="s">
        <v>3117</v>
      </c>
      <c r="F407" s="160"/>
      <c r="G407" s="160">
        <v>1</v>
      </c>
      <c r="M407"/>
      <c r="N407"/>
      <c r="O407"/>
    </row>
    <row r="408" spans="1:15" s="2" customFormat="1" x14ac:dyDescent="0.2">
      <c r="A408" s="160">
        <v>406</v>
      </c>
      <c r="B408" s="165" t="s">
        <v>1130</v>
      </c>
      <c r="C408" s="163" t="s">
        <v>726</v>
      </c>
      <c r="D408" s="166">
        <v>39.049999999999997</v>
      </c>
      <c r="E408" s="161" t="s">
        <v>3118</v>
      </c>
      <c r="F408" s="160"/>
      <c r="G408" s="160">
        <v>1</v>
      </c>
      <c r="M408"/>
      <c r="N408"/>
      <c r="O408"/>
    </row>
    <row r="409" spans="1:15" s="2" customFormat="1" x14ac:dyDescent="0.2">
      <c r="A409" s="160">
        <v>407</v>
      </c>
      <c r="B409" s="165" t="s">
        <v>1131</v>
      </c>
      <c r="C409" s="163" t="s">
        <v>726</v>
      </c>
      <c r="D409" s="166">
        <v>36.75</v>
      </c>
      <c r="E409" s="161" t="s">
        <v>3117</v>
      </c>
      <c r="F409" s="160"/>
      <c r="G409" s="160">
        <v>1</v>
      </c>
      <c r="M409"/>
      <c r="N409"/>
      <c r="O409"/>
    </row>
    <row r="410" spans="1:15" s="2" customFormat="1" x14ac:dyDescent="0.2">
      <c r="A410" s="160">
        <v>408</v>
      </c>
      <c r="B410" s="165" t="s">
        <v>1132</v>
      </c>
      <c r="C410" s="163" t="s">
        <v>726</v>
      </c>
      <c r="D410" s="166">
        <v>36.75</v>
      </c>
      <c r="E410" s="161" t="s">
        <v>3117</v>
      </c>
      <c r="F410" s="160"/>
      <c r="G410" s="160">
        <v>1</v>
      </c>
      <c r="M410"/>
      <c r="N410"/>
      <c r="O410"/>
    </row>
    <row r="411" spans="1:15" s="2" customFormat="1" x14ac:dyDescent="0.2">
      <c r="A411" s="160">
        <v>409</v>
      </c>
      <c r="B411" s="165" t="s">
        <v>1133</v>
      </c>
      <c r="C411" s="163" t="s">
        <v>726</v>
      </c>
      <c r="D411" s="166">
        <v>39.04</v>
      </c>
      <c r="E411" s="161" t="s">
        <v>3117</v>
      </c>
      <c r="F411" s="160"/>
      <c r="G411" s="160">
        <v>1</v>
      </c>
      <c r="M411"/>
      <c r="N411"/>
      <c r="O411"/>
    </row>
    <row r="412" spans="1:15" s="2" customFormat="1" x14ac:dyDescent="0.2">
      <c r="A412" s="160">
        <v>410</v>
      </c>
      <c r="B412" s="165" t="s">
        <v>1134</v>
      </c>
      <c r="C412" s="163" t="s">
        <v>726</v>
      </c>
      <c r="D412" s="166">
        <v>38.78</v>
      </c>
      <c r="E412" s="161" t="s">
        <v>489</v>
      </c>
      <c r="F412" s="160"/>
      <c r="G412" s="160">
        <v>1</v>
      </c>
      <c r="M412"/>
      <c r="N412"/>
      <c r="O412"/>
    </row>
    <row r="413" spans="1:15" s="2" customFormat="1" x14ac:dyDescent="0.2">
      <c r="A413" s="160">
        <v>411</v>
      </c>
      <c r="B413" s="163" t="s">
        <v>1135</v>
      </c>
      <c r="C413" s="163" t="s">
        <v>726</v>
      </c>
      <c r="D413" s="167">
        <v>36.31</v>
      </c>
      <c r="E413" s="161" t="s">
        <v>3118</v>
      </c>
      <c r="F413" s="160"/>
      <c r="G413" s="160">
        <v>1</v>
      </c>
      <c r="M413"/>
      <c r="N413"/>
      <c r="O413"/>
    </row>
    <row r="414" spans="1:15" s="2" customFormat="1" x14ac:dyDescent="0.2">
      <c r="A414" s="160">
        <v>412</v>
      </c>
      <c r="B414" s="163" t="s">
        <v>1136</v>
      </c>
      <c r="C414" s="163" t="s">
        <v>726</v>
      </c>
      <c r="D414" s="167">
        <v>36.08</v>
      </c>
      <c r="E414" s="161" t="s">
        <v>3117</v>
      </c>
      <c r="F414" s="160"/>
      <c r="G414" s="160">
        <v>1</v>
      </c>
      <c r="M414"/>
      <c r="N414"/>
      <c r="O414"/>
    </row>
    <row r="415" spans="1:15" s="2" customFormat="1" x14ac:dyDescent="0.2">
      <c r="A415" s="160">
        <v>413</v>
      </c>
      <c r="B415" s="163" t="s">
        <v>1137</v>
      </c>
      <c r="C415" s="163" t="s">
        <v>726</v>
      </c>
      <c r="D415" s="167">
        <v>36.31</v>
      </c>
      <c r="E415" s="161" t="s">
        <v>3118</v>
      </c>
      <c r="F415" s="160"/>
      <c r="G415" s="160">
        <v>1</v>
      </c>
      <c r="M415"/>
      <c r="N415"/>
      <c r="O415"/>
    </row>
    <row r="416" spans="1:15" s="2" customFormat="1" x14ac:dyDescent="0.2">
      <c r="A416" s="160">
        <v>414</v>
      </c>
      <c r="B416" s="163" t="s">
        <v>1138</v>
      </c>
      <c r="C416" s="163" t="s">
        <v>726</v>
      </c>
      <c r="D416" s="167">
        <v>36.99</v>
      </c>
      <c r="E416" s="161" t="s">
        <v>3118</v>
      </c>
      <c r="F416" s="160"/>
      <c r="G416" s="160">
        <v>1</v>
      </c>
      <c r="M416"/>
      <c r="N416"/>
      <c r="O416"/>
    </row>
    <row r="417" spans="1:15" s="2" customFormat="1" x14ac:dyDescent="0.2">
      <c r="A417" s="160">
        <v>415</v>
      </c>
      <c r="B417" s="163" t="s">
        <v>1139</v>
      </c>
      <c r="C417" s="163" t="s">
        <v>726</v>
      </c>
      <c r="D417" s="167">
        <v>36.75</v>
      </c>
      <c r="E417" s="161" t="s">
        <v>3117</v>
      </c>
      <c r="F417" s="160"/>
      <c r="G417" s="160">
        <v>1</v>
      </c>
      <c r="M417"/>
      <c r="N417"/>
      <c r="O417"/>
    </row>
    <row r="418" spans="1:15" s="2" customFormat="1" x14ac:dyDescent="0.2">
      <c r="A418" s="160">
        <v>416</v>
      </c>
      <c r="B418" s="163" t="s">
        <v>1140</v>
      </c>
      <c r="C418" s="163" t="s">
        <v>726</v>
      </c>
      <c r="D418" s="167">
        <v>36.99</v>
      </c>
      <c r="E418" s="161" t="s">
        <v>3118</v>
      </c>
      <c r="F418" s="160"/>
      <c r="G418" s="160">
        <v>1</v>
      </c>
      <c r="M418"/>
      <c r="N418"/>
      <c r="O418"/>
    </row>
    <row r="419" spans="1:15" s="2" customFormat="1" x14ac:dyDescent="0.2">
      <c r="A419" s="160">
        <v>417</v>
      </c>
      <c r="B419" s="161" t="s">
        <v>1141</v>
      </c>
      <c r="C419" s="161" t="s">
        <v>726</v>
      </c>
      <c r="D419" s="170">
        <v>36.299999999999997</v>
      </c>
      <c r="E419" s="161" t="s">
        <v>3117</v>
      </c>
      <c r="F419" s="160"/>
      <c r="G419" s="160">
        <v>1</v>
      </c>
      <c r="M419"/>
      <c r="N419"/>
      <c r="O419"/>
    </row>
    <row r="420" spans="1:15" s="2" customFormat="1" x14ac:dyDescent="0.2">
      <c r="A420" s="160">
        <v>418</v>
      </c>
      <c r="B420" s="161" t="s">
        <v>1142</v>
      </c>
      <c r="C420" s="161" t="s">
        <v>726</v>
      </c>
      <c r="D420" s="170">
        <v>36.53</v>
      </c>
      <c r="E420" s="161" t="s">
        <v>3118</v>
      </c>
      <c r="F420" s="160"/>
      <c r="G420" s="160">
        <v>1</v>
      </c>
      <c r="M420"/>
      <c r="N420"/>
      <c r="O420"/>
    </row>
    <row r="421" spans="1:15" s="2" customFormat="1" x14ac:dyDescent="0.2">
      <c r="A421" s="160">
        <v>419</v>
      </c>
      <c r="B421" s="171" t="s">
        <v>1143</v>
      </c>
      <c r="C421" s="161" t="s">
        <v>726</v>
      </c>
      <c r="D421" s="170">
        <v>36.31</v>
      </c>
      <c r="E421" s="161" t="s">
        <v>3118</v>
      </c>
      <c r="F421" s="160"/>
      <c r="G421" s="160">
        <v>1</v>
      </c>
      <c r="M421"/>
      <c r="N421"/>
      <c r="O421"/>
    </row>
    <row r="422" spans="1:15" s="2" customFormat="1" x14ac:dyDescent="0.2">
      <c r="A422" s="160">
        <v>420</v>
      </c>
      <c r="B422" s="171" t="s">
        <v>1144</v>
      </c>
      <c r="C422" s="161" t="s">
        <v>726</v>
      </c>
      <c r="D422" s="170">
        <v>36.08</v>
      </c>
      <c r="E422" s="161" t="s">
        <v>3117</v>
      </c>
      <c r="F422" s="160"/>
      <c r="G422" s="160">
        <v>1</v>
      </c>
      <c r="M422"/>
      <c r="N422"/>
      <c r="O422"/>
    </row>
    <row r="423" spans="1:15" s="2" customFormat="1" x14ac:dyDescent="0.2">
      <c r="A423" s="160">
        <v>421</v>
      </c>
      <c r="B423" s="161" t="s">
        <v>1145</v>
      </c>
      <c r="C423" s="161" t="s">
        <v>726</v>
      </c>
      <c r="D423" s="170">
        <v>36.08</v>
      </c>
      <c r="E423" s="161" t="s">
        <v>3117</v>
      </c>
      <c r="F423" s="160"/>
      <c r="G423" s="160">
        <v>1</v>
      </c>
      <c r="M423"/>
      <c r="N423"/>
      <c r="O423"/>
    </row>
    <row r="424" spans="1:15" s="2" customFormat="1" x14ac:dyDescent="0.2">
      <c r="A424" s="160">
        <v>422</v>
      </c>
      <c r="B424" s="163" t="s">
        <v>1146</v>
      </c>
      <c r="C424" s="163" t="s">
        <v>726</v>
      </c>
      <c r="D424" s="167">
        <v>36.31</v>
      </c>
      <c r="E424" s="161" t="s">
        <v>3118</v>
      </c>
      <c r="F424" s="160"/>
      <c r="G424" s="160">
        <v>1</v>
      </c>
      <c r="M424"/>
      <c r="N424"/>
      <c r="O424"/>
    </row>
    <row r="425" spans="1:15" s="2" customFormat="1" x14ac:dyDescent="0.2">
      <c r="A425" s="160">
        <v>423</v>
      </c>
      <c r="B425" s="163" t="s">
        <v>1147</v>
      </c>
      <c r="C425" s="163" t="s">
        <v>726</v>
      </c>
      <c r="D425" s="167">
        <v>36.31</v>
      </c>
      <c r="E425" s="161" t="s">
        <v>3118</v>
      </c>
      <c r="F425" s="160"/>
      <c r="G425" s="160">
        <v>1</v>
      </c>
      <c r="M425"/>
      <c r="N425"/>
      <c r="O425"/>
    </row>
    <row r="426" spans="1:15" s="2" customFormat="1" x14ac:dyDescent="0.2">
      <c r="A426" s="160">
        <v>424</v>
      </c>
      <c r="B426" s="163" t="s">
        <v>1148</v>
      </c>
      <c r="C426" s="163" t="s">
        <v>726</v>
      </c>
      <c r="D426" s="167">
        <v>36.08</v>
      </c>
      <c r="E426" s="161" t="s">
        <v>3117</v>
      </c>
      <c r="F426" s="160"/>
      <c r="G426" s="160">
        <v>1</v>
      </c>
      <c r="M426"/>
      <c r="N426"/>
      <c r="O426"/>
    </row>
    <row r="427" spans="1:15" s="2" customFormat="1" x14ac:dyDescent="0.2">
      <c r="A427" s="160">
        <v>425</v>
      </c>
      <c r="B427" s="163" t="s">
        <v>1149</v>
      </c>
      <c r="C427" s="163" t="s">
        <v>726</v>
      </c>
      <c r="D427" s="167">
        <v>36.31</v>
      </c>
      <c r="E427" s="161" t="s">
        <v>3118</v>
      </c>
      <c r="F427" s="160"/>
      <c r="G427" s="160">
        <v>1</v>
      </c>
      <c r="M427"/>
      <c r="N427"/>
      <c r="O427"/>
    </row>
    <row r="428" spans="1:15" s="2" customFormat="1" x14ac:dyDescent="0.2">
      <c r="A428" s="160">
        <v>426</v>
      </c>
      <c r="B428" s="163" t="s">
        <v>1150</v>
      </c>
      <c r="C428" s="163" t="s">
        <v>726</v>
      </c>
      <c r="D428" s="167">
        <v>36.99</v>
      </c>
      <c r="E428" s="161" t="s">
        <v>3118</v>
      </c>
      <c r="F428" s="160"/>
      <c r="G428" s="160">
        <v>1</v>
      </c>
      <c r="M428"/>
      <c r="N428"/>
      <c r="O428"/>
    </row>
    <row r="429" spans="1:15" s="2" customFormat="1" x14ac:dyDescent="0.2">
      <c r="A429" s="160">
        <v>427</v>
      </c>
      <c r="B429" s="163" t="s">
        <v>1151</v>
      </c>
      <c r="C429" s="163" t="s">
        <v>726</v>
      </c>
      <c r="D429" s="167">
        <v>36.99</v>
      </c>
      <c r="E429" s="161" t="s">
        <v>3118</v>
      </c>
      <c r="F429" s="160"/>
      <c r="G429" s="160">
        <v>1</v>
      </c>
      <c r="M429"/>
      <c r="N429"/>
      <c r="O429"/>
    </row>
    <row r="430" spans="1:15" s="2" customFormat="1" x14ac:dyDescent="0.2">
      <c r="A430" s="160">
        <v>428</v>
      </c>
      <c r="B430" s="163" t="s">
        <v>1152</v>
      </c>
      <c r="C430" s="163" t="s">
        <v>726</v>
      </c>
      <c r="D430" s="167">
        <v>36.75</v>
      </c>
      <c r="E430" s="161" t="s">
        <v>3117</v>
      </c>
      <c r="F430" s="160"/>
      <c r="G430" s="160">
        <v>1</v>
      </c>
      <c r="M430"/>
      <c r="N430"/>
      <c r="O430"/>
    </row>
    <row r="431" spans="1:15" s="2" customFormat="1" x14ac:dyDescent="0.2">
      <c r="A431" s="160">
        <v>429</v>
      </c>
      <c r="B431" s="163" t="s">
        <v>1153</v>
      </c>
      <c r="C431" s="163" t="s">
        <v>726</v>
      </c>
      <c r="D431" s="167">
        <v>36.99</v>
      </c>
      <c r="E431" s="161" t="s">
        <v>3118</v>
      </c>
      <c r="F431" s="160"/>
      <c r="G431" s="160">
        <v>1</v>
      </c>
      <c r="M431"/>
      <c r="N431"/>
      <c r="O431"/>
    </row>
    <row r="432" spans="1:15" s="2" customFormat="1" x14ac:dyDescent="0.2">
      <c r="A432" s="160">
        <v>430</v>
      </c>
      <c r="B432" s="161" t="s">
        <v>1154</v>
      </c>
      <c r="C432" s="161" t="s">
        <v>726</v>
      </c>
      <c r="D432" s="162">
        <v>36.08</v>
      </c>
      <c r="E432" s="161" t="s">
        <v>3117</v>
      </c>
      <c r="F432" s="160"/>
      <c r="G432" s="160">
        <v>1</v>
      </c>
      <c r="M432"/>
      <c r="N432"/>
      <c r="O432"/>
    </row>
    <row r="433" spans="1:15" s="2" customFormat="1" x14ac:dyDescent="0.2">
      <c r="A433" s="160">
        <v>431</v>
      </c>
      <c r="B433" s="161" t="s">
        <v>1155</v>
      </c>
      <c r="C433" s="161" t="s">
        <v>726</v>
      </c>
      <c r="D433" s="162">
        <v>36.299999999999997</v>
      </c>
      <c r="E433" s="161" t="s">
        <v>3117</v>
      </c>
      <c r="F433" s="160"/>
      <c r="G433" s="160">
        <v>1</v>
      </c>
      <c r="M433"/>
      <c r="N433"/>
      <c r="O433"/>
    </row>
    <row r="434" spans="1:15" s="2" customFormat="1" x14ac:dyDescent="0.2">
      <c r="A434" s="160">
        <v>432</v>
      </c>
      <c r="B434" s="161" t="s">
        <v>1156</v>
      </c>
      <c r="C434" s="161" t="s">
        <v>726</v>
      </c>
      <c r="D434" s="162">
        <v>36.31</v>
      </c>
      <c r="E434" s="161" t="s">
        <v>3118</v>
      </c>
      <c r="F434" s="160"/>
      <c r="G434" s="160">
        <v>1</v>
      </c>
      <c r="M434"/>
      <c r="N434"/>
      <c r="O434"/>
    </row>
    <row r="435" spans="1:15" s="2" customFormat="1" x14ac:dyDescent="0.2">
      <c r="A435" s="160">
        <v>433</v>
      </c>
      <c r="B435" s="161" t="s">
        <v>1157</v>
      </c>
      <c r="C435" s="161" t="s">
        <v>726</v>
      </c>
      <c r="D435" s="162">
        <v>36.08</v>
      </c>
      <c r="E435" s="161" t="s">
        <v>3117</v>
      </c>
      <c r="F435" s="160"/>
      <c r="G435" s="160">
        <v>1</v>
      </c>
      <c r="M435"/>
      <c r="N435"/>
      <c r="O435"/>
    </row>
    <row r="436" spans="1:15" s="2" customFormat="1" x14ac:dyDescent="0.2">
      <c r="A436" s="160">
        <v>434</v>
      </c>
      <c r="B436" s="161" t="s">
        <v>1158</v>
      </c>
      <c r="C436" s="161" t="s">
        <v>726</v>
      </c>
      <c r="D436" s="162">
        <v>36.31</v>
      </c>
      <c r="E436" s="161" t="s">
        <v>3118</v>
      </c>
      <c r="F436" s="160"/>
      <c r="G436" s="160">
        <v>1</v>
      </c>
      <c r="M436"/>
      <c r="N436"/>
      <c r="O436"/>
    </row>
    <row r="437" spans="1:15" s="2" customFormat="1" x14ac:dyDescent="0.2">
      <c r="A437" s="160">
        <v>435</v>
      </c>
      <c r="B437" s="161" t="s">
        <v>1159</v>
      </c>
      <c r="C437" s="161" t="s">
        <v>726</v>
      </c>
      <c r="D437" s="162">
        <v>36.08</v>
      </c>
      <c r="E437" s="161" t="s">
        <v>3117</v>
      </c>
      <c r="F437" s="160"/>
      <c r="G437" s="160">
        <v>1</v>
      </c>
      <c r="M437"/>
      <c r="N437"/>
      <c r="O437"/>
    </row>
    <row r="438" spans="1:15" s="2" customFormat="1" x14ac:dyDescent="0.2">
      <c r="A438" s="160">
        <v>436</v>
      </c>
      <c r="B438" s="161" t="s">
        <v>1160</v>
      </c>
      <c r="C438" s="161" t="s">
        <v>726</v>
      </c>
      <c r="D438" s="162">
        <v>38.340000000000003</v>
      </c>
      <c r="E438" s="161" t="s">
        <v>3118</v>
      </c>
      <c r="F438" s="160"/>
      <c r="G438" s="160">
        <v>1</v>
      </c>
      <c r="M438"/>
      <c r="N438"/>
      <c r="O438"/>
    </row>
    <row r="439" spans="1:15" s="2" customFormat="1" x14ac:dyDescent="0.2">
      <c r="A439" s="160">
        <v>437</v>
      </c>
      <c r="B439" s="161" t="s">
        <v>1161</v>
      </c>
      <c r="C439" s="161" t="s">
        <v>726</v>
      </c>
      <c r="D439" s="162">
        <v>36.08</v>
      </c>
      <c r="E439" s="161" t="s">
        <v>3117</v>
      </c>
      <c r="F439" s="160"/>
      <c r="G439" s="160">
        <v>1</v>
      </c>
      <c r="M439"/>
      <c r="N439"/>
      <c r="O439"/>
    </row>
    <row r="440" spans="1:15" s="2" customFormat="1" x14ac:dyDescent="0.2">
      <c r="A440" s="160">
        <v>438</v>
      </c>
      <c r="B440" s="161" t="s">
        <v>1162</v>
      </c>
      <c r="C440" s="161" t="s">
        <v>726</v>
      </c>
      <c r="D440" s="162">
        <v>36.53</v>
      </c>
      <c r="E440" s="161" t="s">
        <v>3118</v>
      </c>
      <c r="F440" s="160"/>
      <c r="G440" s="160">
        <v>1</v>
      </c>
      <c r="M440"/>
      <c r="N440"/>
      <c r="O440"/>
    </row>
    <row r="441" spans="1:15" s="2" customFormat="1" x14ac:dyDescent="0.2">
      <c r="A441" s="160">
        <v>439</v>
      </c>
      <c r="B441" s="163" t="s">
        <v>1163</v>
      </c>
      <c r="C441" s="163" t="s">
        <v>726</v>
      </c>
      <c r="D441" s="164">
        <v>40.340000000000003</v>
      </c>
      <c r="E441" s="161" t="s">
        <v>3118</v>
      </c>
      <c r="F441" s="160"/>
      <c r="G441" s="160">
        <v>1</v>
      </c>
      <c r="M441"/>
      <c r="N441"/>
      <c r="O441"/>
    </row>
    <row r="442" spans="1:15" s="2" customFormat="1" x14ac:dyDescent="0.2">
      <c r="A442" s="160">
        <v>440</v>
      </c>
      <c r="B442" s="163" t="s">
        <v>1164</v>
      </c>
      <c r="C442" s="163" t="s">
        <v>726</v>
      </c>
      <c r="D442" s="164">
        <v>36.53</v>
      </c>
      <c r="E442" s="161" t="s">
        <v>3118</v>
      </c>
      <c r="F442" s="160"/>
      <c r="G442" s="160">
        <v>1</v>
      </c>
      <c r="M442"/>
      <c r="N442"/>
      <c r="O442"/>
    </row>
    <row r="443" spans="1:15" s="2" customFormat="1" x14ac:dyDescent="0.2">
      <c r="A443" s="160">
        <v>441</v>
      </c>
      <c r="B443" s="163" t="s">
        <v>1165</v>
      </c>
      <c r="C443" s="163" t="s">
        <v>726</v>
      </c>
      <c r="D443" s="164">
        <v>36.53</v>
      </c>
      <c r="E443" s="161" t="s">
        <v>3118</v>
      </c>
      <c r="F443" s="160"/>
      <c r="G443" s="160">
        <v>1</v>
      </c>
      <c r="M443"/>
      <c r="N443"/>
      <c r="O443"/>
    </row>
    <row r="444" spans="1:15" s="2" customFormat="1" x14ac:dyDescent="0.2">
      <c r="A444" s="160">
        <v>442</v>
      </c>
      <c r="B444" s="163" t="s">
        <v>1166</v>
      </c>
      <c r="C444" s="163" t="s">
        <v>726</v>
      </c>
      <c r="D444" s="164">
        <v>36.53</v>
      </c>
      <c r="E444" s="161" t="s">
        <v>3118</v>
      </c>
      <c r="F444" s="160"/>
      <c r="G444" s="160">
        <v>1</v>
      </c>
      <c r="M444"/>
      <c r="N444"/>
      <c r="O444"/>
    </row>
    <row r="445" spans="1:15" s="2" customFormat="1" x14ac:dyDescent="0.2">
      <c r="A445" s="160">
        <v>443</v>
      </c>
      <c r="B445" s="163" t="s">
        <v>1167</v>
      </c>
      <c r="C445" s="163" t="s">
        <v>726</v>
      </c>
      <c r="D445" s="164">
        <v>36.53</v>
      </c>
      <c r="E445" s="161" t="s">
        <v>3118</v>
      </c>
      <c r="F445" s="160"/>
      <c r="G445" s="160">
        <v>1</v>
      </c>
      <c r="M445"/>
      <c r="N445"/>
      <c r="O445"/>
    </row>
    <row r="446" spans="1:15" s="2" customFormat="1" x14ac:dyDescent="0.2">
      <c r="A446" s="160">
        <v>444</v>
      </c>
      <c r="B446" s="163" t="s">
        <v>1168</v>
      </c>
      <c r="C446" s="163" t="s">
        <v>726</v>
      </c>
      <c r="D446" s="164">
        <v>36.53</v>
      </c>
      <c r="E446" s="161" t="s">
        <v>3118</v>
      </c>
      <c r="F446" s="160"/>
      <c r="G446" s="160">
        <v>1</v>
      </c>
      <c r="M446"/>
      <c r="N446"/>
      <c r="O446"/>
    </row>
    <row r="447" spans="1:15" s="2" customFormat="1" x14ac:dyDescent="0.2">
      <c r="A447" s="160">
        <v>445</v>
      </c>
      <c r="B447" s="163" t="s">
        <v>1169</v>
      </c>
      <c r="C447" s="163" t="s">
        <v>726</v>
      </c>
      <c r="D447" s="164">
        <v>36.53</v>
      </c>
      <c r="E447" s="161" t="s">
        <v>3118</v>
      </c>
      <c r="F447" s="160"/>
      <c r="G447" s="160">
        <v>1</v>
      </c>
      <c r="M447"/>
      <c r="N447"/>
      <c r="O447"/>
    </row>
    <row r="448" spans="1:15" s="2" customFormat="1" x14ac:dyDescent="0.2">
      <c r="A448" s="160">
        <v>446</v>
      </c>
      <c r="B448" s="163" t="s">
        <v>1170</v>
      </c>
      <c r="C448" s="163" t="s">
        <v>726</v>
      </c>
      <c r="D448" s="164">
        <v>36.53</v>
      </c>
      <c r="E448" s="161" t="s">
        <v>3118</v>
      </c>
      <c r="F448" s="160"/>
      <c r="G448" s="160">
        <v>1</v>
      </c>
      <c r="M448"/>
      <c r="N448"/>
      <c r="O448"/>
    </row>
    <row r="449" spans="1:15" s="2" customFormat="1" x14ac:dyDescent="0.2">
      <c r="A449" s="160">
        <v>447</v>
      </c>
      <c r="B449" s="163" t="s">
        <v>1171</v>
      </c>
      <c r="C449" s="163" t="s">
        <v>726</v>
      </c>
      <c r="D449" s="164">
        <v>36.53</v>
      </c>
      <c r="E449" s="161" t="s">
        <v>3118</v>
      </c>
      <c r="F449" s="160"/>
      <c r="G449" s="160">
        <v>1</v>
      </c>
      <c r="M449"/>
      <c r="N449"/>
      <c r="O449"/>
    </row>
    <row r="450" spans="1:15" s="2" customFormat="1" x14ac:dyDescent="0.2">
      <c r="A450" s="160">
        <v>448</v>
      </c>
      <c r="B450" s="163" t="s">
        <v>1172</v>
      </c>
      <c r="C450" s="163" t="s">
        <v>726</v>
      </c>
      <c r="D450" s="164">
        <v>36.53</v>
      </c>
      <c r="E450" s="161" t="s">
        <v>3118</v>
      </c>
      <c r="F450" s="160"/>
      <c r="G450" s="160">
        <v>1</v>
      </c>
      <c r="M450"/>
      <c r="N450"/>
      <c r="O450"/>
    </row>
    <row r="451" spans="1:15" s="2" customFormat="1" x14ac:dyDescent="0.2">
      <c r="A451" s="160">
        <v>449</v>
      </c>
      <c r="B451" s="163" t="s">
        <v>1173</v>
      </c>
      <c r="C451" s="163" t="s">
        <v>726</v>
      </c>
      <c r="D451" s="164">
        <v>36.53</v>
      </c>
      <c r="E451" s="161" t="s">
        <v>3118</v>
      </c>
      <c r="F451" s="160"/>
      <c r="G451" s="160">
        <v>1</v>
      </c>
      <c r="M451"/>
      <c r="N451"/>
      <c r="O451"/>
    </row>
    <row r="452" spans="1:15" s="2" customFormat="1" x14ac:dyDescent="0.2">
      <c r="A452" s="160">
        <v>450</v>
      </c>
      <c r="B452" s="163" t="s">
        <v>1174</v>
      </c>
      <c r="C452" s="163" t="s">
        <v>726</v>
      </c>
      <c r="D452" s="164">
        <v>36.53</v>
      </c>
      <c r="E452" s="161" t="s">
        <v>3118</v>
      </c>
      <c r="F452" s="160"/>
      <c r="G452" s="160">
        <v>1</v>
      </c>
      <c r="M452"/>
      <c r="N452"/>
      <c r="O452"/>
    </row>
    <row r="453" spans="1:15" s="2" customFormat="1" x14ac:dyDescent="0.2">
      <c r="A453" s="160">
        <v>451</v>
      </c>
      <c r="B453" s="163" t="s">
        <v>1175</v>
      </c>
      <c r="C453" s="163" t="s">
        <v>726</v>
      </c>
      <c r="D453" s="164">
        <v>36.53</v>
      </c>
      <c r="E453" s="161" t="s">
        <v>3118</v>
      </c>
      <c r="F453" s="160"/>
      <c r="G453" s="160">
        <v>1</v>
      </c>
      <c r="M453"/>
      <c r="N453"/>
      <c r="O453"/>
    </row>
    <row r="454" spans="1:15" s="2" customFormat="1" x14ac:dyDescent="0.2">
      <c r="A454" s="160">
        <v>452</v>
      </c>
      <c r="B454" s="163" t="s">
        <v>1176</v>
      </c>
      <c r="C454" s="163" t="s">
        <v>726</v>
      </c>
      <c r="D454" s="164">
        <v>36.53</v>
      </c>
      <c r="E454" s="161" t="s">
        <v>3118</v>
      </c>
      <c r="F454" s="160"/>
      <c r="G454" s="160">
        <v>1</v>
      </c>
      <c r="M454"/>
      <c r="N454"/>
      <c r="O454"/>
    </row>
    <row r="455" spans="1:15" s="2" customFormat="1" x14ac:dyDescent="0.2">
      <c r="A455" s="160">
        <v>453</v>
      </c>
      <c r="B455" s="163" t="s">
        <v>1177</v>
      </c>
      <c r="C455" s="163" t="s">
        <v>726</v>
      </c>
      <c r="D455" s="164">
        <v>36.53</v>
      </c>
      <c r="E455" s="161" t="s">
        <v>3118</v>
      </c>
      <c r="F455" s="160"/>
      <c r="G455" s="160">
        <v>1</v>
      </c>
      <c r="M455"/>
      <c r="N455"/>
      <c r="O455"/>
    </row>
    <row r="456" spans="1:15" s="2" customFormat="1" x14ac:dyDescent="0.2">
      <c r="A456" s="160">
        <v>454</v>
      </c>
      <c r="B456" s="163" t="s">
        <v>1178</v>
      </c>
      <c r="C456" s="163" t="s">
        <v>726</v>
      </c>
      <c r="D456" s="164">
        <v>36.53</v>
      </c>
      <c r="E456" s="161" t="s">
        <v>3118</v>
      </c>
      <c r="F456" s="160"/>
      <c r="G456" s="160">
        <v>1</v>
      </c>
      <c r="M456"/>
      <c r="N456"/>
      <c r="O456"/>
    </row>
    <row r="457" spans="1:15" s="2" customFormat="1" x14ac:dyDescent="0.2">
      <c r="A457" s="160">
        <v>455</v>
      </c>
      <c r="B457" s="163" t="s">
        <v>1179</v>
      </c>
      <c r="C457" s="163" t="s">
        <v>726</v>
      </c>
      <c r="D457" s="164">
        <v>36.53</v>
      </c>
      <c r="E457" s="161" t="s">
        <v>3118</v>
      </c>
      <c r="F457" s="160"/>
      <c r="G457" s="160">
        <v>1</v>
      </c>
      <c r="M457"/>
      <c r="N457"/>
      <c r="O457"/>
    </row>
    <row r="458" spans="1:15" s="2" customFormat="1" x14ac:dyDescent="0.2">
      <c r="A458" s="160">
        <v>456</v>
      </c>
      <c r="B458" s="163" t="s">
        <v>1180</v>
      </c>
      <c r="C458" s="163" t="s">
        <v>726</v>
      </c>
      <c r="D458" s="164">
        <v>40.340000000000003</v>
      </c>
      <c r="E458" s="161" t="s">
        <v>3118</v>
      </c>
      <c r="F458" s="160"/>
      <c r="G458" s="160">
        <v>1</v>
      </c>
      <c r="M458"/>
      <c r="N458"/>
      <c r="O458"/>
    </row>
    <row r="459" spans="1:15" s="2" customFormat="1" x14ac:dyDescent="0.2">
      <c r="A459" s="160">
        <v>457</v>
      </c>
      <c r="B459" s="163" t="s">
        <v>1181</v>
      </c>
      <c r="C459" s="163" t="s">
        <v>726</v>
      </c>
      <c r="D459" s="167">
        <v>38.590000000000003</v>
      </c>
      <c r="E459" s="161" t="s">
        <v>3118</v>
      </c>
      <c r="F459" s="160"/>
      <c r="G459" s="160">
        <v>1</v>
      </c>
      <c r="M459"/>
      <c r="N459"/>
      <c r="O459"/>
    </row>
    <row r="460" spans="1:15" s="2" customFormat="1" x14ac:dyDescent="0.2">
      <c r="A460" s="160">
        <v>458</v>
      </c>
      <c r="B460" s="163" t="s">
        <v>1182</v>
      </c>
      <c r="C460" s="163" t="s">
        <v>726</v>
      </c>
      <c r="D460" s="167">
        <v>36.31</v>
      </c>
      <c r="E460" s="161" t="s">
        <v>3118</v>
      </c>
      <c r="F460" s="160"/>
      <c r="G460" s="160">
        <v>1</v>
      </c>
      <c r="M460"/>
      <c r="N460"/>
      <c r="O460"/>
    </row>
    <row r="461" spans="1:15" s="2" customFormat="1" x14ac:dyDescent="0.2">
      <c r="A461" s="160">
        <v>459</v>
      </c>
      <c r="B461" s="163" t="s">
        <v>1183</v>
      </c>
      <c r="C461" s="163" t="s">
        <v>726</v>
      </c>
      <c r="D461" s="167">
        <v>36.08</v>
      </c>
      <c r="E461" s="161" t="s">
        <v>3117</v>
      </c>
      <c r="F461" s="160"/>
      <c r="G461" s="160">
        <v>1</v>
      </c>
      <c r="M461"/>
      <c r="N461"/>
      <c r="O461"/>
    </row>
    <row r="462" spans="1:15" s="2" customFormat="1" x14ac:dyDescent="0.2">
      <c r="A462" s="160">
        <v>460</v>
      </c>
      <c r="B462" s="163" t="s">
        <v>1184</v>
      </c>
      <c r="C462" s="163" t="s">
        <v>726</v>
      </c>
      <c r="D462" s="167">
        <v>36.31</v>
      </c>
      <c r="E462" s="161" t="s">
        <v>3118</v>
      </c>
      <c r="F462" s="160"/>
      <c r="G462" s="160">
        <v>1</v>
      </c>
      <c r="M462"/>
      <c r="N462"/>
      <c r="O462"/>
    </row>
    <row r="463" spans="1:15" s="2" customFormat="1" x14ac:dyDescent="0.2">
      <c r="A463" s="160">
        <v>461</v>
      </c>
      <c r="B463" s="163" t="s">
        <v>1185</v>
      </c>
      <c r="C463" s="163" t="s">
        <v>726</v>
      </c>
      <c r="D463" s="167">
        <v>38.090000000000003</v>
      </c>
      <c r="E463" s="161" t="s">
        <v>3117</v>
      </c>
      <c r="F463" s="160"/>
      <c r="G463" s="160">
        <v>1</v>
      </c>
      <c r="M463"/>
      <c r="N463"/>
      <c r="O463"/>
    </row>
    <row r="464" spans="1:15" s="2" customFormat="1" x14ac:dyDescent="0.2">
      <c r="A464" s="160">
        <v>462</v>
      </c>
      <c r="B464" s="163" t="s">
        <v>1186</v>
      </c>
      <c r="C464" s="163" t="s">
        <v>726</v>
      </c>
      <c r="D464" s="167">
        <v>36.99</v>
      </c>
      <c r="E464" s="161" t="s">
        <v>3118</v>
      </c>
      <c r="F464" s="160"/>
      <c r="G464" s="160">
        <v>1</v>
      </c>
      <c r="M464"/>
      <c r="N464"/>
      <c r="O464"/>
    </row>
    <row r="465" spans="1:15" s="2" customFormat="1" x14ac:dyDescent="0.2">
      <c r="A465" s="160">
        <v>463</v>
      </c>
      <c r="B465" s="163" t="s">
        <v>1187</v>
      </c>
      <c r="C465" s="163" t="s">
        <v>726</v>
      </c>
      <c r="D465" s="167">
        <v>36.75</v>
      </c>
      <c r="E465" s="161" t="s">
        <v>3117</v>
      </c>
      <c r="F465" s="160"/>
      <c r="G465" s="160">
        <v>1</v>
      </c>
      <c r="M465"/>
      <c r="N465"/>
      <c r="O465"/>
    </row>
    <row r="466" spans="1:15" s="2" customFormat="1" x14ac:dyDescent="0.2">
      <c r="A466" s="160">
        <v>464</v>
      </c>
      <c r="B466" s="163" t="s">
        <v>1188</v>
      </c>
      <c r="C466" s="163" t="s">
        <v>726</v>
      </c>
      <c r="D466" s="167">
        <v>36.99</v>
      </c>
      <c r="E466" s="161" t="s">
        <v>3118</v>
      </c>
      <c r="F466" s="160"/>
      <c r="G466" s="160">
        <v>1</v>
      </c>
      <c r="M466"/>
      <c r="N466"/>
      <c r="O466"/>
    </row>
    <row r="467" spans="1:15" s="2" customFormat="1" x14ac:dyDescent="0.2">
      <c r="A467" s="160">
        <v>465</v>
      </c>
      <c r="B467" s="163" t="s">
        <v>1189</v>
      </c>
      <c r="C467" s="163" t="s">
        <v>726</v>
      </c>
      <c r="D467" s="167">
        <v>36.75</v>
      </c>
      <c r="E467" s="161" t="s">
        <v>3117</v>
      </c>
      <c r="F467" s="160"/>
      <c r="G467" s="160">
        <v>1</v>
      </c>
      <c r="M467"/>
      <c r="N467"/>
      <c r="O467"/>
    </row>
    <row r="468" spans="1:15" s="2" customFormat="1" x14ac:dyDescent="0.2">
      <c r="A468" s="160">
        <v>466</v>
      </c>
      <c r="B468" s="163" t="s">
        <v>1190</v>
      </c>
      <c r="C468" s="163" t="s">
        <v>726</v>
      </c>
      <c r="D468" s="167">
        <v>36.99</v>
      </c>
      <c r="E468" s="161" t="s">
        <v>3118</v>
      </c>
      <c r="F468" s="160"/>
      <c r="G468" s="160">
        <v>1</v>
      </c>
      <c r="M468"/>
      <c r="N468"/>
      <c r="O468"/>
    </row>
    <row r="469" spans="1:15" s="2" customFormat="1" x14ac:dyDescent="0.2">
      <c r="A469" s="160">
        <v>467</v>
      </c>
      <c r="B469" s="163" t="s">
        <v>1191</v>
      </c>
      <c r="C469" s="163" t="s">
        <v>726</v>
      </c>
      <c r="D469" s="167">
        <v>36.75</v>
      </c>
      <c r="E469" s="161" t="s">
        <v>3117</v>
      </c>
      <c r="F469" s="160"/>
      <c r="G469" s="160">
        <v>1</v>
      </c>
      <c r="M469"/>
      <c r="N469"/>
      <c r="O469"/>
    </row>
    <row r="470" spans="1:15" s="2" customFormat="1" x14ac:dyDescent="0.2">
      <c r="A470" s="160">
        <v>468</v>
      </c>
      <c r="B470" s="163" t="s">
        <v>1192</v>
      </c>
      <c r="C470" s="163" t="s">
        <v>726</v>
      </c>
      <c r="D470" s="167">
        <v>36.99</v>
      </c>
      <c r="E470" s="161" t="s">
        <v>3118</v>
      </c>
      <c r="F470" s="160"/>
      <c r="G470" s="160">
        <v>1</v>
      </c>
      <c r="M470"/>
      <c r="N470"/>
      <c r="O470"/>
    </row>
    <row r="471" spans="1:15" s="2" customFormat="1" x14ac:dyDescent="0.2">
      <c r="A471" s="160">
        <v>469</v>
      </c>
      <c r="B471" s="163" t="s">
        <v>1193</v>
      </c>
      <c r="C471" s="163" t="s">
        <v>726</v>
      </c>
      <c r="D471" s="167">
        <v>36.75</v>
      </c>
      <c r="E471" s="161" t="s">
        <v>3117</v>
      </c>
      <c r="F471" s="160"/>
      <c r="G471" s="160">
        <v>1</v>
      </c>
      <c r="M471"/>
      <c r="N471"/>
      <c r="O471"/>
    </row>
    <row r="472" spans="1:15" s="2" customFormat="1" x14ac:dyDescent="0.2">
      <c r="A472" s="160">
        <v>470</v>
      </c>
      <c r="B472" s="163" t="s">
        <v>1194</v>
      </c>
      <c r="C472" s="163" t="s">
        <v>726</v>
      </c>
      <c r="D472" s="167">
        <v>36.99</v>
      </c>
      <c r="E472" s="161" t="s">
        <v>3118</v>
      </c>
      <c r="F472" s="160"/>
      <c r="G472" s="160">
        <v>1</v>
      </c>
      <c r="M472"/>
      <c r="N472"/>
      <c r="O472"/>
    </row>
    <row r="473" spans="1:15" s="2" customFormat="1" x14ac:dyDescent="0.2">
      <c r="A473" s="160">
        <v>471</v>
      </c>
      <c r="B473" s="163" t="s">
        <v>1195</v>
      </c>
      <c r="C473" s="163" t="s">
        <v>726</v>
      </c>
      <c r="D473" s="167">
        <v>36.75</v>
      </c>
      <c r="E473" s="161" t="s">
        <v>3117</v>
      </c>
      <c r="F473" s="160"/>
      <c r="G473" s="160">
        <v>1</v>
      </c>
      <c r="M473"/>
      <c r="N473"/>
      <c r="O473"/>
    </row>
    <row r="474" spans="1:15" s="2" customFormat="1" x14ac:dyDescent="0.2">
      <c r="A474" s="160">
        <v>472</v>
      </c>
      <c r="B474" s="163" t="s">
        <v>1196</v>
      </c>
      <c r="C474" s="163" t="s">
        <v>726</v>
      </c>
      <c r="D474" s="167">
        <v>36.99</v>
      </c>
      <c r="E474" s="161" t="s">
        <v>3118</v>
      </c>
      <c r="F474" s="160"/>
      <c r="G474" s="160">
        <v>1</v>
      </c>
      <c r="M474"/>
      <c r="N474"/>
      <c r="O474"/>
    </row>
    <row r="475" spans="1:15" s="2" customFormat="1" x14ac:dyDescent="0.2">
      <c r="A475" s="160">
        <v>473</v>
      </c>
      <c r="B475" s="163" t="s">
        <v>1197</v>
      </c>
      <c r="C475" s="163" t="s">
        <v>726</v>
      </c>
      <c r="D475" s="167">
        <v>36.75</v>
      </c>
      <c r="E475" s="161" t="s">
        <v>3117</v>
      </c>
      <c r="F475" s="160"/>
      <c r="G475" s="160">
        <v>1</v>
      </c>
      <c r="M475"/>
      <c r="N475"/>
      <c r="O475"/>
    </row>
    <row r="476" spans="1:15" s="2" customFormat="1" x14ac:dyDescent="0.2">
      <c r="A476" s="160">
        <v>474</v>
      </c>
      <c r="B476" s="161" t="s">
        <v>1198</v>
      </c>
      <c r="C476" s="161" t="s">
        <v>726</v>
      </c>
      <c r="D476" s="162">
        <v>36.299999999999997</v>
      </c>
      <c r="E476" s="161" t="s">
        <v>3117</v>
      </c>
      <c r="F476" s="160"/>
      <c r="G476" s="160">
        <v>1</v>
      </c>
      <c r="M476"/>
      <c r="N476"/>
      <c r="O476"/>
    </row>
    <row r="477" spans="1:15" s="2" customFormat="1" x14ac:dyDescent="0.2">
      <c r="A477" s="160">
        <v>475</v>
      </c>
      <c r="B477" s="163" t="s">
        <v>1199</v>
      </c>
      <c r="C477" s="163" t="s">
        <v>726</v>
      </c>
      <c r="D477" s="164">
        <v>36.08</v>
      </c>
      <c r="E477" s="161" t="s">
        <v>3117</v>
      </c>
      <c r="F477" s="160"/>
      <c r="G477" s="160">
        <v>1</v>
      </c>
      <c r="M477"/>
      <c r="N477"/>
      <c r="O477"/>
    </row>
    <row r="478" spans="1:15" s="2" customFormat="1" x14ac:dyDescent="0.2">
      <c r="A478" s="160">
        <v>476</v>
      </c>
      <c r="B478" s="163" t="s">
        <v>1200</v>
      </c>
      <c r="C478" s="163" t="s">
        <v>726</v>
      </c>
      <c r="D478" s="164">
        <v>36.08</v>
      </c>
      <c r="E478" s="161" t="s">
        <v>3117</v>
      </c>
      <c r="F478" s="160"/>
      <c r="G478" s="160">
        <v>1</v>
      </c>
      <c r="M478"/>
      <c r="N478"/>
      <c r="O478"/>
    </row>
    <row r="479" spans="1:15" s="2" customFormat="1" x14ac:dyDescent="0.2">
      <c r="A479" s="160">
        <v>477</v>
      </c>
      <c r="B479" s="163" t="s">
        <v>1201</v>
      </c>
      <c r="C479" s="163" t="s">
        <v>726</v>
      </c>
      <c r="D479" s="164">
        <v>38.340000000000003</v>
      </c>
      <c r="E479" s="161" t="s">
        <v>3117</v>
      </c>
      <c r="F479" s="160"/>
      <c r="G479" s="160">
        <v>1</v>
      </c>
      <c r="M479"/>
      <c r="N479"/>
      <c r="O479"/>
    </row>
    <row r="480" spans="1:15" s="2" customFormat="1" x14ac:dyDescent="0.2">
      <c r="A480" s="160">
        <v>478</v>
      </c>
      <c r="B480" s="163" t="s">
        <v>1202</v>
      </c>
      <c r="C480" s="163" t="s">
        <v>726</v>
      </c>
      <c r="D480" s="164">
        <v>38.090000000000003</v>
      </c>
      <c r="E480" s="161" t="s">
        <v>3116</v>
      </c>
      <c r="F480" s="160"/>
      <c r="G480" s="160">
        <v>1</v>
      </c>
      <c r="M480"/>
      <c r="N480"/>
      <c r="O480"/>
    </row>
    <row r="481" spans="1:15" s="2" customFormat="1" x14ac:dyDescent="0.2">
      <c r="A481" s="160">
        <v>479</v>
      </c>
      <c r="B481" s="163" t="s">
        <v>1203</v>
      </c>
      <c r="C481" s="163" t="s">
        <v>726</v>
      </c>
      <c r="D481" s="164">
        <v>36.08</v>
      </c>
      <c r="E481" s="161" t="s">
        <v>3116</v>
      </c>
      <c r="F481" s="160"/>
      <c r="G481" s="160">
        <v>1</v>
      </c>
      <c r="M481"/>
      <c r="N481"/>
      <c r="O481"/>
    </row>
    <row r="482" spans="1:15" s="2" customFormat="1" x14ac:dyDescent="0.2">
      <c r="A482" s="160">
        <v>480</v>
      </c>
      <c r="B482" s="163" t="s">
        <v>1204</v>
      </c>
      <c r="C482" s="163" t="s">
        <v>726</v>
      </c>
      <c r="D482" s="164">
        <v>39.31</v>
      </c>
      <c r="E482" s="161" t="s">
        <v>3118</v>
      </c>
      <c r="F482" s="160"/>
      <c r="G482" s="160">
        <v>1</v>
      </c>
      <c r="M482"/>
      <c r="N482"/>
      <c r="O482"/>
    </row>
    <row r="483" spans="1:15" s="2" customFormat="1" x14ac:dyDescent="0.2">
      <c r="A483" s="160">
        <v>481</v>
      </c>
      <c r="B483" s="163" t="s">
        <v>1205</v>
      </c>
      <c r="C483" s="163" t="s">
        <v>726</v>
      </c>
      <c r="D483" s="164">
        <v>36.99</v>
      </c>
      <c r="E483" s="161" t="s">
        <v>3118</v>
      </c>
      <c r="F483" s="160"/>
      <c r="G483" s="160">
        <v>1</v>
      </c>
      <c r="M483"/>
      <c r="N483"/>
      <c r="O483"/>
    </row>
    <row r="484" spans="1:15" s="2" customFormat="1" x14ac:dyDescent="0.2">
      <c r="A484" s="160">
        <v>482</v>
      </c>
      <c r="B484" s="163" t="s">
        <v>1206</v>
      </c>
      <c r="C484" s="163" t="s">
        <v>726</v>
      </c>
      <c r="D484" s="164">
        <v>38.799999999999997</v>
      </c>
      <c r="E484" s="161" t="s">
        <v>3117</v>
      </c>
      <c r="F484" s="160"/>
      <c r="G484" s="160">
        <v>1</v>
      </c>
      <c r="M484"/>
      <c r="N484"/>
      <c r="O484"/>
    </row>
    <row r="485" spans="1:15" s="2" customFormat="1" x14ac:dyDescent="0.2">
      <c r="A485" s="160">
        <v>483</v>
      </c>
      <c r="B485" s="163" t="s">
        <v>1207</v>
      </c>
      <c r="C485" s="163" t="s">
        <v>726</v>
      </c>
      <c r="D485" s="164">
        <v>36.99</v>
      </c>
      <c r="E485" s="161" t="s">
        <v>3118</v>
      </c>
      <c r="F485" s="160"/>
      <c r="G485" s="160">
        <v>1</v>
      </c>
      <c r="M485"/>
      <c r="N485"/>
      <c r="O485"/>
    </row>
    <row r="486" spans="1:15" s="2" customFormat="1" x14ac:dyDescent="0.2">
      <c r="A486" s="160">
        <v>484</v>
      </c>
      <c r="B486" s="163" t="s">
        <v>1208</v>
      </c>
      <c r="C486" s="163" t="s">
        <v>726</v>
      </c>
      <c r="D486" s="164">
        <v>36.75</v>
      </c>
      <c r="E486" s="161" t="s">
        <v>3117</v>
      </c>
      <c r="F486" s="160"/>
      <c r="G486" s="160">
        <v>1</v>
      </c>
      <c r="M486"/>
      <c r="N486"/>
      <c r="O486"/>
    </row>
    <row r="487" spans="1:15" s="2" customFormat="1" x14ac:dyDescent="0.2">
      <c r="A487" s="160">
        <v>485</v>
      </c>
      <c r="B487" s="163" t="s">
        <v>1209</v>
      </c>
      <c r="C487" s="163" t="s">
        <v>726</v>
      </c>
      <c r="D487" s="164">
        <v>36.99</v>
      </c>
      <c r="E487" s="161" t="s">
        <v>3118</v>
      </c>
      <c r="F487" s="160"/>
      <c r="G487" s="160">
        <v>1</v>
      </c>
      <c r="M487"/>
      <c r="N487"/>
      <c r="O487"/>
    </row>
    <row r="488" spans="1:15" s="2" customFormat="1" x14ac:dyDescent="0.2">
      <c r="A488" s="160">
        <v>486</v>
      </c>
      <c r="B488" s="163" t="s">
        <v>1210</v>
      </c>
      <c r="C488" s="163" t="s">
        <v>726</v>
      </c>
      <c r="D488" s="164">
        <v>36.75</v>
      </c>
      <c r="E488" s="161" t="s">
        <v>3117</v>
      </c>
      <c r="F488" s="160"/>
      <c r="G488" s="160">
        <v>1</v>
      </c>
      <c r="M488"/>
      <c r="N488"/>
      <c r="O488"/>
    </row>
    <row r="489" spans="1:15" s="2" customFormat="1" x14ac:dyDescent="0.2">
      <c r="A489" s="160">
        <v>487</v>
      </c>
      <c r="B489" s="163" t="s">
        <v>1211</v>
      </c>
      <c r="C489" s="163" t="s">
        <v>726</v>
      </c>
      <c r="D489" s="164">
        <v>36.99</v>
      </c>
      <c r="E489" s="161" t="s">
        <v>3118</v>
      </c>
      <c r="F489" s="160"/>
      <c r="G489" s="160">
        <v>1</v>
      </c>
      <c r="M489"/>
      <c r="N489"/>
      <c r="O489"/>
    </row>
    <row r="490" spans="1:15" s="2" customFormat="1" x14ac:dyDescent="0.2">
      <c r="A490" s="160">
        <v>488</v>
      </c>
      <c r="B490" s="163" t="s">
        <v>1212</v>
      </c>
      <c r="C490" s="163" t="s">
        <v>726</v>
      </c>
      <c r="D490" s="164">
        <v>36.75</v>
      </c>
      <c r="E490" s="161" t="s">
        <v>3117</v>
      </c>
      <c r="F490" s="160"/>
      <c r="G490" s="160">
        <v>1</v>
      </c>
      <c r="M490"/>
      <c r="N490"/>
      <c r="O490"/>
    </row>
    <row r="491" spans="1:15" s="2" customFormat="1" x14ac:dyDescent="0.2">
      <c r="A491" s="160">
        <v>489</v>
      </c>
      <c r="B491" s="163" t="s">
        <v>1213</v>
      </c>
      <c r="C491" s="163" t="s">
        <v>726</v>
      </c>
      <c r="D491" s="164">
        <v>36.99</v>
      </c>
      <c r="E491" s="161" t="s">
        <v>3118</v>
      </c>
      <c r="F491" s="160"/>
      <c r="G491" s="160">
        <v>1</v>
      </c>
      <c r="M491"/>
      <c r="N491"/>
      <c r="O491"/>
    </row>
    <row r="492" spans="1:15" s="2" customFormat="1" x14ac:dyDescent="0.2">
      <c r="A492" s="160">
        <v>490</v>
      </c>
      <c r="B492" s="161" t="s">
        <v>1214</v>
      </c>
      <c r="C492" s="161" t="s">
        <v>726</v>
      </c>
      <c r="D492" s="162">
        <v>36.53</v>
      </c>
      <c r="E492" s="161" t="s">
        <v>3118</v>
      </c>
      <c r="F492" s="160"/>
      <c r="G492" s="160">
        <v>1</v>
      </c>
      <c r="M492"/>
      <c r="N492"/>
      <c r="O492"/>
    </row>
    <row r="493" spans="1:15" s="2" customFormat="1" x14ac:dyDescent="0.2">
      <c r="A493" s="160">
        <v>491</v>
      </c>
      <c r="B493" s="161" t="s">
        <v>1215</v>
      </c>
      <c r="C493" s="161" t="s">
        <v>726</v>
      </c>
      <c r="D493" s="162">
        <v>36.08</v>
      </c>
      <c r="E493" s="161" t="s">
        <v>3117</v>
      </c>
      <c r="F493" s="160"/>
      <c r="G493" s="160">
        <v>1</v>
      </c>
      <c r="M493"/>
      <c r="N493"/>
      <c r="O493"/>
    </row>
    <row r="494" spans="1:15" s="2" customFormat="1" x14ac:dyDescent="0.2">
      <c r="A494" s="160">
        <v>492</v>
      </c>
      <c r="B494" s="161" t="s">
        <v>1216</v>
      </c>
      <c r="C494" s="161" t="s">
        <v>726</v>
      </c>
      <c r="D494" s="162">
        <v>36.08</v>
      </c>
      <c r="E494" s="161" t="s">
        <v>3117</v>
      </c>
      <c r="F494" s="160"/>
      <c r="G494" s="160">
        <v>1</v>
      </c>
      <c r="M494"/>
      <c r="N494"/>
      <c r="O494"/>
    </row>
    <row r="495" spans="1:15" s="2" customFormat="1" x14ac:dyDescent="0.2">
      <c r="A495" s="160">
        <v>493</v>
      </c>
      <c r="B495" s="161" t="s">
        <v>1217</v>
      </c>
      <c r="C495" s="161" t="s">
        <v>726</v>
      </c>
      <c r="D495" s="162">
        <v>36.299999999999997</v>
      </c>
      <c r="E495" s="161" t="s">
        <v>3117</v>
      </c>
      <c r="F495" s="160"/>
      <c r="G495" s="160">
        <v>1</v>
      </c>
      <c r="M495"/>
      <c r="N495"/>
      <c r="O495"/>
    </row>
    <row r="496" spans="1:15" s="2" customFormat="1" x14ac:dyDescent="0.2">
      <c r="A496" s="160">
        <v>494</v>
      </c>
      <c r="B496" s="161" t="s">
        <v>1218</v>
      </c>
      <c r="C496" s="161" t="s">
        <v>726</v>
      </c>
      <c r="D496" s="162">
        <v>36.53</v>
      </c>
      <c r="E496" s="161" t="s">
        <v>3118</v>
      </c>
      <c r="F496" s="160"/>
      <c r="G496" s="160">
        <v>1</v>
      </c>
      <c r="M496"/>
      <c r="N496"/>
      <c r="O496"/>
    </row>
    <row r="497" spans="1:15" s="2" customFormat="1" x14ac:dyDescent="0.2">
      <c r="A497" s="160">
        <v>495</v>
      </c>
      <c r="B497" s="161" t="s">
        <v>1219</v>
      </c>
      <c r="C497" s="161" t="s">
        <v>726</v>
      </c>
      <c r="D497" s="162">
        <v>36.299999999999997</v>
      </c>
      <c r="E497" s="161" t="s">
        <v>3117</v>
      </c>
      <c r="F497" s="160"/>
      <c r="G497" s="160">
        <v>1</v>
      </c>
      <c r="M497"/>
      <c r="N497"/>
      <c r="O497"/>
    </row>
    <row r="498" spans="1:15" s="2" customFormat="1" x14ac:dyDescent="0.2">
      <c r="A498" s="160">
        <v>496</v>
      </c>
      <c r="B498" s="161" t="s">
        <v>1220</v>
      </c>
      <c r="C498" s="161" t="s">
        <v>726</v>
      </c>
      <c r="D498" s="162">
        <v>36.53</v>
      </c>
      <c r="E498" s="161" t="s">
        <v>3118</v>
      </c>
      <c r="F498" s="160"/>
      <c r="G498" s="160">
        <v>1</v>
      </c>
      <c r="M498"/>
      <c r="N498"/>
      <c r="O498"/>
    </row>
    <row r="499" spans="1:15" s="2" customFormat="1" x14ac:dyDescent="0.2">
      <c r="A499" s="160">
        <v>497</v>
      </c>
      <c r="B499" s="161" t="s">
        <v>1221</v>
      </c>
      <c r="C499" s="161" t="s">
        <v>726</v>
      </c>
      <c r="D499" s="162">
        <v>36.299999999999997</v>
      </c>
      <c r="E499" s="161" t="s">
        <v>3117</v>
      </c>
      <c r="F499" s="160"/>
      <c r="G499" s="160">
        <v>1</v>
      </c>
      <c r="M499"/>
      <c r="N499"/>
      <c r="O499"/>
    </row>
    <row r="500" spans="1:15" s="2" customFormat="1" x14ac:dyDescent="0.2">
      <c r="A500" s="160">
        <v>498</v>
      </c>
      <c r="B500" s="161" t="s">
        <v>1222</v>
      </c>
      <c r="C500" s="161" t="s">
        <v>726</v>
      </c>
      <c r="D500" s="162">
        <v>36.53</v>
      </c>
      <c r="E500" s="161" t="s">
        <v>3118</v>
      </c>
      <c r="F500" s="160"/>
      <c r="G500" s="160">
        <v>1</v>
      </c>
      <c r="M500"/>
      <c r="N500"/>
      <c r="O500"/>
    </row>
    <row r="501" spans="1:15" s="2" customFormat="1" x14ac:dyDescent="0.2">
      <c r="A501" s="160">
        <v>499</v>
      </c>
      <c r="B501" s="161" t="s">
        <v>1223</v>
      </c>
      <c r="C501" s="161" t="s">
        <v>726</v>
      </c>
      <c r="D501" s="162">
        <v>36.299999999999997</v>
      </c>
      <c r="E501" s="161" t="s">
        <v>3117</v>
      </c>
      <c r="F501" s="160"/>
      <c r="G501" s="160">
        <v>1</v>
      </c>
      <c r="M501"/>
      <c r="N501"/>
      <c r="O501"/>
    </row>
    <row r="502" spans="1:15" s="2" customFormat="1" x14ac:dyDescent="0.2">
      <c r="A502" s="160">
        <v>500</v>
      </c>
      <c r="B502" s="161" t="s">
        <v>1224</v>
      </c>
      <c r="C502" s="161" t="s">
        <v>726</v>
      </c>
      <c r="D502" s="162">
        <v>36.299999999999997</v>
      </c>
      <c r="E502" s="161" t="s">
        <v>3116</v>
      </c>
      <c r="F502" s="160"/>
      <c r="G502" s="160">
        <v>1</v>
      </c>
      <c r="M502"/>
      <c r="N502"/>
      <c r="O502"/>
    </row>
    <row r="503" spans="1:15" s="2" customFormat="1" x14ac:dyDescent="0.2">
      <c r="A503" s="160">
        <v>501</v>
      </c>
      <c r="B503" s="161" t="s">
        <v>1225</v>
      </c>
      <c r="C503" s="161" t="s">
        <v>726</v>
      </c>
      <c r="D503" s="162">
        <v>36.299999999999997</v>
      </c>
      <c r="E503" s="161" t="s">
        <v>3116</v>
      </c>
      <c r="F503" s="160"/>
      <c r="G503" s="160">
        <v>1</v>
      </c>
      <c r="M503"/>
      <c r="N503"/>
      <c r="O503"/>
    </row>
    <row r="504" spans="1:15" s="2" customFormat="1" x14ac:dyDescent="0.2">
      <c r="A504" s="160">
        <v>502</v>
      </c>
      <c r="B504" s="161" t="s">
        <v>1226</v>
      </c>
      <c r="C504" s="161" t="s">
        <v>726</v>
      </c>
      <c r="D504" s="162">
        <v>38.32</v>
      </c>
      <c r="E504" s="161" t="s">
        <v>3116</v>
      </c>
      <c r="F504" s="160"/>
      <c r="G504" s="160">
        <v>1</v>
      </c>
      <c r="M504"/>
      <c r="N504"/>
      <c r="O504"/>
    </row>
    <row r="505" spans="1:15" s="2" customFormat="1" x14ac:dyDescent="0.2">
      <c r="A505" s="160">
        <v>503</v>
      </c>
      <c r="B505" s="161" t="s">
        <v>1227</v>
      </c>
      <c r="C505" s="161" t="s">
        <v>726</v>
      </c>
      <c r="D505" s="162">
        <v>38.32</v>
      </c>
      <c r="E505" s="161" t="s">
        <v>3116</v>
      </c>
      <c r="F505" s="160"/>
      <c r="G505" s="160">
        <v>1</v>
      </c>
      <c r="M505"/>
      <c r="N505"/>
      <c r="O505"/>
    </row>
    <row r="506" spans="1:15" s="2" customFormat="1" x14ac:dyDescent="0.2">
      <c r="A506" s="160">
        <v>504</v>
      </c>
      <c r="B506" s="171" t="s">
        <v>1228</v>
      </c>
      <c r="C506" s="161" t="s">
        <v>726</v>
      </c>
      <c r="D506" s="161">
        <v>38.090000000000003</v>
      </c>
      <c r="E506" s="161" t="s">
        <v>3117</v>
      </c>
      <c r="F506" s="160"/>
      <c r="G506" s="160">
        <v>1</v>
      </c>
      <c r="M506"/>
      <c r="N506"/>
      <c r="O506"/>
    </row>
    <row r="507" spans="1:15" s="2" customFormat="1" x14ac:dyDescent="0.2">
      <c r="A507" s="160">
        <v>505</v>
      </c>
      <c r="B507" s="171" t="s">
        <v>1229</v>
      </c>
      <c r="C507" s="161" t="s">
        <v>726</v>
      </c>
      <c r="D507" s="171">
        <v>36.31</v>
      </c>
      <c r="E507" s="161" t="s">
        <v>3118</v>
      </c>
      <c r="F507" s="160"/>
      <c r="G507" s="160">
        <v>1</v>
      </c>
      <c r="M507"/>
      <c r="N507"/>
      <c r="O507"/>
    </row>
    <row r="508" spans="1:15" s="2" customFormat="1" x14ac:dyDescent="0.2">
      <c r="A508" s="160">
        <v>506</v>
      </c>
      <c r="B508" s="171" t="s">
        <v>1230</v>
      </c>
      <c r="C508" s="161" t="s">
        <v>726</v>
      </c>
      <c r="D508" s="171">
        <v>36.08</v>
      </c>
      <c r="E508" s="161" t="s">
        <v>3117</v>
      </c>
      <c r="F508" s="160"/>
      <c r="G508" s="160">
        <v>1</v>
      </c>
      <c r="M508"/>
      <c r="N508"/>
      <c r="O508"/>
    </row>
    <row r="509" spans="1:15" s="2" customFormat="1" x14ac:dyDescent="0.2">
      <c r="A509" s="160">
        <v>507</v>
      </c>
      <c r="B509" s="171" t="s">
        <v>1231</v>
      </c>
      <c r="C509" s="161" t="s">
        <v>726</v>
      </c>
      <c r="D509" s="171">
        <v>36.31</v>
      </c>
      <c r="E509" s="161" t="s">
        <v>3118</v>
      </c>
      <c r="F509" s="160"/>
      <c r="G509" s="160">
        <v>1</v>
      </c>
      <c r="M509"/>
      <c r="N509"/>
      <c r="O509"/>
    </row>
    <row r="510" spans="1:15" s="2" customFormat="1" x14ac:dyDescent="0.2">
      <c r="A510" s="160">
        <v>508</v>
      </c>
      <c r="B510" s="171" t="s">
        <v>1232</v>
      </c>
      <c r="C510" s="161" t="s">
        <v>726</v>
      </c>
      <c r="D510" s="171">
        <v>36.99</v>
      </c>
      <c r="E510" s="161" t="s">
        <v>3117</v>
      </c>
      <c r="F510" s="160"/>
      <c r="G510" s="160">
        <v>1</v>
      </c>
      <c r="M510"/>
      <c r="N510"/>
      <c r="O510"/>
    </row>
    <row r="511" spans="1:15" s="2" customFormat="1" x14ac:dyDescent="0.2">
      <c r="A511" s="160">
        <v>509</v>
      </c>
      <c r="B511" s="171" t="s">
        <v>1233</v>
      </c>
      <c r="C511" s="161" t="s">
        <v>726</v>
      </c>
      <c r="D511" s="171">
        <v>36.75</v>
      </c>
      <c r="E511" s="161" t="s">
        <v>3117</v>
      </c>
      <c r="F511" s="160"/>
      <c r="G511" s="160">
        <v>1</v>
      </c>
      <c r="M511"/>
      <c r="N511"/>
      <c r="O511"/>
    </row>
    <row r="512" spans="1:15" s="2" customFormat="1" x14ac:dyDescent="0.2">
      <c r="A512" s="160">
        <v>510</v>
      </c>
      <c r="B512" s="171" t="s">
        <v>1234</v>
      </c>
      <c r="C512" s="161" t="s">
        <v>726</v>
      </c>
      <c r="D512" s="171">
        <v>36.99</v>
      </c>
      <c r="E512" s="161" t="s">
        <v>3118</v>
      </c>
      <c r="F512" s="160"/>
      <c r="G512" s="160">
        <v>1</v>
      </c>
      <c r="M512"/>
      <c r="N512"/>
      <c r="O512"/>
    </row>
    <row r="513" spans="1:15" s="2" customFormat="1" x14ac:dyDescent="0.2">
      <c r="A513" s="160">
        <v>511</v>
      </c>
      <c r="B513" s="171" t="s">
        <v>1235</v>
      </c>
      <c r="C513" s="161" t="s">
        <v>726</v>
      </c>
      <c r="D513" s="171">
        <v>36.75</v>
      </c>
      <c r="E513" s="161" t="s">
        <v>3117</v>
      </c>
      <c r="F513" s="160"/>
      <c r="G513" s="160">
        <v>1</v>
      </c>
      <c r="M513"/>
      <c r="N513"/>
      <c r="O513"/>
    </row>
    <row r="514" spans="1:15" s="2" customFormat="1" x14ac:dyDescent="0.2">
      <c r="A514" s="160">
        <v>512</v>
      </c>
      <c r="B514" s="171" t="s">
        <v>1236</v>
      </c>
      <c r="C514" s="161" t="s">
        <v>726</v>
      </c>
      <c r="D514" s="171">
        <v>36.99</v>
      </c>
      <c r="E514" s="161" t="s">
        <v>3118</v>
      </c>
      <c r="F514" s="160"/>
      <c r="G514" s="160">
        <v>1</v>
      </c>
      <c r="M514"/>
      <c r="N514"/>
      <c r="O514"/>
    </row>
    <row r="515" spans="1:15" s="2" customFormat="1" x14ac:dyDescent="0.2">
      <c r="A515" s="160">
        <v>513</v>
      </c>
      <c r="B515" s="171" t="s">
        <v>1237</v>
      </c>
      <c r="C515" s="161" t="s">
        <v>726</v>
      </c>
      <c r="D515" s="171">
        <v>36.75</v>
      </c>
      <c r="E515" s="161" t="s">
        <v>3117</v>
      </c>
      <c r="F515" s="160"/>
      <c r="G515" s="160">
        <v>1</v>
      </c>
      <c r="M515"/>
      <c r="N515"/>
      <c r="O515"/>
    </row>
    <row r="516" spans="1:15" s="2" customFormat="1" x14ac:dyDescent="0.2">
      <c r="A516" s="160">
        <v>514</v>
      </c>
      <c r="B516" s="171" t="s">
        <v>1238</v>
      </c>
      <c r="C516" s="161" t="s">
        <v>726</v>
      </c>
      <c r="D516" s="171">
        <v>36.99</v>
      </c>
      <c r="E516" s="161" t="s">
        <v>3118</v>
      </c>
      <c r="F516" s="160"/>
      <c r="G516" s="160">
        <v>1</v>
      </c>
      <c r="M516"/>
      <c r="N516"/>
      <c r="O516"/>
    </row>
    <row r="517" spans="1:15" s="2" customFormat="1" x14ac:dyDescent="0.2">
      <c r="A517" s="160">
        <v>515</v>
      </c>
      <c r="B517" s="171" t="s">
        <v>1239</v>
      </c>
      <c r="C517" s="161" t="s">
        <v>726</v>
      </c>
      <c r="D517" s="171">
        <v>39.049999999999997</v>
      </c>
      <c r="E517" s="161" t="s">
        <v>3117</v>
      </c>
      <c r="F517" s="160"/>
      <c r="G517" s="160">
        <v>1</v>
      </c>
      <c r="M517"/>
      <c r="N517"/>
      <c r="O517"/>
    </row>
    <row r="518" spans="1:15" s="2" customFormat="1" x14ac:dyDescent="0.2">
      <c r="A518" s="160">
        <v>516</v>
      </c>
      <c r="B518" s="171" t="s">
        <v>1240</v>
      </c>
      <c r="C518" s="161" t="s">
        <v>726</v>
      </c>
      <c r="D518" s="171">
        <v>39.31</v>
      </c>
      <c r="E518" s="161" t="s">
        <v>3118</v>
      </c>
      <c r="F518" s="160"/>
      <c r="G518" s="160">
        <v>1</v>
      </c>
      <c r="M518"/>
      <c r="N518"/>
      <c r="O518"/>
    </row>
    <row r="519" spans="1:15" s="2" customFormat="1" x14ac:dyDescent="0.2">
      <c r="A519" s="160">
        <v>517</v>
      </c>
      <c r="B519" s="161" t="s">
        <v>1241</v>
      </c>
      <c r="C519" s="161" t="s">
        <v>726</v>
      </c>
      <c r="D519" s="162">
        <v>36.299999999999997</v>
      </c>
      <c r="E519" s="161" t="s">
        <v>3117</v>
      </c>
      <c r="F519" s="160"/>
      <c r="G519" s="160">
        <v>1</v>
      </c>
      <c r="M519"/>
      <c r="N519"/>
      <c r="O519"/>
    </row>
    <row r="520" spans="1:15" s="2" customFormat="1" x14ac:dyDescent="0.2">
      <c r="A520" s="160">
        <v>518</v>
      </c>
      <c r="B520" s="161" t="s">
        <v>1242</v>
      </c>
      <c r="C520" s="161" t="s">
        <v>726</v>
      </c>
      <c r="D520" s="162">
        <v>36.53</v>
      </c>
      <c r="E520" s="161" t="s">
        <v>3118</v>
      </c>
      <c r="F520" s="160"/>
      <c r="G520" s="160">
        <v>1</v>
      </c>
      <c r="M520"/>
      <c r="N520"/>
      <c r="O520"/>
    </row>
    <row r="521" spans="1:15" s="2" customFormat="1" x14ac:dyDescent="0.2">
      <c r="A521" s="160">
        <v>519</v>
      </c>
      <c r="B521" s="161" t="s">
        <v>1243</v>
      </c>
      <c r="C521" s="161" t="s">
        <v>726</v>
      </c>
      <c r="D521" s="162">
        <v>36.08</v>
      </c>
      <c r="E521" s="161" t="s">
        <v>3117</v>
      </c>
      <c r="F521" s="160"/>
      <c r="G521" s="160">
        <v>1</v>
      </c>
      <c r="M521"/>
      <c r="N521"/>
      <c r="O521"/>
    </row>
    <row r="522" spans="1:15" s="2" customFormat="1" x14ac:dyDescent="0.2">
      <c r="A522" s="160">
        <v>520</v>
      </c>
      <c r="B522" s="161" t="s">
        <v>1244</v>
      </c>
      <c r="C522" s="161" t="s">
        <v>726</v>
      </c>
      <c r="D522" s="162">
        <v>36.31</v>
      </c>
      <c r="E522" s="161" t="s">
        <v>3118</v>
      </c>
      <c r="F522" s="160"/>
      <c r="G522" s="160">
        <v>1</v>
      </c>
      <c r="M522"/>
      <c r="N522"/>
      <c r="O522"/>
    </row>
    <row r="523" spans="1:15" s="2" customFormat="1" x14ac:dyDescent="0.2">
      <c r="A523" s="160">
        <v>521</v>
      </c>
      <c r="B523" s="168" t="s">
        <v>1245</v>
      </c>
      <c r="C523" s="161" t="s">
        <v>726</v>
      </c>
      <c r="D523" s="172">
        <v>38.590000000000003</v>
      </c>
      <c r="E523" s="161" t="s">
        <v>3118</v>
      </c>
      <c r="F523" s="160"/>
      <c r="G523" s="160">
        <v>1</v>
      </c>
      <c r="M523"/>
      <c r="N523"/>
      <c r="O523"/>
    </row>
    <row r="524" spans="1:15" s="2" customFormat="1" x14ac:dyDescent="0.2">
      <c r="A524" s="160">
        <v>522</v>
      </c>
      <c r="B524" s="168" t="s">
        <v>1246</v>
      </c>
      <c r="C524" s="161" t="s">
        <v>726</v>
      </c>
      <c r="D524" s="172">
        <v>38.340000000000003</v>
      </c>
      <c r="E524" s="161" t="s">
        <v>3117</v>
      </c>
      <c r="F524" s="160"/>
      <c r="G524" s="160">
        <v>1</v>
      </c>
      <c r="M524"/>
      <c r="N524"/>
      <c r="O524"/>
    </row>
    <row r="525" spans="1:15" s="2" customFormat="1" x14ac:dyDescent="0.2">
      <c r="A525" s="160">
        <v>523</v>
      </c>
      <c r="B525" s="168" t="s">
        <v>1247</v>
      </c>
      <c r="C525" s="161" t="s">
        <v>726</v>
      </c>
      <c r="D525" s="172">
        <v>36.31</v>
      </c>
      <c r="E525" s="161" t="s">
        <v>3118</v>
      </c>
      <c r="F525" s="160"/>
      <c r="G525" s="160">
        <v>1</v>
      </c>
      <c r="M525"/>
      <c r="N525"/>
      <c r="O525"/>
    </row>
    <row r="526" spans="1:15" s="2" customFormat="1" x14ac:dyDescent="0.2">
      <c r="A526" s="160">
        <v>524</v>
      </c>
      <c r="B526" s="168" t="s">
        <v>1248</v>
      </c>
      <c r="C526" s="161" t="s">
        <v>726</v>
      </c>
      <c r="D526" s="172">
        <v>36.08</v>
      </c>
      <c r="E526" s="161" t="s">
        <v>3117</v>
      </c>
      <c r="F526" s="160"/>
      <c r="G526" s="160">
        <v>1</v>
      </c>
      <c r="M526"/>
      <c r="N526"/>
      <c r="O526"/>
    </row>
    <row r="527" spans="1:15" s="2" customFormat="1" x14ac:dyDescent="0.2">
      <c r="A527" s="160">
        <v>525</v>
      </c>
      <c r="B527" s="168" t="s">
        <v>1249</v>
      </c>
      <c r="C527" s="161" t="s">
        <v>726</v>
      </c>
      <c r="D527" s="172">
        <v>36.31</v>
      </c>
      <c r="E527" s="161" t="s">
        <v>3118</v>
      </c>
      <c r="F527" s="160"/>
      <c r="G527" s="160">
        <v>1</v>
      </c>
      <c r="M527"/>
      <c r="N527"/>
      <c r="O527"/>
    </row>
    <row r="528" spans="1:15" s="2" customFormat="1" x14ac:dyDescent="0.2">
      <c r="A528" s="160">
        <v>526</v>
      </c>
      <c r="B528" s="168" t="s">
        <v>1250</v>
      </c>
      <c r="C528" s="161" t="s">
        <v>726</v>
      </c>
      <c r="D528" s="172">
        <v>36.08</v>
      </c>
      <c r="E528" s="161" t="s">
        <v>3117</v>
      </c>
      <c r="F528" s="160"/>
      <c r="G528" s="160">
        <v>1</v>
      </c>
      <c r="M528"/>
      <c r="N528"/>
      <c r="O528"/>
    </row>
    <row r="529" spans="1:15" s="2" customFormat="1" x14ac:dyDescent="0.2">
      <c r="A529" s="160">
        <v>527</v>
      </c>
      <c r="B529" s="168" t="s">
        <v>1251</v>
      </c>
      <c r="C529" s="161" t="s">
        <v>726</v>
      </c>
      <c r="D529" s="172">
        <v>36.31</v>
      </c>
      <c r="E529" s="161" t="s">
        <v>3118</v>
      </c>
      <c r="F529" s="160"/>
      <c r="G529" s="160">
        <v>1</v>
      </c>
      <c r="M529"/>
      <c r="N529"/>
      <c r="O529"/>
    </row>
    <row r="530" spans="1:15" s="2" customFormat="1" x14ac:dyDescent="0.2">
      <c r="A530" s="160">
        <v>528</v>
      </c>
      <c r="B530" s="168" t="s">
        <v>1252</v>
      </c>
      <c r="C530" s="161" t="s">
        <v>726</v>
      </c>
      <c r="D530" s="172">
        <v>36.08</v>
      </c>
      <c r="E530" s="161" t="s">
        <v>3117</v>
      </c>
      <c r="F530" s="160"/>
      <c r="G530" s="160">
        <v>1</v>
      </c>
      <c r="M530"/>
      <c r="N530"/>
      <c r="O530"/>
    </row>
    <row r="531" spans="1:15" s="2" customFormat="1" x14ac:dyDescent="0.2">
      <c r="A531" s="160">
        <v>529</v>
      </c>
      <c r="B531" s="168" t="s">
        <v>1253</v>
      </c>
      <c r="C531" s="161" t="s">
        <v>726</v>
      </c>
      <c r="D531" s="172">
        <v>36.31</v>
      </c>
      <c r="E531" s="161" t="s">
        <v>3118</v>
      </c>
      <c r="F531" s="160"/>
      <c r="G531" s="160">
        <v>1</v>
      </c>
      <c r="M531"/>
      <c r="N531"/>
      <c r="O531"/>
    </row>
    <row r="532" spans="1:15" s="2" customFormat="1" x14ac:dyDescent="0.2">
      <c r="A532" s="160">
        <v>530</v>
      </c>
      <c r="B532" s="168" t="s">
        <v>1254</v>
      </c>
      <c r="C532" s="161" t="s">
        <v>726</v>
      </c>
      <c r="D532" s="172">
        <v>36.31</v>
      </c>
      <c r="E532" s="161" t="s">
        <v>3118</v>
      </c>
      <c r="F532" s="160"/>
      <c r="G532" s="160">
        <v>1</v>
      </c>
      <c r="M532"/>
      <c r="N532"/>
      <c r="O532"/>
    </row>
    <row r="533" spans="1:15" s="2" customFormat="1" x14ac:dyDescent="0.2">
      <c r="A533" s="160">
        <v>531</v>
      </c>
      <c r="B533" s="168" t="s">
        <v>1255</v>
      </c>
      <c r="C533" s="161" t="s">
        <v>726</v>
      </c>
      <c r="D533" s="172">
        <v>36.08</v>
      </c>
      <c r="E533" s="161" t="s">
        <v>3117</v>
      </c>
      <c r="F533" s="160"/>
      <c r="G533" s="160">
        <v>1</v>
      </c>
      <c r="M533"/>
      <c r="N533"/>
      <c r="O533"/>
    </row>
    <row r="534" spans="1:15" s="2" customFormat="1" x14ac:dyDescent="0.2">
      <c r="A534" s="160">
        <v>532</v>
      </c>
      <c r="B534" s="168" t="s">
        <v>1256</v>
      </c>
      <c r="C534" s="161" t="s">
        <v>726</v>
      </c>
      <c r="D534" s="172">
        <v>36.31</v>
      </c>
      <c r="E534" s="161" t="s">
        <v>3118</v>
      </c>
      <c r="F534" s="160"/>
      <c r="G534" s="160">
        <v>1</v>
      </c>
      <c r="M534"/>
      <c r="N534"/>
      <c r="O534"/>
    </row>
    <row r="535" spans="1:15" s="2" customFormat="1" x14ac:dyDescent="0.2">
      <c r="A535" s="160">
        <v>533</v>
      </c>
      <c r="B535" s="168" t="s">
        <v>1257</v>
      </c>
      <c r="C535" s="161" t="s">
        <v>726</v>
      </c>
      <c r="D535" s="172">
        <v>36.08</v>
      </c>
      <c r="E535" s="161" t="s">
        <v>3117</v>
      </c>
      <c r="F535" s="160"/>
      <c r="G535" s="160">
        <v>1</v>
      </c>
      <c r="M535"/>
      <c r="N535"/>
      <c r="O535"/>
    </row>
    <row r="536" spans="1:15" s="2" customFormat="1" x14ac:dyDescent="0.2">
      <c r="A536" s="160">
        <v>534</v>
      </c>
      <c r="B536" s="168" t="s">
        <v>1258</v>
      </c>
      <c r="C536" s="161" t="s">
        <v>726</v>
      </c>
      <c r="D536" s="172">
        <v>36.31</v>
      </c>
      <c r="E536" s="161" t="s">
        <v>3118</v>
      </c>
      <c r="F536" s="160"/>
      <c r="G536" s="160">
        <v>1</v>
      </c>
      <c r="M536"/>
      <c r="N536"/>
      <c r="O536"/>
    </row>
    <row r="537" spans="1:15" s="2" customFormat="1" x14ac:dyDescent="0.2">
      <c r="A537" s="160">
        <v>535</v>
      </c>
      <c r="B537" s="168" t="s">
        <v>1259</v>
      </c>
      <c r="C537" s="161" t="s">
        <v>726</v>
      </c>
      <c r="D537" s="172">
        <v>36.08</v>
      </c>
      <c r="E537" s="161" t="s">
        <v>3117</v>
      </c>
      <c r="F537" s="160"/>
      <c r="G537" s="160">
        <v>1</v>
      </c>
      <c r="M537"/>
      <c r="N537"/>
      <c r="O537"/>
    </row>
    <row r="538" spans="1:15" s="2" customFormat="1" x14ac:dyDescent="0.2">
      <c r="A538" s="160">
        <v>536</v>
      </c>
      <c r="B538" s="168" t="s">
        <v>1260</v>
      </c>
      <c r="C538" s="161" t="s">
        <v>726</v>
      </c>
      <c r="D538" s="172">
        <v>36.31</v>
      </c>
      <c r="E538" s="161" t="s">
        <v>3118</v>
      </c>
      <c r="F538" s="160"/>
      <c r="G538" s="160">
        <v>1</v>
      </c>
      <c r="M538"/>
      <c r="N538"/>
      <c r="O538"/>
    </row>
    <row r="539" spans="1:15" s="2" customFormat="1" x14ac:dyDescent="0.2">
      <c r="A539" s="160">
        <v>537</v>
      </c>
      <c r="B539" s="168" t="s">
        <v>1261</v>
      </c>
      <c r="C539" s="161" t="s">
        <v>726</v>
      </c>
      <c r="D539" s="172">
        <v>36.08</v>
      </c>
      <c r="E539" s="161" t="s">
        <v>3117</v>
      </c>
      <c r="F539" s="160"/>
      <c r="G539" s="160">
        <v>1</v>
      </c>
      <c r="M539"/>
      <c r="N539"/>
      <c r="O539"/>
    </row>
    <row r="540" spans="1:15" s="2" customFormat="1" x14ac:dyDescent="0.2">
      <c r="A540" s="160">
        <v>538</v>
      </c>
      <c r="B540" s="168" t="s">
        <v>1262</v>
      </c>
      <c r="C540" s="161" t="s">
        <v>726</v>
      </c>
      <c r="D540" s="172">
        <v>36.31</v>
      </c>
      <c r="E540" s="161" t="s">
        <v>3118</v>
      </c>
      <c r="F540" s="160"/>
      <c r="G540" s="160">
        <v>1</v>
      </c>
      <c r="M540"/>
      <c r="N540"/>
      <c r="O540"/>
    </row>
    <row r="541" spans="1:15" s="2" customFormat="1" x14ac:dyDescent="0.2">
      <c r="A541" s="160">
        <v>539</v>
      </c>
      <c r="B541" s="168" t="s">
        <v>1263</v>
      </c>
      <c r="C541" s="161" t="s">
        <v>726</v>
      </c>
      <c r="D541" s="172">
        <v>36.08</v>
      </c>
      <c r="E541" s="161" t="s">
        <v>3117</v>
      </c>
      <c r="F541" s="160"/>
      <c r="G541" s="160">
        <v>1</v>
      </c>
      <c r="M541"/>
      <c r="N541"/>
      <c r="O541"/>
    </row>
    <row r="542" spans="1:15" s="2" customFormat="1" x14ac:dyDescent="0.2">
      <c r="A542" s="160">
        <v>540</v>
      </c>
      <c r="B542" s="168" t="s">
        <v>1264</v>
      </c>
      <c r="C542" s="161" t="s">
        <v>726</v>
      </c>
      <c r="D542" s="172">
        <v>36.31</v>
      </c>
      <c r="E542" s="161" t="s">
        <v>3118</v>
      </c>
      <c r="F542" s="160"/>
      <c r="G542" s="160">
        <v>1</v>
      </c>
      <c r="M542"/>
      <c r="N542"/>
      <c r="O542"/>
    </row>
    <row r="543" spans="1:15" s="2" customFormat="1" x14ac:dyDescent="0.2">
      <c r="A543" s="160">
        <v>541</v>
      </c>
      <c r="B543" s="168" t="s">
        <v>1265</v>
      </c>
      <c r="C543" s="161" t="s">
        <v>726</v>
      </c>
      <c r="D543" s="172">
        <v>36.08</v>
      </c>
      <c r="E543" s="161" t="s">
        <v>3117</v>
      </c>
      <c r="F543" s="160"/>
      <c r="G543" s="160">
        <v>1</v>
      </c>
      <c r="M543"/>
      <c r="N543"/>
      <c r="O543"/>
    </row>
    <row r="544" spans="1:15" s="2" customFormat="1" x14ac:dyDescent="0.2">
      <c r="A544" s="160">
        <v>542</v>
      </c>
      <c r="B544" s="168" t="s">
        <v>1266</v>
      </c>
      <c r="C544" s="161" t="s">
        <v>726</v>
      </c>
      <c r="D544" s="172">
        <v>36.31</v>
      </c>
      <c r="E544" s="161" t="s">
        <v>3118</v>
      </c>
      <c r="F544" s="160"/>
      <c r="G544" s="160">
        <v>1</v>
      </c>
      <c r="M544"/>
      <c r="N544"/>
      <c r="O544"/>
    </row>
    <row r="545" spans="1:15" s="2" customFormat="1" x14ac:dyDescent="0.2">
      <c r="A545" s="160">
        <v>543</v>
      </c>
      <c r="B545" s="168" t="s">
        <v>1267</v>
      </c>
      <c r="C545" s="161" t="s">
        <v>726</v>
      </c>
      <c r="D545" s="172">
        <v>36.08</v>
      </c>
      <c r="E545" s="161" t="s">
        <v>3117</v>
      </c>
      <c r="F545" s="160"/>
      <c r="G545" s="160">
        <v>1</v>
      </c>
      <c r="M545"/>
      <c r="N545"/>
      <c r="O545"/>
    </row>
    <row r="546" spans="1:15" s="2" customFormat="1" x14ac:dyDescent="0.2">
      <c r="A546" s="160">
        <v>544</v>
      </c>
      <c r="B546" s="168" t="s">
        <v>1268</v>
      </c>
      <c r="C546" s="161" t="s">
        <v>726</v>
      </c>
      <c r="D546" s="172">
        <v>36.31</v>
      </c>
      <c r="E546" s="161" t="s">
        <v>3118</v>
      </c>
      <c r="F546" s="160"/>
      <c r="G546" s="160">
        <v>1</v>
      </c>
      <c r="M546"/>
      <c r="N546"/>
      <c r="O546"/>
    </row>
    <row r="547" spans="1:15" s="2" customFormat="1" x14ac:dyDescent="0.2">
      <c r="A547" s="160">
        <v>545</v>
      </c>
      <c r="B547" s="168" t="s">
        <v>1269</v>
      </c>
      <c r="C547" s="161" t="s">
        <v>726</v>
      </c>
      <c r="D547" s="172">
        <v>36.08</v>
      </c>
      <c r="E547" s="161" t="s">
        <v>3117</v>
      </c>
      <c r="F547" s="160"/>
      <c r="G547" s="160">
        <v>1</v>
      </c>
      <c r="M547"/>
      <c r="N547"/>
      <c r="O547"/>
    </row>
    <row r="548" spans="1:15" s="2" customFormat="1" x14ac:dyDescent="0.2">
      <c r="A548" s="160">
        <v>546</v>
      </c>
      <c r="B548" s="168" t="s">
        <v>1270</v>
      </c>
      <c r="C548" s="161" t="s">
        <v>726</v>
      </c>
      <c r="D548" s="172">
        <v>38.340000000000003</v>
      </c>
      <c r="E548" s="161" t="s">
        <v>3118</v>
      </c>
      <c r="F548" s="160"/>
      <c r="G548" s="160">
        <v>1</v>
      </c>
      <c r="M548"/>
      <c r="N548"/>
      <c r="O548"/>
    </row>
    <row r="549" spans="1:15" s="2" customFormat="1" x14ac:dyDescent="0.2">
      <c r="A549" s="160">
        <v>547</v>
      </c>
      <c r="B549" s="168" t="s">
        <v>1271</v>
      </c>
      <c r="C549" s="161" t="s">
        <v>726</v>
      </c>
      <c r="D549" s="172">
        <v>36.08</v>
      </c>
      <c r="E549" s="161" t="s">
        <v>3117</v>
      </c>
      <c r="F549" s="160"/>
      <c r="G549" s="160">
        <v>1</v>
      </c>
      <c r="M549"/>
      <c r="N549"/>
      <c r="O549"/>
    </row>
    <row r="550" spans="1:15" s="2" customFormat="1" x14ac:dyDescent="0.2">
      <c r="A550" s="160">
        <v>548</v>
      </c>
      <c r="B550" s="168" t="s">
        <v>1272</v>
      </c>
      <c r="C550" s="161" t="s">
        <v>726</v>
      </c>
      <c r="D550" s="172">
        <v>36.08</v>
      </c>
      <c r="E550" s="161" t="s">
        <v>3117</v>
      </c>
      <c r="F550" s="160"/>
      <c r="G550" s="160">
        <v>1</v>
      </c>
      <c r="M550"/>
      <c r="N550"/>
      <c r="O550"/>
    </row>
    <row r="551" spans="1:15" s="2" customFormat="1" x14ac:dyDescent="0.2">
      <c r="A551" s="160">
        <v>549</v>
      </c>
      <c r="B551" s="168" t="s">
        <v>1273</v>
      </c>
      <c r="C551" s="161" t="s">
        <v>726</v>
      </c>
      <c r="D551" s="172">
        <v>38.340000000000003</v>
      </c>
      <c r="E551" s="161" t="s">
        <v>3117</v>
      </c>
      <c r="F551" s="160"/>
      <c r="G551" s="160">
        <v>1</v>
      </c>
      <c r="M551"/>
      <c r="N551"/>
      <c r="O551"/>
    </row>
    <row r="552" spans="1:15" s="2" customFormat="1" x14ac:dyDescent="0.2">
      <c r="A552" s="160">
        <v>550</v>
      </c>
      <c r="B552" s="168" t="s">
        <v>1274</v>
      </c>
      <c r="C552" s="161" t="s">
        <v>726</v>
      </c>
      <c r="D552" s="172">
        <v>38.090000000000003</v>
      </c>
      <c r="E552" s="161" t="s">
        <v>3116</v>
      </c>
      <c r="F552" s="160"/>
      <c r="G552" s="160">
        <v>1</v>
      </c>
      <c r="M552"/>
      <c r="N552"/>
      <c r="O552"/>
    </row>
    <row r="553" spans="1:15" s="2" customFormat="1" x14ac:dyDescent="0.2">
      <c r="A553" s="160">
        <v>551</v>
      </c>
      <c r="B553" s="168" t="s">
        <v>1275</v>
      </c>
      <c r="C553" s="161" t="s">
        <v>726</v>
      </c>
      <c r="D553" s="172">
        <v>36.08</v>
      </c>
      <c r="E553" s="161" t="s">
        <v>3116</v>
      </c>
      <c r="F553" s="160"/>
      <c r="G553" s="160">
        <v>1</v>
      </c>
      <c r="M553"/>
      <c r="N553"/>
      <c r="O553"/>
    </row>
    <row r="554" spans="1:15" s="2" customFormat="1" x14ac:dyDescent="0.2">
      <c r="A554" s="160">
        <v>552</v>
      </c>
      <c r="B554" s="168" t="s">
        <v>1276</v>
      </c>
      <c r="C554" s="161" t="s">
        <v>726</v>
      </c>
      <c r="D554" s="172">
        <v>36.08</v>
      </c>
      <c r="E554" s="161" t="s">
        <v>3116</v>
      </c>
      <c r="F554" s="160"/>
      <c r="G554" s="160">
        <v>1</v>
      </c>
      <c r="M554"/>
      <c r="N554"/>
      <c r="O554"/>
    </row>
    <row r="555" spans="1:15" s="2" customFormat="1" x14ac:dyDescent="0.2">
      <c r="A555" s="160">
        <v>553</v>
      </c>
      <c r="B555" s="168" t="s">
        <v>1277</v>
      </c>
      <c r="C555" s="161" t="s">
        <v>726</v>
      </c>
      <c r="D555" s="172">
        <v>43.6</v>
      </c>
      <c r="E555" s="161" t="s">
        <v>3116</v>
      </c>
      <c r="F555" s="160"/>
      <c r="G555" s="160">
        <v>1</v>
      </c>
      <c r="M555"/>
      <c r="N555"/>
      <c r="O555"/>
    </row>
    <row r="556" spans="1:15" s="2" customFormat="1" x14ac:dyDescent="0.2">
      <c r="A556" s="160">
        <v>554</v>
      </c>
      <c r="B556" s="168" t="s">
        <v>1278</v>
      </c>
      <c r="C556" s="161" t="s">
        <v>726</v>
      </c>
      <c r="D556" s="172">
        <v>43.6</v>
      </c>
      <c r="E556" s="161" t="s">
        <v>3116</v>
      </c>
      <c r="F556" s="160"/>
      <c r="G556" s="160">
        <v>1</v>
      </c>
      <c r="M556"/>
      <c r="N556"/>
      <c r="O556"/>
    </row>
    <row r="557" spans="1:15" s="2" customFormat="1" x14ac:dyDescent="0.2">
      <c r="A557" s="160">
        <v>555</v>
      </c>
      <c r="B557" s="168" t="s">
        <v>1279</v>
      </c>
      <c r="C557" s="161" t="s">
        <v>726</v>
      </c>
      <c r="D557" s="172">
        <v>36.08</v>
      </c>
      <c r="E557" s="161" t="s">
        <v>3116</v>
      </c>
      <c r="F557" s="160"/>
      <c r="G557" s="160">
        <v>1</v>
      </c>
      <c r="M557"/>
      <c r="N557"/>
      <c r="O557"/>
    </row>
    <row r="558" spans="1:15" s="2" customFormat="1" x14ac:dyDescent="0.2">
      <c r="A558" s="160">
        <v>556</v>
      </c>
      <c r="B558" s="168" t="s">
        <v>1280</v>
      </c>
      <c r="C558" s="161" t="s">
        <v>726</v>
      </c>
      <c r="D558" s="172">
        <v>36.08</v>
      </c>
      <c r="E558" s="161" t="s">
        <v>3116</v>
      </c>
      <c r="F558" s="160"/>
      <c r="G558" s="160">
        <v>1</v>
      </c>
      <c r="M558"/>
      <c r="N558"/>
      <c r="O558"/>
    </row>
    <row r="559" spans="1:15" s="2" customFormat="1" x14ac:dyDescent="0.2">
      <c r="A559" s="160">
        <v>557</v>
      </c>
      <c r="B559" s="168" t="s">
        <v>1281</v>
      </c>
      <c r="C559" s="161" t="s">
        <v>726</v>
      </c>
      <c r="D559" s="172">
        <v>38.090000000000003</v>
      </c>
      <c r="E559" s="161" t="s">
        <v>3116</v>
      </c>
      <c r="F559" s="160"/>
      <c r="G559" s="160">
        <v>1</v>
      </c>
      <c r="M559"/>
      <c r="N559"/>
      <c r="O559"/>
    </row>
    <row r="560" spans="1:15" s="2" customFormat="1" x14ac:dyDescent="0.2">
      <c r="A560" s="160">
        <v>558</v>
      </c>
      <c r="B560" s="168" t="s">
        <v>1282</v>
      </c>
      <c r="C560" s="161" t="s">
        <v>726</v>
      </c>
      <c r="D560" s="172">
        <v>38.590000000000003</v>
      </c>
      <c r="E560" s="161" t="s">
        <v>3118</v>
      </c>
      <c r="F560" s="160"/>
      <c r="G560" s="160">
        <v>1</v>
      </c>
      <c r="M560"/>
      <c r="N560"/>
      <c r="O560"/>
    </row>
    <row r="561" spans="1:15" s="2" customFormat="1" x14ac:dyDescent="0.2">
      <c r="A561" s="160">
        <v>559</v>
      </c>
      <c r="B561" s="168" t="s">
        <v>1283</v>
      </c>
      <c r="C561" s="161" t="s">
        <v>726</v>
      </c>
      <c r="D561" s="172">
        <v>36.31</v>
      </c>
      <c r="E561" s="161" t="s">
        <v>3118</v>
      </c>
      <c r="F561" s="160"/>
      <c r="G561" s="160">
        <v>1</v>
      </c>
      <c r="M561"/>
      <c r="N561"/>
      <c r="O561"/>
    </row>
    <row r="562" spans="1:15" s="2" customFormat="1" x14ac:dyDescent="0.2">
      <c r="A562" s="160">
        <v>560</v>
      </c>
      <c r="B562" s="168" t="s">
        <v>1284</v>
      </c>
      <c r="C562" s="161" t="s">
        <v>726</v>
      </c>
      <c r="D562" s="172">
        <v>36.31</v>
      </c>
      <c r="E562" s="161" t="s">
        <v>3118</v>
      </c>
      <c r="F562" s="160"/>
      <c r="G562" s="160">
        <v>1</v>
      </c>
      <c r="M562"/>
      <c r="N562"/>
      <c r="O562"/>
    </row>
    <row r="563" spans="1:15" s="2" customFormat="1" x14ac:dyDescent="0.2">
      <c r="A563" s="160">
        <v>561</v>
      </c>
      <c r="B563" s="168" t="s">
        <v>1285</v>
      </c>
      <c r="C563" s="161" t="s">
        <v>726</v>
      </c>
      <c r="D563" s="172">
        <v>38.090000000000003</v>
      </c>
      <c r="E563" s="161" t="s">
        <v>3117</v>
      </c>
      <c r="F563" s="160"/>
      <c r="G563" s="160">
        <v>1</v>
      </c>
      <c r="M563"/>
      <c r="N563"/>
      <c r="O563"/>
    </row>
    <row r="564" spans="1:15" s="2" customFormat="1" x14ac:dyDescent="0.2">
      <c r="A564" s="160">
        <v>562</v>
      </c>
      <c r="B564" s="168" t="s">
        <v>1286</v>
      </c>
      <c r="C564" s="161" t="s">
        <v>726</v>
      </c>
      <c r="D564" s="169">
        <v>36.31</v>
      </c>
      <c r="E564" s="161" t="s">
        <v>3118</v>
      </c>
      <c r="F564" s="160"/>
      <c r="G564" s="160">
        <v>1</v>
      </c>
      <c r="M564"/>
      <c r="N564"/>
      <c r="O564"/>
    </row>
    <row r="565" spans="1:15" s="2" customFormat="1" x14ac:dyDescent="0.2">
      <c r="A565" s="160">
        <v>563</v>
      </c>
      <c r="B565" s="168" t="s">
        <v>1287</v>
      </c>
      <c r="C565" s="161" t="s">
        <v>726</v>
      </c>
      <c r="D565" s="169">
        <v>36.08</v>
      </c>
      <c r="E565" s="161" t="s">
        <v>3117</v>
      </c>
      <c r="F565" s="160"/>
      <c r="G565" s="160">
        <v>1</v>
      </c>
      <c r="M565"/>
      <c r="N565"/>
      <c r="O565"/>
    </row>
    <row r="566" spans="1:15" s="2" customFormat="1" x14ac:dyDescent="0.2">
      <c r="A566" s="160">
        <v>564</v>
      </c>
      <c r="B566" s="168" t="s">
        <v>1288</v>
      </c>
      <c r="C566" s="161" t="s">
        <v>726</v>
      </c>
      <c r="D566" s="169">
        <v>36.31</v>
      </c>
      <c r="E566" s="161" t="s">
        <v>3118</v>
      </c>
      <c r="F566" s="160"/>
      <c r="G566" s="160">
        <v>1</v>
      </c>
      <c r="M566"/>
      <c r="N566"/>
      <c r="O566"/>
    </row>
    <row r="567" spans="1:15" s="2" customFormat="1" x14ac:dyDescent="0.2">
      <c r="A567" s="160">
        <v>565</v>
      </c>
      <c r="B567" s="168" t="s">
        <v>1289</v>
      </c>
      <c r="C567" s="161" t="s">
        <v>726</v>
      </c>
      <c r="D567" s="169">
        <v>36.08</v>
      </c>
      <c r="E567" s="161" t="s">
        <v>3117</v>
      </c>
      <c r="F567" s="160"/>
      <c r="G567" s="160">
        <v>1</v>
      </c>
      <c r="M567"/>
      <c r="N567"/>
      <c r="O567"/>
    </row>
    <row r="568" spans="1:15" s="2" customFormat="1" x14ac:dyDescent="0.2">
      <c r="A568" s="160">
        <v>566</v>
      </c>
      <c r="B568" s="168" t="s">
        <v>1290</v>
      </c>
      <c r="C568" s="161" t="s">
        <v>726</v>
      </c>
      <c r="D568" s="169">
        <v>36.31</v>
      </c>
      <c r="E568" s="161" t="s">
        <v>3118</v>
      </c>
      <c r="F568" s="160"/>
      <c r="G568" s="160">
        <v>1</v>
      </c>
      <c r="M568"/>
      <c r="N568"/>
      <c r="O568"/>
    </row>
    <row r="569" spans="1:15" s="2" customFormat="1" x14ac:dyDescent="0.2">
      <c r="A569" s="160">
        <v>567</v>
      </c>
      <c r="B569" s="168" t="s">
        <v>1291</v>
      </c>
      <c r="C569" s="161" t="s">
        <v>726</v>
      </c>
      <c r="D569" s="169">
        <v>36.08</v>
      </c>
      <c r="E569" s="161" t="s">
        <v>3117</v>
      </c>
      <c r="F569" s="160"/>
      <c r="G569" s="160">
        <v>1</v>
      </c>
      <c r="M569"/>
      <c r="N569"/>
      <c r="O569"/>
    </row>
    <row r="570" spans="1:15" s="2" customFormat="1" x14ac:dyDescent="0.2">
      <c r="A570" s="160">
        <v>568</v>
      </c>
      <c r="B570" s="168" t="s">
        <v>1292</v>
      </c>
      <c r="C570" s="161" t="s">
        <v>726</v>
      </c>
      <c r="D570" s="169">
        <v>36.31</v>
      </c>
      <c r="E570" s="161" t="s">
        <v>3118</v>
      </c>
      <c r="F570" s="160"/>
      <c r="G570" s="160">
        <v>1</v>
      </c>
      <c r="M570"/>
      <c r="N570"/>
      <c r="O570"/>
    </row>
    <row r="571" spans="1:15" s="2" customFormat="1" x14ac:dyDescent="0.2">
      <c r="A571" s="160">
        <v>569</v>
      </c>
      <c r="B571" s="168" t="s">
        <v>1293</v>
      </c>
      <c r="C571" s="161" t="s">
        <v>726</v>
      </c>
      <c r="D571" s="169">
        <v>36.08</v>
      </c>
      <c r="E571" s="161" t="s">
        <v>3117</v>
      </c>
      <c r="F571" s="160"/>
      <c r="G571" s="160">
        <v>1</v>
      </c>
      <c r="M571"/>
      <c r="N571"/>
      <c r="O571"/>
    </row>
    <row r="572" spans="1:15" s="2" customFormat="1" x14ac:dyDescent="0.2">
      <c r="A572" s="160">
        <v>570</v>
      </c>
      <c r="B572" s="168" t="s">
        <v>1294</v>
      </c>
      <c r="C572" s="161" t="s">
        <v>726</v>
      </c>
      <c r="D572" s="169">
        <v>36.31</v>
      </c>
      <c r="E572" s="161" t="s">
        <v>3118</v>
      </c>
      <c r="F572" s="160"/>
      <c r="G572" s="160">
        <v>1</v>
      </c>
      <c r="M572"/>
      <c r="N572"/>
      <c r="O572"/>
    </row>
    <row r="573" spans="1:15" s="2" customFormat="1" x14ac:dyDescent="0.2">
      <c r="A573" s="160">
        <v>571</v>
      </c>
      <c r="B573" s="168" t="s">
        <v>1295</v>
      </c>
      <c r="C573" s="161" t="s">
        <v>726</v>
      </c>
      <c r="D573" s="169">
        <v>36.08</v>
      </c>
      <c r="E573" s="161" t="s">
        <v>3117</v>
      </c>
      <c r="F573" s="160"/>
      <c r="G573" s="160">
        <v>1</v>
      </c>
      <c r="M573"/>
      <c r="N573"/>
      <c r="O573"/>
    </row>
    <row r="574" spans="1:15" s="2" customFormat="1" x14ac:dyDescent="0.2">
      <c r="A574" s="160">
        <v>572</v>
      </c>
      <c r="B574" s="168" t="s">
        <v>1296</v>
      </c>
      <c r="C574" s="161" t="s">
        <v>726</v>
      </c>
      <c r="D574" s="169">
        <v>36.31</v>
      </c>
      <c r="E574" s="161" t="s">
        <v>3118</v>
      </c>
      <c r="F574" s="160"/>
      <c r="G574" s="160">
        <v>1</v>
      </c>
      <c r="M574"/>
      <c r="N574"/>
      <c r="O574"/>
    </row>
    <row r="575" spans="1:15" s="2" customFormat="1" x14ac:dyDescent="0.2">
      <c r="A575" s="160">
        <v>573</v>
      </c>
      <c r="B575" s="168" t="s">
        <v>1297</v>
      </c>
      <c r="C575" s="161" t="s">
        <v>726</v>
      </c>
      <c r="D575" s="169">
        <v>36.08</v>
      </c>
      <c r="E575" s="161" t="s">
        <v>3117</v>
      </c>
      <c r="F575" s="160"/>
      <c r="G575" s="160">
        <v>1</v>
      </c>
      <c r="M575"/>
      <c r="N575"/>
      <c r="O575"/>
    </row>
    <row r="576" spans="1:15" s="2" customFormat="1" x14ac:dyDescent="0.2">
      <c r="A576" s="160">
        <v>574</v>
      </c>
      <c r="B576" s="168" t="s">
        <v>1298</v>
      </c>
      <c r="C576" s="161" t="s">
        <v>726</v>
      </c>
      <c r="D576" s="169">
        <v>36.31</v>
      </c>
      <c r="E576" s="161" t="s">
        <v>3118</v>
      </c>
      <c r="F576" s="160"/>
      <c r="G576" s="160">
        <v>1</v>
      </c>
      <c r="M576"/>
      <c r="N576"/>
      <c r="O576"/>
    </row>
    <row r="577" spans="1:15" s="2" customFormat="1" x14ac:dyDescent="0.2">
      <c r="A577" s="160">
        <v>575</v>
      </c>
      <c r="B577" s="168" t="s">
        <v>1299</v>
      </c>
      <c r="C577" s="161" t="s">
        <v>726</v>
      </c>
      <c r="D577" s="169">
        <v>36.08</v>
      </c>
      <c r="E577" s="161" t="s">
        <v>3117</v>
      </c>
      <c r="F577" s="160"/>
      <c r="G577" s="160">
        <v>1</v>
      </c>
      <c r="M577"/>
      <c r="N577"/>
      <c r="O577"/>
    </row>
    <row r="578" spans="1:15" s="2" customFormat="1" x14ac:dyDescent="0.2">
      <c r="A578" s="160">
        <v>576</v>
      </c>
      <c r="B578" s="168" t="s">
        <v>1300</v>
      </c>
      <c r="C578" s="161" t="s">
        <v>726</v>
      </c>
      <c r="D578" s="169">
        <v>36.31</v>
      </c>
      <c r="E578" s="161" t="s">
        <v>3118</v>
      </c>
      <c r="F578" s="160"/>
      <c r="G578" s="160">
        <v>1</v>
      </c>
      <c r="M578"/>
      <c r="N578"/>
      <c r="O578"/>
    </row>
    <row r="579" spans="1:15" s="2" customFormat="1" x14ac:dyDescent="0.2">
      <c r="A579" s="160">
        <v>577</v>
      </c>
      <c r="B579" s="168" t="s">
        <v>1301</v>
      </c>
      <c r="C579" s="161" t="s">
        <v>726</v>
      </c>
      <c r="D579" s="169">
        <v>36.08</v>
      </c>
      <c r="E579" s="161" t="s">
        <v>3117</v>
      </c>
      <c r="F579" s="160"/>
      <c r="G579" s="160">
        <v>1</v>
      </c>
      <c r="M579"/>
      <c r="N579"/>
      <c r="O579"/>
    </row>
    <row r="580" spans="1:15" s="2" customFormat="1" x14ac:dyDescent="0.2">
      <c r="A580" s="160">
        <v>578</v>
      </c>
      <c r="B580" s="168" t="s">
        <v>1302</v>
      </c>
      <c r="C580" s="161" t="s">
        <v>726</v>
      </c>
      <c r="D580" s="169">
        <v>36.31</v>
      </c>
      <c r="E580" s="161" t="s">
        <v>3118</v>
      </c>
      <c r="F580" s="160"/>
      <c r="G580" s="160">
        <v>1</v>
      </c>
      <c r="M580"/>
      <c r="N580"/>
      <c r="O580"/>
    </row>
    <row r="581" spans="1:15" s="2" customFormat="1" x14ac:dyDescent="0.2">
      <c r="A581" s="160">
        <v>579</v>
      </c>
      <c r="B581" s="168" t="s">
        <v>1303</v>
      </c>
      <c r="C581" s="161" t="s">
        <v>726</v>
      </c>
      <c r="D581" s="169">
        <v>36.31</v>
      </c>
      <c r="E581" s="161" t="s">
        <v>3118</v>
      </c>
      <c r="F581" s="160"/>
      <c r="G581" s="160">
        <v>1</v>
      </c>
      <c r="M581"/>
      <c r="N581"/>
      <c r="O581"/>
    </row>
    <row r="582" spans="1:15" s="2" customFormat="1" x14ac:dyDescent="0.2">
      <c r="A582" s="160">
        <v>580</v>
      </c>
      <c r="B582" s="168" t="s">
        <v>1304</v>
      </c>
      <c r="C582" s="161" t="s">
        <v>726</v>
      </c>
      <c r="D582" s="169">
        <v>36.08</v>
      </c>
      <c r="E582" s="161" t="s">
        <v>3117</v>
      </c>
      <c r="F582" s="160"/>
      <c r="G582" s="160">
        <v>1</v>
      </c>
      <c r="M582"/>
      <c r="N582"/>
      <c r="O582"/>
    </row>
    <row r="583" spans="1:15" s="2" customFormat="1" x14ac:dyDescent="0.2">
      <c r="A583" s="160">
        <v>581</v>
      </c>
      <c r="B583" s="168" t="s">
        <v>1305</v>
      </c>
      <c r="C583" s="161" t="s">
        <v>726</v>
      </c>
      <c r="D583" s="169">
        <v>36.31</v>
      </c>
      <c r="E583" s="161" t="s">
        <v>3118</v>
      </c>
      <c r="F583" s="160"/>
      <c r="G583" s="160">
        <v>1</v>
      </c>
      <c r="M583"/>
      <c r="N583"/>
      <c r="O583"/>
    </row>
    <row r="584" spans="1:15" s="2" customFormat="1" x14ac:dyDescent="0.2">
      <c r="A584" s="160">
        <v>582</v>
      </c>
      <c r="B584" s="168" t="s">
        <v>1306</v>
      </c>
      <c r="C584" s="161" t="s">
        <v>726</v>
      </c>
      <c r="D584" s="169">
        <v>36.08</v>
      </c>
      <c r="E584" s="161" t="s">
        <v>3117</v>
      </c>
      <c r="F584" s="160"/>
      <c r="G584" s="160">
        <v>1</v>
      </c>
      <c r="M584"/>
      <c r="N584"/>
      <c r="O584"/>
    </row>
    <row r="585" spans="1:15" s="2" customFormat="1" x14ac:dyDescent="0.2">
      <c r="A585" s="160">
        <v>583</v>
      </c>
      <c r="B585" s="163" t="s">
        <v>1307</v>
      </c>
      <c r="C585" s="161" t="s">
        <v>726</v>
      </c>
      <c r="D585" s="164">
        <v>36.31</v>
      </c>
      <c r="E585" s="161" t="s">
        <v>3118</v>
      </c>
      <c r="F585" s="160"/>
      <c r="G585" s="160">
        <v>1</v>
      </c>
      <c r="M585"/>
      <c r="N585"/>
      <c r="O585"/>
    </row>
    <row r="586" spans="1:15" s="2" customFormat="1" x14ac:dyDescent="0.2">
      <c r="A586" s="160">
        <v>584</v>
      </c>
      <c r="B586" s="161" t="s">
        <v>1308</v>
      </c>
      <c r="C586" s="161" t="s">
        <v>726</v>
      </c>
      <c r="D586" s="162">
        <v>40.08</v>
      </c>
      <c r="E586" s="161" t="s">
        <v>3117</v>
      </c>
      <c r="F586" s="160"/>
      <c r="G586" s="160">
        <v>1</v>
      </c>
      <c r="M586"/>
      <c r="N586"/>
      <c r="O586"/>
    </row>
    <row r="587" spans="1:15" s="2" customFormat="1" x14ac:dyDescent="0.2">
      <c r="A587" s="160">
        <v>585</v>
      </c>
      <c r="B587" s="161" t="s">
        <v>1309</v>
      </c>
      <c r="C587" s="161" t="s">
        <v>726</v>
      </c>
      <c r="D587" s="162">
        <v>40.340000000000003</v>
      </c>
      <c r="E587" s="161" t="s">
        <v>3118</v>
      </c>
      <c r="F587" s="160"/>
      <c r="G587" s="160">
        <v>1</v>
      </c>
      <c r="M587"/>
      <c r="N587"/>
      <c r="O587"/>
    </row>
    <row r="588" spans="1:15" s="2" customFormat="1" x14ac:dyDescent="0.2">
      <c r="A588" s="160">
        <v>586</v>
      </c>
      <c r="B588" s="161" t="s">
        <v>1310</v>
      </c>
      <c r="C588" s="161" t="s">
        <v>726</v>
      </c>
      <c r="D588" s="162">
        <v>36.08</v>
      </c>
      <c r="E588" s="161" t="s">
        <v>3117</v>
      </c>
      <c r="F588" s="160"/>
      <c r="G588" s="160">
        <v>1</v>
      </c>
      <c r="M588"/>
      <c r="N588"/>
      <c r="O588"/>
    </row>
    <row r="589" spans="1:15" s="2" customFormat="1" x14ac:dyDescent="0.2">
      <c r="A589" s="160">
        <v>587</v>
      </c>
      <c r="B589" s="161" t="s">
        <v>1311</v>
      </c>
      <c r="C589" s="161" t="s">
        <v>726</v>
      </c>
      <c r="D589" s="162">
        <v>36.31</v>
      </c>
      <c r="E589" s="161" t="s">
        <v>3118</v>
      </c>
      <c r="F589" s="160"/>
      <c r="G589" s="160">
        <v>1</v>
      </c>
      <c r="M589"/>
      <c r="N589"/>
      <c r="O589"/>
    </row>
    <row r="590" spans="1:15" s="2" customFormat="1" x14ac:dyDescent="0.2">
      <c r="A590" s="160">
        <v>588</v>
      </c>
      <c r="B590" s="161" t="s">
        <v>1312</v>
      </c>
      <c r="C590" s="161" t="s">
        <v>726</v>
      </c>
      <c r="D590" s="162">
        <v>36.08</v>
      </c>
      <c r="E590" s="161" t="s">
        <v>3117</v>
      </c>
      <c r="F590" s="160"/>
      <c r="G590" s="160">
        <v>1</v>
      </c>
      <c r="M590"/>
      <c r="N590"/>
      <c r="O590"/>
    </row>
    <row r="591" spans="1:15" s="2" customFormat="1" x14ac:dyDescent="0.2">
      <c r="A591" s="160">
        <v>589</v>
      </c>
      <c r="B591" s="161" t="s">
        <v>1313</v>
      </c>
      <c r="C591" s="161" t="s">
        <v>726</v>
      </c>
      <c r="D591" s="162">
        <v>36.31</v>
      </c>
      <c r="E591" s="161" t="s">
        <v>3118</v>
      </c>
      <c r="F591" s="160"/>
      <c r="G591" s="160">
        <v>1</v>
      </c>
      <c r="M591"/>
      <c r="N591"/>
      <c r="O591"/>
    </row>
    <row r="592" spans="1:15" s="2" customFormat="1" x14ac:dyDescent="0.2">
      <c r="A592" s="160">
        <v>590</v>
      </c>
      <c r="B592" s="161" t="s">
        <v>1314</v>
      </c>
      <c r="C592" s="161" t="s">
        <v>726</v>
      </c>
      <c r="D592" s="162">
        <v>36.08</v>
      </c>
      <c r="E592" s="161" t="s">
        <v>3117</v>
      </c>
      <c r="F592" s="160"/>
      <c r="G592" s="160">
        <v>1</v>
      </c>
      <c r="M592"/>
      <c r="N592"/>
      <c r="O592"/>
    </row>
    <row r="593" spans="1:15" s="2" customFormat="1" x14ac:dyDescent="0.2">
      <c r="A593" s="160">
        <v>591</v>
      </c>
      <c r="B593" s="161" t="s">
        <v>1315</v>
      </c>
      <c r="C593" s="161" t="s">
        <v>726</v>
      </c>
      <c r="D593" s="162">
        <v>36.31</v>
      </c>
      <c r="E593" s="161" t="s">
        <v>3118</v>
      </c>
      <c r="F593" s="160"/>
      <c r="G593" s="160">
        <v>1</v>
      </c>
      <c r="M593"/>
      <c r="N593"/>
      <c r="O593"/>
    </row>
    <row r="594" spans="1:15" s="2" customFormat="1" x14ac:dyDescent="0.2">
      <c r="A594" s="160">
        <v>592</v>
      </c>
      <c r="B594" s="161" t="s">
        <v>1316</v>
      </c>
      <c r="C594" s="161" t="s">
        <v>726</v>
      </c>
      <c r="D594" s="162">
        <v>36.08</v>
      </c>
      <c r="E594" s="161" t="s">
        <v>3117</v>
      </c>
      <c r="F594" s="160"/>
      <c r="G594" s="160">
        <v>1</v>
      </c>
      <c r="M594"/>
      <c r="N594"/>
      <c r="O594"/>
    </row>
    <row r="595" spans="1:15" s="2" customFormat="1" x14ac:dyDescent="0.2">
      <c r="A595" s="160">
        <v>593</v>
      </c>
      <c r="B595" s="161" t="s">
        <v>1317</v>
      </c>
      <c r="C595" s="161" t="s">
        <v>726</v>
      </c>
      <c r="D595" s="162">
        <v>38.590000000000003</v>
      </c>
      <c r="E595" s="161" t="s">
        <v>3118</v>
      </c>
      <c r="F595" s="160"/>
      <c r="G595" s="160">
        <v>1</v>
      </c>
      <c r="M595"/>
      <c r="N595"/>
      <c r="O595"/>
    </row>
    <row r="596" spans="1:15" s="2" customFormat="1" x14ac:dyDescent="0.2">
      <c r="A596" s="160">
        <v>594</v>
      </c>
      <c r="B596" s="161" t="s">
        <v>1318</v>
      </c>
      <c r="C596" s="161" t="s">
        <v>726</v>
      </c>
      <c r="D596" s="162">
        <v>36.299999999999997</v>
      </c>
      <c r="E596" s="161" t="s">
        <v>3117</v>
      </c>
      <c r="F596" s="160"/>
      <c r="G596" s="160">
        <v>1</v>
      </c>
      <c r="M596"/>
      <c r="N596"/>
      <c r="O596"/>
    </row>
    <row r="597" spans="1:15" s="2" customFormat="1" x14ac:dyDescent="0.2">
      <c r="A597" s="160">
        <v>595</v>
      </c>
      <c r="B597" s="161" t="s">
        <v>1319</v>
      </c>
      <c r="C597" s="161" t="s">
        <v>726</v>
      </c>
      <c r="D597" s="162">
        <v>38.57</v>
      </c>
      <c r="E597" s="161" t="s">
        <v>3118</v>
      </c>
      <c r="F597" s="160"/>
      <c r="G597" s="160">
        <v>1</v>
      </c>
      <c r="M597"/>
      <c r="N597"/>
      <c r="O597"/>
    </row>
    <row r="598" spans="1:15" s="2" customFormat="1" x14ac:dyDescent="0.2">
      <c r="A598" s="160">
        <v>596</v>
      </c>
      <c r="B598" s="161" t="s">
        <v>1320</v>
      </c>
      <c r="C598" s="161" t="s">
        <v>726</v>
      </c>
      <c r="D598" s="162">
        <v>36.299999999999997</v>
      </c>
      <c r="E598" s="161" t="s">
        <v>3117</v>
      </c>
      <c r="F598" s="160"/>
      <c r="G598" s="160">
        <v>1</v>
      </c>
      <c r="M598"/>
      <c r="N598"/>
      <c r="O598"/>
    </row>
    <row r="599" spans="1:15" s="2" customFormat="1" x14ac:dyDescent="0.2">
      <c r="A599" s="160">
        <v>597</v>
      </c>
      <c r="B599" s="161" t="s">
        <v>1321</v>
      </c>
      <c r="C599" s="161" t="s">
        <v>726</v>
      </c>
      <c r="D599" s="162">
        <v>36.299999999999997</v>
      </c>
      <c r="E599" s="161" t="s">
        <v>3117</v>
      </c>
      <c r="F599" s="160"/>
      <c r="G599" s="160">
        <v>1</v>
      </c>
      <c r="M599"/>
      <c r="N599"/>
      <c r="O599"/>
    </row>
    <row r="600" spans="1:15" s="2" customFormat="1" x14ac:dyDescent="0.2">
      <c r="A600" s="160">
        <v>598</v>
      </c>
      <c r="B600" s="161" t="s">
        <v>1322</v>
      </c>
      <c r="C600" s="161" t="s">
        <v>726</v>
      </c>
      <c r="D600" s="162">
        <v>38.57</v>
      </c>
      <c r="E600" s="161" t="s">
        <v>3117</v>
      </c>
      <c r="F600" s="160"/>
      <c r="G600" s="160">
        <v>1</v>
      </c>
      <c r="M600"/>
      <c r="N600"/>
      <c r="O600"/>
    </row>
    <row r="601" spans="1:15" s="2" customFormat="1" x14ac:dyDescent="0.2">
      <c r="A601" s="160">
        <v>599</v>
      </c>
      <c r="B601" s="161" t="s">
        <v>1323</v>
      </c>
      <c r="C601" s="161" t="s">
        <v>726</v>
      </c>
      <c r="D601" s="162">
        <v>38.32</v>
      </c>
      <c r="E601" s="161" t="s">
        <v>3116</v>
      </c>
      <c r="F601" s="160"/>
      <c r="G601" s="160">
        <v>1</v>
      </c>
      <c r="M601"/>
      <c r="N601"/>
      <c r="O601"/>
    </row>
    <row r="602" spans="1:15" s="2" customFormat="1" x14ac:dyDescent="0.2">
      <c r="A602" s="160">
        <v>600</v>
      </c>
      <c r="B602" s="161" t="s">
        <v>1324</v>
      </c>
      <c r="C602" s="161" t="s">
        <v>726</v>
      </c>
      <c r="D602" s="162">
        <v>36.299999999999997</v>
      </c>
      <c r="E602" s="161" t="s">
        <v>3116</v>
      </c>
      <c r="F602" s="160"/>
      <c r="G602" s="160">
        <v>1</v>
      </c>
      <c r="M602"/>
      <c r="N602"/>
      <c r="O602"/>
    </row>
    <row r="603" spans="1:15" s="2" customFormat="1" x14ac:dyDescent="0.2">
      <c r="A603" s="160">
        <v>601</v>
      </c>
      <c r="B603" s="161" t="s">
        <v>1325</v>
      </c>
      <c r="C603" s="161" t="s">
        <v>726</v>
      </c>
      <c r="D603" s="162">
        <v>36.299999999999997</v>
      </c>
      <c r="E603" s="161" t="s">
        <v>3116</v>
      </c>
      <c r="F603" s="160"/>
      <c r="G603" s="160">
        <v>1</v>
      </c>
      <c r="M603"/>
      <c r="N603"/>
      <c r="O603"/>
    </row>
    <row r="604" spans="1:15" s="2" customFormat="1" x14ac:dyDescent="0.2">
      <c r="A604" s="160">
        <v>602</v>
      </c>
      <c r="B604" s="161" t="s">
        <v>1326</v>
      </c>
      <c r="C604" s="161" t="s">
        <v>726</v>
      </c>
      <c r="D604" s="162">
        <v>37.299999999999997</v>
      </c>
      <c r="E604" s="161" t="s">
        <v>3116</v>
      </c>
      <c r="F604" s="160"/>
      <c r="G604" s="160">
        <v>1</v>
      </c>
      <c r="M604"/>
      <c r="N604"/>
      <c r="O604"/>
    </row>
    <row r="605" spans="1:15" s="2" customFormat="1" x14ac:dyDescent="0.2">
      <c r="A605" s="160">
        <v>603</v>
      </c>
      <c r="B605" s="161" t="s">
        <v>1327</v>
      </c>
      <c r="C605" s="161" t="s">
        <v>726</v>
      </c>
      <c r="D605" s="162">
        <v>40.340000000000003</v>
      </c>
      <c r="E605" s="161" t="s">
        <v>3118</v>
      </c>
      <c r="F605" s="160"/>
      <c r="G605" s="160">
        <v>1</v>
      </c>
      <c r="M605"/>
      <c r="N605"/>
      <c r="O605"/>
    </row>
    <row r="606" spans="1:15" s="2" customFormat="1" x14ac:dyDescent="0.2">
      <c r="A606" s="160">
        <v>604</v>
      </c>
      <c r="B606" s="161" t="s">
        <v>1328</v>
      </c>
      <c r="C606" s="161" t="s">
        <v>726</v>
      </c>
      <c r="D606" s="162">
        <v>40.08</v>
      </c>
      <c r="E606" s="161" t="s">
        <v>3117</v>
      </c>
      <c r="F606" s="160"/>
      <c r="G606" s="160">
        <v>1</v>
      </c>
      <c r="M606"/>
      <c r="N606"/>
      <c r="O606"/>
    </row>
    <row r="607" spans="1:15" s="2" customFormat="1" x14ac:dyDescent="0.2">
      <c r="A607" s="160">
        <v>605</v>
      </c>
      <c r="B607" s="161" t="s">
        <v>1329</v>
      </c>
      <c r="C607" s="161" t="s">
        <v>726</v>
      </c>
      <c r="D607" s="162">
        <v>36.53</v>
      </c>
      <c r="E607" s="161" t="s">
        <v>3118</v>
      </c>
      <c r="F607" s="160"/>
      <c r="G607" s="160">
        <v>1</v>
      </c>
      <c r="M607"/>
      <c r="N607"/>
      <c r="O607"/>
    </row>
    <row r="608" spans="1:15" s="2" customFormat="1" x14ac:dyDescent="0.2">
      <c r="A608" s="160">
        <v>606</v>
      </c>
      <c r="B608" s="161" t="s">
        <v>1330</v>
      </c>
      <c r="C608" s="161" t="s">
        <v>726</v>
      </c>
      <c r="D608" s="162">
        <v>36.299999999999997</v>
      </c>
      <c r="E608" s="161" t="s">
        <v>3117</v>
      </c>
      <c r="F608" s="160"/>
      <c r="G608" s="160">
        <v>1</v>
      </c>
      <c r="M608"/>
      <c r="N608"/>
      <c r="O608"/>
    </row>
    <row r="609" spans="1:15" s="2" customFormat="1" x14ac:dyDescent="0.2">
      <c r="A609" s="160">
        <v>607</v>
      </c>
      <c r="B609" s="161" t="s">
        <v>1331</v>
      </c>
      <c r="C609" s="161" t="s">
        <v>726</v>
      </c>
      <c r="D609" s="162">
        <v>36.53</v>
      </c>
      <c r="E609" s="161" t="s">
        <v>3118</v>
      </c>
      <c r="F609" s="160"/>
      <c r="G609" s="160">
        <v>1</v>
      </c>
      <c r="M609"/>
      <c r="N609"/>
      <c r="O609"/>
    </row>
    <row r="610" spans="1:15" s="2" customFormat="1" x14ac:dyDescent="0.2">
      <c r="A610" s="160">
        <v>608</v>
      </c>
      <c r="B610" s="161" t="s">
        <v>1332</v>
      </c>
      <c r="C610" s="161" t="s">
        <v>726</v>
      </c>
      <c r="D610" s="162">
        <v>36.299999999999997</v>
      </c>
      <c r="E610" s="161" t="s">
        <v>3117</v>
      </c>
      <c r="F610" s="160"/>
      <c r="G610" s="160">
        <v>1</v>
      </c>
      <c r="M610"/>
      <c r="N610"/>
      <c r="O610"/>
    </row>
    <row r="611" spans="1:15" s="2" customFormat="1" x14ac:dyDescent="0.2">
      <c r="A611" s="160">
        <v>609</v>
      </c>
      <c r="B611" s="161" t="s">
        <v>1333</v>
      </c>
      <c r="C611" s="161" t="s">
        <v>726</v>
      </c>
      <c r="D611" s="162">
        <v>36.53</v>
      </c>
      <c r="E611" s="161" t="s">
        <v>3118</v>
      </c>
      <c r="F611" s="160"/>
      <c r="G611" s="160">
        <v>1</v>
      </c>
      <c r="M611"/>
      <c r="N611"/>
      <c r="O611"/>
    </row>
    <row r="612" spans="1:15" s="2" customFormat="1" x14ac:dyDescent="0.2">
      <c r="A612" s="160">
        <v>610</v>
      </c>
      <c r="B612" s="161" t="s">
        <v>1334</v>
      </c>
      <c r="C612" s="161" t="s">
        <v>726</v>
      </c>
      <c r="D612" s="162">
        <v>36.299999999999997</v>
      </c>
      <c r="E612" s="161" t="s">
        <v>3117</v>
      </c>
      <c r="F612" s="160"/>
      <c r="G612" s="160">
        <v>1</v>
      </c>
      <c r="M612"/>
      <c r="N612"/>
      <c r="O612"/>
    </row>
    <row r="613" spans="1:15" s="2" customFormat="1" x14ac:dyDescent="0.2">
      <c r="A613" s="160">
        <v>611</v>
      </c>
      <c r="B613" s="161" t="s">
        <v>1335</v>
      </c>
      <c r="C613" s="161" t="s">
        <v>726</v>
      </c>
      <c r="D613" s="162">
        <v>36.53</v>
      </c>
      <c r="E613" s="161" t="s">
        <v>3118</v>
      </c>
      <c r="F613" s="160"/>
      <c r="G613" s="160">
        <v>1</v>
      </c>
      <c r="M613"/>
      <c r="N613"/>
      <c r="O613"/>
    </row>
    <row r="614" spans="1:15" s="2" customFormat="1" x14ac:dyDescent="0.2">
      <c r="A614" s="160">
        <v>612</v>
      </c>
      <c r="B614" s="161" t="s">
        <v>1336</v>
      </c>
      <c r="C614" s="161" t="s">
        <v>726</v>
      </c>
      <c r="D614" s="162">
        <v>36.53</v>
      </c>
      <c r="E614" s="161" t="s">
        <v>3118</v>
      </c>
      <c r="F614" s="160"/>
      <c r="G614" s="160">
        <v>1</v>
      </c>
      <c r="M614"/>
      <c r="N614"/>
      <c r="O614"/>
    </row>
    <row r="615" spans="1:15" s="2" customFormat="1" x14ac:dyDescent="0.2">
      <c r="A615" s="160">
        <v>613</v>
      </c>
      <c r="B615" s="161" t="s">
        <v>1337</v>
      </c>
      <c r="C615" s="161" t="s">
        <v>726</v>
      </c>
      <c r="D615" s="162">
        <v>36.299999999999997</v>
      </c>
      <c r="E615" s="161" t="s">
        <v>3117</v>
      </c>
      <c r="F615" s="160"/>
      <c r="G615" s="160">
        <v>1</v>
      </c>
      <c r="M615"/>
      <c r="N615"/>
      <c r="O615"/>
    </row>
    <row r="616" spans="1:15" s="2" customFormat="1" x14ac:dyDescent="0.2">
      <c r="A616" s="160">
        <v>614</v>
      </c>
      <c r="B616" s="161" t="s">
        <v>1338</v>
      </c>
      <c r="C616" s="161" t="s">
        <v>726</v>
      </c>
      <c r="D616" s="162">
        <v>36.53</v>
      </c>
      <c r="E616" s="161" t="s">
        <v>3118</v>
      </c>
      <c r="F616" s="160"/>
      <c r="G616" s="160">
        <v>1</v>
      </c>
      <c r="M616"/>
      <c r="N616"/>
      <c r="O616"/>
    </row>
    <row r="617" spans="1:15" s="2" customFormat="1" x14ac:dyDescent="0.2">
      <c r="A617" s="160">
        <v>615</v>
      </c>
      <c r="B617" s="161" t="s">
        <v>1339</v>
      </c>
      <c r="C617" s="161" t="s">
        <v>726</v>
      </c>
      <c r="D617" s="162">
        <v>36.53</v>
      </c>
      <c r="E617" s="161" t="s">
        <v>3118</v>
      </c>
      <c r="F617" s="160"/>
      <c r="G617" s="160">
        <v>1</v>
      </c>
      <c r="M617"/>
      <c r="N617"/>
      <c r="O617"/>
    </row>
    <row r="618" spans="1:15" s="2" customFormat="1" x14ac:dyDescent="0.2">
      <c r="A618" s="160">
        <v>616</v>
      </c>
      <c r="B618" s="163" t="s">
        <v>1340</v>
      </c>
      <c r="C618" s="163" t="s">
        <v>726</v>
      </c>
      <c r="D618" s="164">
        <v>36.31</v>
      </c>
      <c r="E618" s="161" t="s">
        <v>3118</v>
      </c>
      <c r="F618" s="160"/>
      <c r="G618" s="160">
        <v>1</v>
      </c>
      <c r="M618"/>
      <c r="N618"/>
      <c r="O618"/>
    </row>
    <row r="619" spans="1:15" s="2" customFormat="1" x14ac:dyDescent="0.2">
      <c r="A619" s="160">
        <v>617</v>
      </c>
      <c r="B619" s="163" t="s">
        <v>1341</v>
      </c>
      <c r="C619" s="163" t="s">
        <v>726</v>
      </c>
      <c r="D619" s="164">
        <v>36.08</v>
      </c>
      <c r="E619" s="161" t="s">
        <v>3117</v>
      </c>
      <c r="F619" s="160"/>
      <c r="G619" s="160">
        <v>1</v>
      </c>
      <c r="M619"/>
      <c r="N619"/>
      <c r="O619"/>
    </row>
    <row r="620" spans="1:15" s="2" customFormat="1" x14ac:dyDescent="0.2">
      <c r="A620" s="160">
        <v>618</v>
      </c>
      <c r="B620" s="163" t="s">
        <v>1342</v>
      </c>
      <c r="C620" s="163" t="s">
        <v>726</v>
      </c>
      <c r="D620" s="164">
        <v>36.31</v>
      </c>
      <c r="E620" s="161" t="s">
        <v>3118</v>
      </c>
      <c r="F620" s="160"/>
      <c r="G620" s="160">
        <v>1</v>
      </c>
      <c r="M620"/>
      <c r="N620"/>
      <c r="O620"/>
    </row>
    <row r="621" spans="1:15" s="2" customFormat="1" x14ac:dyDescent="0.2">
      <c r="A621" s="160">
        <v>619</v>
      </c>
      <c r="B621" s="163" t="s">
        <v>1343</v>
      </c>
      <c r="C621" s="163" t="s">
        <v>726</v>
      </c>
      <c r="D621" s="164">
        <v>36.31</v>
      </c>
      <c r="E621" s="161" t="s">
        <v>3118</v>
      </c>
      <c r="F621" s="160"/>
      <c r="G621" s="160">
        <v>1</v>
      </c>
      <c r="M621"/>
      <c r="N621"/>
      <c r="O621"/>
    </row>
    <row r="622" spans="1:15" s="2" customFormat="1" x14ac:dyDescent="0.2">
      <c r="A622" s="160">
        <v>620</v>
      </c>
      <c r="B622" s="163" t="s">
        <v>1344</v>
      </c>
      <c r="C622" s="163" t="s">
        <v>726</v>
      </c>
      <c r="D622" s="164">
        <v>36.08</v>
      </c>
      <c r="E622" s="161" t="s">
        <v>3117</v>
      </c>
      <c r="F622" s="160"/>
      <c r="G622" s="160">
        <v>1</v>
      </c>
      <c r="M622"/>
      <c r="N622"/>
      <c r="O622"/>
    </row>
    <row r="623" spans="1:15" s="2" customFormat="1" x14ac:dyDescent="0.2">
      <c r="A623" s="160">
        <v>621</v>
      </c>
      <c r="B623" s="163" t="s">
        <v>1345</v>
      </c>
      <c r="C623" s="163" t="s">
        <v>726</v>
      </c>
      <c r="D623" s="164">
        <v>36.31</v>
      </c>
      <c r="E623" s="161" t="s">
        <v>3118</v>
      </c>
      <c r="F623" s="160"/>
      <c r="G623" s="160">
        <v>1</v>
      </c>
      <c r="M623"/>
      <c r="N623"/>
      <c r="O623"/>
    </row>
    <row r="624" spans="1:15" s="2" customFormat="1" x14ac:dyDescent="0.2">
      <c r="A624" s="160">
        <v>622</v>
      </c>
      <c r="B624" s="163" t="s">
        <v>1346</v>
      </c>
      <c r="C624" s="163" t="s">
        <v>726</v>
      </c>
      <c r="D624" s="164">
        <v>36.08</v>
      </c>
      <c r="E624" s="161" t="s">
        <v>3117</v>
      </c>
      <c r="F624" s="160"/>
      <c r="G624" s="160">
        <v>1</v>
      </c>
      <c r="M624"/>
      <c r="N624"/>
      <c r="O624"/>
    </row>
    <row r="625" spans="1:15" s="2" customFormat="1" x14ac:dyDescent="0.2">
      <c r="A625" s="160">
        <v>623</v>
      </c>
      <c r="B625" s="163" t="s">
        <v>1347</v>
      </c>
      <c r="C625" s="163" t="s">
        <v>726</v>
      </c>
      <c r="D625" s="164">
        <v>36.31</v>
      </c>
      <c r="E625" s="161" t="s">
        <v>3118</v>
      </c>
      <c r="F625" s="160"/>
      <c r="G625" s="160">
        <v>1</v>
      </c>
      <c r="M625"/>
      <c r="N625"/>
      <c r="O625"/>
    </row>
    <row r="626" spans="1:15" s="2" customFormat="1" x14ac:dyDescent="0.2">
      <c r="A626" s="160">
        <v>624</v>
      </c>
      <c r="B626" s="163" t="s">
        <v>1348</v>
      </c>
      <c r="C626" s="163" t="s">
        <v>726</v>
      </c>
      <c r="D626" s="164">
        <v>36.08</v>
      </c>
      <c r="E626" s="161" t="s">
        <v>3117</v>
      </c>
      <c r="F626" s="160"/>
      <c r="G626" s="160">
        <v>1</v>
      </c>
      <c r="M626"/>
      <c r="N626"/>
      <c r="O626"/>
    </row>
    <row r="627" spans="1:15" s="2" customFormat="1" x14ac:dyDescent="0.2">
      <c r="A627" s="160">
        <v>625</v>
      </c>
      <c r="B627" s="163" t="s">
        <v>1349</v>
      </c>
      <c r="C627" s="163" t="s">
        <v>726</v>
      </c>
      <c r="D627" s="164">
        <v>36.31</v>
      </c>
      <c r="E627" s="161" t="s">
        <v>3118</v>
      </c>
      <c r="F627" s="160"/>
      <c r="G627" s="160">
        <v>1</v>
      </c>
      <c r="M627"/>
      <c r="N627"/>
      <c r="O627"/>
    </row>
    <row r="628" spans="1:15" s="2" customFormat="1" x14ac:dyDescent="0.2">
      <c r="A628" s="160">
        <v>626</v>
      </c>
      <c r="B628" s="163" t="s">
        <v>1350</v>
      </c>
      <c r="C628" s="163" t="s">
        <v>726</v>
      </c>
      <c r="D628" s="164">
        <v>36.75</v>
      </c>
      <c r="E628" s="161" t="s">
        <v>3117</v>
      </c>
      <c r="F628" s="160"/>
      <c r="G628" s="160">
        <v>1</v>
      </c>
      <c r="M628"/>
      <c r="N628"/>
      <c r="O628"/>
    </row>
    <row r="629" spans="1:15" s="2" customFormat="1" x14ac:dyDescent="0.2">
      <c r="A629" s="160">
        <v>627</v>
      </c>
      <c r="B629" s="163" t="s">
        <v>1351</v>
      </c>
      <c r="C629" s="163" t="s">
        <v>726</v>
      </c>
      <c r="D629" s="164">
        <v>36.99</v>
      </c>
      <c r="E629" s="161" t="s">
        <v>3118</v>
      </c>
      <c r="F629" s="160"/>
      <c r="G629" s="160">
        <v>1</v>
      </c>
      <c r="M629"/>
      <c r="N629"/>
      <c r="O629"/>
    </row>
    <row r="630" spans="1:15" s="2" customFormat="1" x14ac:dyDescent="0.2">
      <c r="A630" s="160">
        <v>628</v>
      </c>
      <c r="B630" s="163" t="s">
        <v>1352</v>
      </c>
      <c r="C630" s="163" t="s">
        <v>726</v>
      </c>
      <c r="D630" s="164">
        <v>39.049999999999997</v>
      </c>
      <c r="E630" s="161" t="s">
        <v>3117</v>
      </c>
      <c r="F630" s="160"/>
      <c r="G630" s="160">
        <v>1</v>
      </c>
      <c r="M630"/>
      <c r="N630"/>
      <c r="O630"/>
    </row>
    <row r="631" spans="1:15" s="2" customFormat="1" x14ac:dyDescent="0.2">
      <c r="A631" s="160">
        <v>629</v>
      </c>
      <c r="B631" s="163" t="s">
        <v>1353</v>
      </c>
      <c r="C631" s="163" t="s">
        <v>726</v>
      </c>
      <c r="D631" s="164">
        <v>39.31</v>
      </c>
      <c r="E631" s="161" t="s">
        <v>3118</v>
      </c>
      <c r="F631" s="160"/>
      <c r="G631" s="160">
        <v>1</v>
      </c>
      <c r="M631"/>
      <c r="N631"/>
      <c r="O631"/>
    </row>
    <row r="632" spans="1:15" s="2" customFormat="1" x14ac:dyDescent="0.2">
      <c r="A632" s="160">
        <v>630</v>
      </c>
      <c r="B632" s="163" t="s">
        <v>1354</v>
      </c>
      <c r="C632" s="163" t="s">
        <v>726</v>
      </c>
      <c r="D632" s="164">
        <v>39.31</v>
      </c>
      <c r="E632" s="161" t="s">
        <v>3118</v>
      </c>
      <c r="F632" s="160"/>
      <c r="G632" s="160">
        <v>1</v>
      </c>
      <c r="M632"/>
      <c r="N632"/>
      <c r="O632"/>
    </row>
    <row r="633" spans="1:15" s="2" customFormat="1" x14ac:dyDescent="0.2">
      <c r="A633" s="160">
        <v>631</v>
      </c>
      <c r="B633" s="163" t="s">
        <v>1355</v>
      </c>
      <c r="C633" s="163" t="s">
        <v>726</v>
      </c>
      <c r="D633" s="164">
        <v>39.049999999999997</v>
      </c>
      <c r="E633" s="161" t="s">
        <v>3117</v>
      </c>
      <c r="F633" s="160"/>
      <c r="G633" s="160">
        <v>1</v>
      </c>
      <c r="M633"/>
      <c r="N633"/>
      <c r="O633"/>
    </row>
    <row r="634" spans="1:15" s="2" customFormat="1" x14ac:dyDescent="0.2">
      <c r="A634" s="160">
        <v>632</v>
      </c>
      <c r="B634" s="163" t="s">
        <v>1356</v>
      </c>
      <c r="C634" s="163" t="s">
        <v>726</v>
      </c>
      <c r="D634" s="164">
        <v>36.99</v>
      </c>
      <c r="E634" s="161" t="s">
        <v>3118</v>
      </c>
      <c r="F634" s="160"/>
      <c r="G634" s="160">
        <v>1</v>
      </c>
      <c r="M634"/>
      <c r="N634"/>
      <c r="O634"/>
    </row>
    <row r="635" spans="1:15" s="2" customFormat="1" x14ac:dyDescent="0.2">
      <c r="A635" s="160">
        <v>633</v>
      </c>
      <c r="B635" s="163" t="s">
        <v>1357</v>
      </c>
      <c r="C635" s="163" t="s">
        <v>726</v>
      </c>
      <c r="D635" s="164">
        <v>36.75</v>
      </c>
      <c r="E635" s="161" t="s">
        <v>3117</v>
      </c>
      <c r="F635" s="160"/>
      <c r="G635" s="160">
        <v>1</v>
      </c>
      <c r="M635"/>
      <c r="N635"/>
      <c r="O635"/>
    </row>
    <row r="636" spans="1:15" s="2" customFormat="1" x14ac:dyDescent="0.2">
      <c r="A636" s="160">
        <v>634</v>
      </c>
      <c r="B636" s="163" t="s">
        <v>1358</v>
      </c>
      <c r="C636" s="163" t="s">
        <v>726</v>
      </c>
      <c r="D636" s="164">
        <v>36.99</v>
      </c>
      <c r="E636" s="161" t="s">
        <v>3118</v>
      </c>
      <c r="F636" s="160"/>
      <c r="G636" s="160">
        <v>1</v>
      </c>
      <c r="M636"/>
      <c r="N636"/>
      <c r="O636"/>
    </row>
    <row r="637" spans="1:15" s="2" customFormat="1" x14ac:dyDescent="0.2">
      <c r="A637" s="160">
        <v>635</v>
      </c>
      <c r="B637" s="163" t="s">
        <v>1359</v>
      </c>
      <c r="C637" s="163" t="s">
        <v>726</v>
      </c>
      <c r="D637" s="164">
        <v>36.75</v>
      </c>
      <c r="E637" s="161" t="s">
        <v>3117</v>
      </c>
      <c r="F637" s="160"/>
      <c r="G637" s="160">
        <v>1</v>
      </c>
      <c r="M637"/>
      <c r="N637"/>
      <c r="O637"/>
    </row>
    <row r="638" spans="1:15" s="2" customFormat="1" x14ac:dyDescent="0.2">
      <c r="A638" s="160">
        <v>636</v>
      </c>
      <c r="B638" s="163" t="s">
        <v>1360</v>
      </c>
      <c r="C638" s="163" t="s">
        <v>726</v>
      </c>
      <c r="D638" s="164">
        <v>36.99</v>
      </c>
      <c r="E638" s="161" t="s">
        <v>3118</v>
      </c>
      <c r="F638" s="160"/>
      <c r="G638" s="160">
        <v>1</v>
      </c>
      <c r="M638"/>
      <c r="N638"/>
      <c r="O638"/>
    </row>
    <row r="639" spans="1:15" s="2" customFormat="1" x14ac:dyDescent="0.2">
      <c r="A639" s="160">
        <v>637</v>
      </c>
      <c r="B639" s="163" t="s">
        <v>1361</v>
      </c>
      <c r="C639" s="163" t="s">
        <v>726</v>
      </c>
      <c r="D639" s="164">
        <v>36.75</v>
      </c>
      <c r="E639" s="161" t="s">
        <v>3117</v>
      </c>
      <c r="F639" s="160"/>
      <c r="G639" s="160">
        <v>1</v>
      </c>
      <c r="M639"/>
      <c r="N639"/>
      <c r="O639"/>
    </row>
    <row r="640" spans="1:15" s="2" customFormat="1" x14ac:dyDescent="0.2">
      <c r="A640" s="160">
        <v>638</v>
      </c>
      <c r="B640" s="163" t="s">
        <v>1362</v>
      </c>
      <c r="C640" s="163" t="s">
        <v>726</v>
      </c>
      <c r="D640" s="164">
        <v>36.99</v>
      </c>
      <c r="E640" s="161" t="s">
        <v>3118</v>
      </c>
      <c r="F640" s="160"/>
      <c r="G640" s="160">
        <v>1</v>
      </c>
      <c r="M640"/>
      <c r="N640"/>
      <c r="O640"/>
    </row>
    <row r="641" spans="1:15" s="2" customFormat="1" x14ac:dyDescent="0.2">
      <c r="A641" s="160">
        <v>639</v>
      </c>
      <c r="B641" s="163" t="s">
        <v>1363</v>
      </c>
      <c r="C641" s="163" t="s">
        <v>726</v>
      </c>
      <c r="D641" s="164">
        <v>36.99</v>
      </c>
      <c r="E641" s="161" t="s">
        <v>3118</v>
      </c>
      <c r="F641" s="160"/>
      <c r="G641" s="160">
        <v>1</v>
      </c>
      <c r="M641"/>
      <c r="N641"/>
      <c r="O641"/>
    </row>
    <row r="642" spans="1:15" s="2" customFormat="1" x14ac:dyDescent="0.2">
      <c r="A642" s="160">
        <v>640</v>
      </c>
      <c r="B642" s="163" t="s">
        <v>1364</v>
      </c>
      <c r="C642" s="163" t="s">
        <v>726</v>
      </c>
      <c r="D642" s="164">
        <v>36.75</v>
      </c>
      <c r="E642" s="161" t="s">
        <v>3117</v>
      </c>
      <c r="F642" s="160"/>
      <c r="G642" s="160">
        <v>1</v>
      </c>
      <c r="M642"/>
      <c r="N642"/>
      <c r="O642"/>
    </row>
    <row r="643" spans="1:15" s="2" customFormat="1" x14ac:dyDescent="0.2">
      <c r="A643" s="160">
        <v>641</v>
      </c>
      <c r="B643" s="163" t="s">
        <v>1365</v>
      </c>
      <c r="C643" s="163" t="s">
        <v>726</v>
      </c>
      <c r="D643" s="164">
        <v>36.99</v>
      </c>
      <c r="E643" s="161" t="s">
        <v>3118</v>
      </c>
      <c r="F643" s="160"/>
      <c r="G643" s="160">
        <v>1</v>
      </c>
      <c r="M643"/>
      <c r="N643"/>
      <c r="O643"/>
    </row>
    <row r="644" spans="1:15" s="2" customFormat="1" x14ac:dyDescent="0.2">
      <c r="A644" s="160">
        <v>642</v>
      </c>
      <c r="B644" s="163" t="s">
        <v>1366</v>
      </c>
      <c r="C644" s="163" t="s">
        <v>726</v>
      </c>
      <c r="D644" s="164">
        <v>36.75</v>
      </c>
      <c r="E644" s="161" t="s">
        <v>3117</v>
      </c>
      <c r="F644" s="160"/>
      <c r="G644" s="160">
        <v>1</v>
      </c>
      <c r="M644"/>
      <c r="N644"/>
      <c r="O644"/>
    </row>
    <row r="645" spans="1:15" s="2" customFormat="1" x14ac:dyDescent="0.2">
      <c r="A645" s="160">
        <v>643</v>
      </c>
      <c r="B645" s="163" t="s">
        <v>1367</v>
      </c>
      <c r="C645" s="163" t="s">
        <v>726</v>
      </c>
      <c r="D645" s="164">
        <v>36.99</v>
      </c>
      <c r="E645" s="161" t="s">
        <v>3118</v>
      </c>
      <c r="F645" s="160"/>
      <c r="G645" s="160">
        <v>1</v>
      </c>
      <c r="M645"/>
      <c r="N645"/>
      <c r="O645"/>
    </row>
    <row r="646" spans="1:15" s="2" customFormat="1" x14ac:dyDescent="0.2">
      <c r="A646" s="160">
        <v>644</v>
      </c>
      <c r="B646" s="163" t="s">
        <v>1368</v>
      </c>
      <c r="C646" s="163" t="s">
        <v>726</v>
      </c>
      <c r="D646" s="164">
        <v>36.75</v>
      </c>
      <c r="E646" s="161" t="s">
        <v>3117</v>
      </c>
      <c r="F646" s="160"/>
      <c r="G646" s="160">
        <v>1</v>
      </c>
      <c r="M646"/>
      <c r="N646"/>
      <c r="O646"/>
    </row>
    <row r="647" spans="1:15" s="2" customFormat="1" x14ac:dyDescent="0.2">
      <c r="A647" s="160">
        <v>645</v>
      </c>
      <c r="B647" s="163" t="s">
        <v>1369</v>
      </c>
      <c r="C647" s="163" t="s">
        <v>726</v>
      </c>
      <c r="D647" s="164">
        <v>36.99</v>
      </c>
      <c r="E647" s="161" t="s">
        <v>3118</v>
      </c>
      <c r="F647" s="160"/>
      <c r="G647" s="160">
        <v>1</v>
      </c>
      <c r="M647"/>
      <c r="N647"/>
      <c r="O647"/>
    </row>
    <row r="648" spans="1:15" s="2" customFormat="1" x14ac:dyDescent="0.2">
      <c r="A648" s="160">
        <v>646</v>
      </c>
      <c r="B648" s="163" t="s">
        <v>1370</v>
      </c>
      <c r="C648" s="163" t="s">
        <v>726</v>
      </c>
      <c r="D648" s="164">
        <v>36.75</v>
      </c>
      <c r="E648" s="161" t="s">
        <v>3117</v>
      </c>
      <c r="F648" s="160"/>
      <c r="G648" s="160">
        <v>1</v>
      </c>
      <c r="M648"/>
      <c r="N648"/>
      <c r="O648"/>
    </row>
    <row r="649" spans="1:15" s="2" customFormat="1" x14ac:dyDescent="0.2">
      <c r="A649" s="160">
        <v>647</v>
      </c>
      <c r="B649" s="163" t="s">
        <v>1371</v>
      </c>
      <c r="C649" s="163" t="s">
        <v>726</v>
      </c>
      <c r="D649" s="164">
        <v>36.99</v>
      </c>
      <c r="E649" s="161" t="s">
        <v>3118</v>
      </c>
      <c r="F649" s="160"/>
      <c r="G649" s="160">
        <v>1</v>
      </c>
      <c r="M649"/>
      <c r="N649"/>
      <c r="O649"/>
    </row>
    <row r="650" spans="1:15" s="2" customFormat="1" x14ac:dyDescent="0.2">
      <c r="A650" s="160">
        <v>648</v>
      </c>
      <c r="B650" s="163" t="s">
        <v>1372</v>
      </c>
      <c r="C650" s="163" t="s">
        <v>726</v>
      </c>
      <c r="D650" s="164">
        <v>36.75</v>
      </c>
      <c r="E650" s="161" t="s">
        <v>3117</v>
      </c>
      <c r="F650" s="160"/>
      <c r="G650" s="160">
        <v>1</v>
      </c>
      <c r="M650"/>
      <c r="N650"/>
      <c r="O650"/>
    </row>
    <row r="651" spans="1:15" s="2" customFormat="1" x14ac:dyDescent="0.2">
      <c r="A651" s="160">
        <v>649</v>
      </c>
      <c r="B651" s="163" t="s">
        <v>1373</v>
      </c>
      <c r="C651" s="163" t="s">
        <v>726</v>
      </c>
      <c r="D651" s="164">
        <v>36.99</v>
      </c>
      <c r="E651" s="161" t="s">
        <v>3118</v>
      </c>
      <c r="F651" s="160"/>
      <c r="G651" s="160">
        <v>1</v>
      </c>
      <c r="M651"/>
      <c r="N651"/>
      <c r="O651"/>
    </row>
    <row r="652" spans="1:15" s="2" customFormat="1" x14ac:dyDescent="0.2">
      <c r="A652" s="160">
        <v>650</v>
      </c>
      <c r="B652" s="163" t="s">
        <v>1374</v>
      </c>
      <c r="C652" s="163" t="s">
        <v>726</v>
      </c>
      <c r="D652" s="164">
        <v>36.75</v>
      </c>
      <c r="E652" s="161" t="s">
        <v>3117</v>
      </c>
      <c r="F652" s="160"/>
      <c r="G652" s="160">
        <v>1</v>
      </c>
      <c r="M652"/>
      <c r="N652"/>
      <c r="O652"/>
    </row>
    <row r="653" spans="1:15" s="2" customFormat="1" x14ac:dyDescent="0.2">
      <c r="A653" s="160">
        <v>651</v>
      </c>
      <c r="B653" s="163" t="s">
        <v>1375</v>
      </c>
      <c r="C653" s="163" t="s">
        <v>726</v>
      </c>
      <c r="D653" s="164">
        <v>36.99</v>
      </c>
      <c r="E653" s="161" t="s">
        <v>3118</v>
      </c>
      <c r="F653" s="160"/>
      <c r="G653" s="160">
        <v>1</v>
      </c>
      <c r="M653"/>
      <c r="N653"/>
      <c r="O653"/>
    </row>
    <row r="654" spans="1:15" s="2" customFormat="1" x14ac:dyDescent="0.2">
      <c r="A654" s="160">
        <v>652</v>
      </c>
      <c r="B654" s="163" t="s">
        <v>1376</v>
      </c>
      <c r="C654" s="163" t="s">
        <v>726</v>
      </c>
      <c r="D654" s="164">
        <v>36.75</v>
      </c>
      <c r="E654" s="161" t="s">
        <v>3117</v>
      </c>
      <c r="F654" s="160"/>
      <c r="G654" s="160">
        <v>1</v>
      </c>
      <c r="M654"/>
      <c r="N654"/>
      <c r="O654"/>
    </row>
    <row r="655" spans="1:15" s="2" customFormat="1" x14ac:dyDescent="0.2">
      <c r="A655" s="160">
        <v>653</v>
      </c>
      <c r="B655" s="163" t="s">
        <v>1377</v>
      </c>
      <c r="C655" s="163" t="s">
        <v>726</v>
      </c>
      <c r="D655" s="164">
        <v>39.049999999999997</v>
      </c>
      <c r="E655" s="161" t="s">
        <v>3118</v>
      </c>
      <c r="F655" s="160"/>
      <c r="G655" s="160">
        <v>1</v>
      </c>
      <c r="M655"/>
      <c r="N655"/>
      <c r="O655"/>
    </row>
    <row r="656" spans="1:15" s="2" customFormat="1" x14ac:dyDescent="0.2">
      <c r="A656" s="160">
        <v>654</v>
      </c>
      <c r="B656" s="163" t="s">
        <v>1378</v>
      </c>
      <c r="C656" s="163" t="s">
        <v>726</v>
      </c>
      <c r="D656" s="164">
        <v>36.75</v>
      </c>
      <c r="E656" s="161" t="s">
        <v>3117</v>
      </c>
      <c r="F656" s="160"/>
      <c r="G656" s="160">
        <v>1</v>
      </c>
      <c r="M656"/>
      <c r="N656"/>
      <c r="O656"/>
    </row>
    <row r="657" spans="1:15" s="2" customFormat="1" x14ac:dyDescent="0.2">
      <c r="A657" s="160">
        <v>655</v>
      </c>
      <c r="B657" s="163" t="s">
        <v>1379</v>
      </c>
      <c r="C657" s="163" t="s">
        <v>726</v>
      </c>
      <c r="D657" s="164">
        <v>36.75</v>
      </c>
      <c r="E657" s="161" t="s">
        <v>3117</v>
      </c>
      <c r="F657" s="160"/>
      <c r="G657" s="160">
        <v>1</v>
      </c>
      <c r="M657"/>
      <c r="N657"/>
      <c r="O657"/>
    </row>
    <row r="658" spans="1:15" s="2" customFormat="1" x14ac:dyDescent="0.2">
      <c r="A658" s="160">
        <v>656</v>
      </c>
      <c r="B658" s="163" t="s">
        <v>1380</v>
      </c>
      <c r="C658" s="163" t="s">
        <v>726</v>
      </c>
      <c r="D658" s="164">
        <v>39.04</v>
      </c>
      <c r="E658" s="161" t="s">
        <v>3117</v>
      </c>
      <c r="F658" s="160"/>
      <c r="G658" s="160">
        <v>1</v>
      </c>
      <c r="M658"/>
      <c r="N658"/>
      <c r="O658"/>
    </row>
    <row r="659" spans="1:15" s="2" customFormat="1" x14ac:dyDescent="0.2">
      <c r="A659" s="160">
        <v>657</v>
      </c>
      <c r="B659" s="163" t="s">
        <v>1381</v>
      </c>
      <c r="C659" s="163" t="s">
        <v>726</v>
      </c>
      <c r="D659" s="164">
        <v>38.78</v>
      </c>
      <c r="E659" s="161" t="s">
        <v>489</v>
      </c>
      <c r="F659" s="160"/>
      <c r="G659" s="160">
        <v>1</v>
      </c>
      <c r="M659"/>
      <c r="N659"/>
      <c r="O659"/>
    </row>
    <row r="660" spans="1:15" s="2" customFormat="1" x14ac:dyDescent="0.2">
      <c r="A660" s="160">
        <v>658</v>
      </c>
      <c r="B660" s="163" t="s">
        <v>1382</v>
      </c>
      <c r="C660" s="163" t="s">
        <v>726</v>
      </c>
      <c r="D660" s="164">
        <v>36.75</v>
      </c>
      <c r="E660" s="161" t="s">
        <v>489</v>
      </c>
      <c r="F660" s="160"/>
      <c r="G660" s="160">
        <v>1</v>
      </c>
      <c r="M660"/>
      <c r="N660"/>
      <c r="O660"/>
    </row>
    <row r="661" spans="1:15" s="2" customFormat="1" x14ac:dyDescent="0.2">
      <c r="A661" s="160">
        <v>659</v>
      </c>
      <c r="B661" s="163" t="s">
        <v>1383</v>
      </c>
      <c r="C661" s="163" t="s">
        <v>726</v>
      </c>
      <c r="D661" s="164">
        <v>36.75</v>
      </c>
      <c r="E661" s="161" t="s">
        <v>489</v>
      </c>
      <c r="F661" s="160"/>
      <c r="G661" s="160">
        <v>1</v>
      </c>
      <c r="M661"/>
      <c r="N661"/>
      <c r="O661"/>
    </row>
    <row r="662" spans="1:15" s="2" customFormat="1" x14ac:dyDescent="0.2">
      <c r="A662" s="160">
        <v>660</v>
      </c>
      <c r="B662" s="163" t="s">
        <v>1384</v>
      </c>
      <c r="C662" s="163" t="s">
        <v>726</v>
      </c>
      <c r="D662" s="164">
        <v>44.41</v>
      </c>
      <c r="E662" s="161" t="s">
        <v>489</v>
      </c>
      <c r="F662" s="160"/>
      <c r="G662" s="160">
        <v>1</v>
      </c>
      <c r="M662"/>
      <c r="N662"/>
      <c r="O662"/>
    </row>
    <row r="663" spans="1:15" s="2" customFormat="1" x14ac:dyDescent="0.2">
      <c r="A663" s="160">
        <v>661</v>
      </c>
      <c r="B663" s="163" t="s">
        <v>1385</v>
      </c>
      <c r="C663" s="163" t="s">
        <v>726</v>
      </c>
      <c r="D663" s="164">
        <v>44.41</v>
      </c>
      <c r="E663" s="161" t="s">
        <v>489</v>
      </c>
      <c r="F663" s="160"/>
      <c r="G663" s="160">
        <v>1</v>
      </c>
      <c r="M663"/>
      <c r="N663"/>
      <c r="O663"/>
    </row>
    <row r="664" spans="1:15" s="2" customFormat="1" x14ac:dyDescent="0.2">
      <c r="A664" s="160">
        <v>662</v>
      </c>
      <c r="B664" s="163" t="s">
        <v>1386</v>
      </c>
      <c r="C664" s="163" t="s">
        <v>726</v>
      </c>
      <c r="D664" s="164">
        <v>36.75</v>
      </c>
      <c r="E664" s="161" t="s">
        <v>489</v>
      </c>
      <c r="F664" s="160"/>
      <c r="G664" s="160">
        <v>1</v>
      </c>
      <c r="M664"/>
      <c r="N664"/>
      <c r="O664"/>
    </row>
    <row r="665" spans="1:15" s="2" customFormat="1" x14ac:dyDescent="0.2">
      <c r="A665" s="160">
        <v>663</v>
      </c>
      <c r="B665" s="163" t="s">
        <v>1387</v>
      </c>
      <c r="C665" s="163" t="s">
        <v>726</v>
      </c>
      <c r="D665" s="164">
        <v>36.75</v>
      </c>
      <c r="E665" s="161" t="s">
        <v>489</v>
      </c>
      <c r="F665" s="160"/>
      <c r="G665" s="160">
        <v>1</v>
      </c>
      <c r="M665"/>
      <c r="N665"/>
      <c r="O665"/>
    </row>
    <row r="666" spans="1:15" s="2" customFormat="1" x14ac:dyDescent="0.2">
      <c r="A666" s="160">
        <v>664</v>
      </c>
      <c r="B666" s="163" t="s">
        <v>1388</v>
      </c>
      <c r="C666" s="163" t="s">
        <v>726</v>
      </c>
      <c r="D666" s="164">
        <v>36.31</v>
      </c>
      <c r="E666" s="161" t="s">
        <v>3118</v>
      </c>
      <c r="F666" s="160"/>
      <c r="G666" s="160">
        <v>1</v>
      </c>
      <c r="M666"/>
      <c r="N666"/>
      <c r="O666"/>
    </row>
    <row r="667" spans="1:15" s="2" customFormat="1" x14ac:dyDescent="0.2">
      <c r="A667" s="160">
        <v>665</v>
      </c>
      <c r="B667" s="163" t="s">
        <v>1389</v>
      </c>
      <c r="C667" s="163" t="s">
        <v>726</v>
      </c>
      <c r="D667" s="164">
        <v>36.08</v>
      </c>
      <c r="E667" s="161" t="s">
        <v>3117</v>
      </c>
      <c r="F667" s="160"/>
      <c r="G667" s="160">
        <v>1</v>
      </c>
      <c r="M667"/>
      <c r="N667"/>
      <c r="O667"/>
    </row>
    <row r="668" spans="1:15" s="2" customFormat="1" x14ac:dyDescent="0.2">
      <c r="A668" s="160">
        <v>666</v>
      </c>
      <c r="B668" s="163" t="s">
        <v>1390</v>
      </c>
      <c r="C668" s="163" t="s">
        <v>726</v>
      </c>
      <c r="D668" s="164">
        <v>36.31</v>
      </c>
      <c r="E668" s="161" t="s">
        <v>3118</v>
      </c>
      <c r="F668" s="160"/>
      <c r="G668" s="160">
        <v>1</v>
      </c>
      <c r="M668"/>
      <c r="N668"/>
      <c r="O668"/>
    </row>
    <row r="669" spans="1:15" s="2" customFormat="1" x14ac:dyDescent="0.2">
      <c r="A669" s="160">
        <v>667</v>
      </c>
      <c r="B669" s="163" t="s">
        <v>1391</v>
      </c>
      <c r="C669" s="163" t="s">
        <v>726</v>
      </c>
      <c r="D669" s="164">
        <v>36.31</v>
      </c>
      <c r="E669" s="161" t="s">
        <v>3118</v>
      </c>
      <c r="F669" s="160"/>
      <c r="G669" s="160">
        <v>1</v>
      </c>
      <c r="M669"/>
      <c r="N669"/>
      <c r="O669"/>
    </row>
    <row r="670" spans="1:15" s="2" customFormat="1" x14ac:dyDescent="0.2">
      <c r="A670" s="160">
        <v>668</v>
      </c>
      <c r="B670" s="163" t="s">
        <v>1392</v>
      </c>
      <c r="C670" s="163" t="s">
        <v>726</v>
      </c>
      <c r="D670" s="164">
        <v>36.08</v>
      </c>
      <c r="E670" s="161" t="s">
        <v>3117</v>
      </c>
      <c r="F670" s="160"/>
      <c r="G670" s="160">
        <v>1</v>
      </c>
      <c r="M670"/>
      <c r="N670"/>
      <c r="O670"/>
    </row>
    <row r="671" spans="1:15" s="2" customFormat="1" x14ac:dyDescent="0.2">
      <c r="A671" s="160">
        <v>669</v>
      </c>
      <c r="B671" s="163" t="s">
        <v>1393</v>
      </c>
      <c r="C671" s="163" t="s">
        <v>726</v>
      </c>
      <c r="D671" s="164">
        <v>36.31</v>
      </c>
      <c r="E671" s="161" t="s">
        <v>3118</v>
      </c>
      <c r="F671" s="160"/>
      <c r="G671" s="160">
        <v>1</v>
      </c>
      <c r="M671"/>
      <c r="N671"/>
      <c r="O671"/>
    </row>
    <row r="672" spans="1:15" s="2" customFormat="1" x14ac:dyDescent="0.2">
      <c r="A672" s="160">
        <v>670</v>
      </c>
      <c r="B672" s="163" t="s">
        <v>1394</v>
      </c>
      <c r="C672" s="163" t="s">
        <v>726</v>
      </c>
      <c r="D672" s="164">
        <v>36.08</v>
      </c>
      <c r="E672" s="161" t="s">
        <v>3117</v>
      </c>
      <c r="F672" s="160"/>
      <c r="G672" s="160">
        <v>1</v>
      </c>
      <c r="M672"/>
      <c r="N672"/>
      <c r="O672"/>
    </row>
    <row r="673" spans="1:15" s="2" customFormat="1" x14ac:dyDescent="0.2">
      <c r="A673" s="160">
        <v>671</v>
      </c>
      <c r="B673" s="163" t="s">
        <v>1395</v>
      </c>
      <c r="C673" s="163" t="s">
        <v>726</v>
      </c>
      <c r="D673" s="164">
        <v>36.31</v>
      </c>
      <c r="E673" s="161" t="s">
        <v>3118</v>
      </c>
      <c r="F673" s="160"/>
      <c r="G673" s="160">
        <v>1</v>
      </c>
      <c r="M673"/>
      <c r="N673"/>
      <c r="O673"/>
    </row>
    <row r="674" spans="1:15" s="2" customFormat="1" x14ac:dyDescent="0.2">
      <c r="A674" s="160">
        <v>672</v>
      </c>
      <c r="B674" s="163" t="s">
        <v>1396</v>
      </c>
      <c r="C674" s="163" t="s">
        <v>726</v>
      </c>
      <c r="D674" s="164">
        <v>36.08</v>
      </c>
      <c r="E674" s="161" t="s">
        <v>3117</v>
      </c>
      <c r="F674" s="160"/>
      <c r="G674" s="160">
        <v>1</v>
      </c>
      <c r="M674"/>
      <c r="N674"/>
      <c r="O674"/>
    </row>
    <row r="675" spans="1:15" s="2" customFormat="1" x14ac:dyDescent="0.2">
      <c r="A675" s="160">
        <v>673</v>
      </c>
      <c r="B675" s="163" t="s">
        <v>1397</v>
      </c>
      <c r="C675" s="163" t="s">
        <v>726</v>
      </c>
      <c r="D675" s="164">
        <v>36.31</v>
      </c>
      <c r="E675" s="161" t="s">
        <v>3118</v>
      </c>
      <c r="F675" s="160"/>
      <c r="G675" s="160">
        <v>1</v>
      </c>
      <c r="M675"/>
      <c r="N675"/>
      <c r="O675"/>
    </row>
    <row r="676" spans="1:15" s="2" customFormat="1" x14ac:dyDescent="0.2">
      <c r="A676" s="160">
        <v>674</v>
      </c>
      <c r="B676" s="163" t="s">
        <v>1398</v>
      </c>
      <c r="C676" s="163" t="s">
        <v>726</v>
      </c>
      <c r="D676" s="164">
        <v>36.08</v>
      </c>
      <c r="E676" s="161" t="s">
        <v>3117</v>
      </c>
      <c r="F676" s="160"/>
      <c r="G676" s="160">
        <v>1</v>
      </c>
      <c r="M676"/>
      <c r="N676"/>
      <c r="O676"/>
    </row>
    <row r="677" spans="1:15" s="2" customFormat="1" x14ac:dyDescent="0.2">
      <c r="A677" s="160">
        <v>675</v>
      </c>
      <c r="B677" s="163" t="s">
        <v>1399</v>
      </c>
      <c r="C677" s="163" t="s">
        <v>726</v>
      </c>
      <c r="D677" s="164">
        <v>36.31</v>
      </c>
      <c r="E677" s="161" t="s">
        <v>3118</v>
      </c>
      <c r="F677" s="160"/>
      <c r="G677" s="160">
        <v>1</v>
      </c>
      <c r="M677"/>
      <c r="N677"/>
      <c r="O677"/>
    </row>
    <row r="678" spans="1:15" s="2" customFormat="1" x14ac:dyDescent="0.2">
      <c r="A678" s="160">
        <v>676</v>
      </c>
      <c r="B678" s="163" t="s">
        <v>1400</v>
      </c>
      <c r="C678" s="163" t="s">
        <v>726</v>
      </c>
      <c r="D678" s="164">
        <v>36.08</v>
      </c>
      <c r="E678" s="161" t="s">
        <v>3117</v>
      </c>
      <c r="F678" s="160"/>
      <c r="G678" s="160">
        <v>1</v>
      </c>
      <c r="M678"/>
      <c r="N678"/>
      <c r="O678"/>
    </row>
    <row r="679" spans="1:15" s="2" customFormat="1" x14ac:dyDescent="0.2">
      <c r="A679" s="160">
        <v>677</v>
      </c>
      <c r="B679" s="163" t="s">
        <v>1401</v>
      </c>
      <c r="C679" s="163" t="s">
        <v>726</v>
      </c>
      <c r="D679" s="164">
        <v>36.31</v>
      </c>
      <c r="E679" s="161" t="s">
        <v>3118</v>
      </c>
      <c r="F679" s="160"/>
      <c r="G679" s="160">
        <v>1</v>
      </c>
      <c r="M679"/>
      <c r="N679"/>
      <c r="O679"/>
    </row>
    <row r="680" spans="1:15" s="2" customFormat="1" x14ac:dyDescent="0.2">
      <c r="A680" s="160">
        <v>678</v>
      </c>
      <c r="B680" s="163" t="s">
        <v>1402</v>
      </c>
      <c r="C680" s="163" t="s">
        <v>726</v>
      </c>
      <c r="D680" s="164">
        <v>39.31</v>
      </c>
      <c r="E680" s="161" t="s">
        <v>3118</v>
      </c>
      <c r="F680" s="160"/>
      <c r="G680" s="160">
        <v>1</v>
      </c>
      <c r="M680"/>
      <c r="N680"/>
      <c r="O680"/>
    </row>
    <row r="681" spans="1:15" s="2" customFormat="1" x14ac:dyDescent="0.2">
      <c r="A681" s="160">
        <v>679</v>
      </c>
      <c r="B681" s="163" t="s">
        <v>1403</v>
      </c>
      <c r="C681" s="163" t="s">
        <v>726</v>
      </c>
      <c r="D681" s="164">
        <v>36.99</v>
      </c>
      <c r="E681" s="161" t="s">
        <v>3118</v>
      </c>
      <c r="F681" s="160"/>
      <c r="G681" s="160">
        <v>1</v>
      </c>
      <c r="M681"/>
      <c r="N681"/>
      <c r="O681"/>
    </row>
    <row r="682" spans="1:15" s="2" customFormat="1" x14ac:dyDescent="0.2">
      <c r="A682" s="160">
        <v>680</v>
      </c>
      <c r="B682" s="163" t="s">
        <v>1404</v>
      </c>
      <c r="C682" s="163" t="s">
        <v>726</v>
      </c>
      <c r="D682" s="164">
        <v>38.799999999999997</v>
      </c>
      <c r="E682" s="161" t="s">
        <v>3117</v>
      </c>
      <c r="F682" s="160"/>
      <c r="G682" s="160">
        <v>1</v>
      </c>
      <c r="M682"/>
      <c r="N682"/>
      <c r="O682"/>
    </row>
    <row r="683" spans="1:15" s="2" customFormat="1" x14ac:dyDescent="0.2">
      <c r="A683" s="160">
        <v>681</v>
      </c>
      <c r="B683" s="163" t="s">
        <v>1405</v>
      </c>
      <c r="C683" s="163" t="s">
        <v>726</v>
      </c>
      <c r="D683" s="164">
        <v>36.99</v>
      </c>
      <c r="E683" s="161" t="s">
        <v>3118</v>
      </c>
      <c r="F683" s="160"/>
      <c r="G683" s="160">
        <v>1</v>
      </c>
      <c r="M683"/>
      <c r="N683"/>
      <c r="O683"/>
    </row>
    <row r="684" spans="1:15" s="2" customFormat="1" x14ac:dyDescent="0.2">
      <c r="A684" s="160">
        <v>682</v>
      </c>
      <c r="B684" s="163" t="s">
        <v>1406</v>
      </c>
      <c r="C684" s="163" t="s">
        <v>726</v>
      </c>
      <c r="D684" s="164">
        <v>36.75</v>
      </c>
      <c r="E684" s="161" t="s">
        <v>3117</v>
      </c>
      <c r="F684" s="160"/>
      <c r="G684" s="160">
        <v>1</v>
      </c>
      <c r="M684"/>
      <c r="N684"/>
      <c r="O684"/>
    </row>
    <row r="685" spans="1:15" s="2" customFormat="1" x14ac:dyDescent="0.2">
      <c r="A685" s="160">
        <v>683</v>
      </c>
      <c r="B685" s="163" t="s">
        <v>1407</v>
      </c>
      <c r="C685" s="163" t="s">
        <v>726</v>
      </c>
      <c r="D685" s="164">
        <v>36.99</v>
      </c>
      <c r="E685" s="161" t="s">
        <v>3118</v>
      </c>
      <c r="F685" s="160"/>
      <c r="G685" s="160">
        <v>1</v>
      </c>
      <c r="M685"/>
      <c r="N685"/>
      <c r="O685"/>
    </row>
    <row r="686" spans="1:15" s="2" customFormat="1" x14ac:dyDescent="0.2">
      <c r="A686" s="160">
        <v>684</v>
      </c>
      <c r="B686" s="163" t="s">
        <v>1408</v>
      </c>
      <c r="C686" s="163" t="s">
        <v>726</v>
      </c>
      <c r="D686" s="164">
        <v>36.75</v>
      </c>
      <c r="E686" s="161" t="s">
        <v>3117</v>
      </c>
      <c r="F686" s="160"/>
      <c r="G686" s="160">
        <v>1</v>
      </c>
      <c r="M686"/>
      <c r="N686"/>
      <c r="O686"/>
    </row>
    <row r="687" spans="1:15" s="2" customFormat="1" x14ac:dyDescent="0.2">
      <c r="A687" s="160">
        <v>685</v>
      </c>
      <c r="B687" s="163" t="s">
        <v>1409</v>
      </c>
      <c r="C687" s="163" t="s">
        <v>726</v>
      </c>
      <c r="D687" s="164">
        <v>36.99</v>
      </c>
      <c r="E687" s="161" t="s">
        <v>3118</v>
      </c>
      <c r="F687" s="160"/>
      <c r="G687" s="160">
        <v>1</v>
      </c>
      <c r="M687"/>
      <c r="N687"/>
      <c r="O687"/>
    </row>
    <row r="688" spans="1:15" s="2" customFormat="1" x14ac:dyDescent="0.2">
      <c r="A688" s="160">
        <v>686</v>
      </c>
      <c r="B688" s="163" t="s">
        <v>1410</v>
      </c>
      <c r="C688" s="163" t="s">
        <v>726</v>
      </c>
      <c r="D688" s="164">
        <v>36.75</v>
      </c>
      <c r="E688" s="161" t="s">
        <v>3117</v>
      </c>
      <c r="F688" s="160"/>
      <c r="G688" s="160">
        <v>1</v>
      </c>
      <c r="M688"/>
      <c r="N688"/>
      <c r="O688"/>
    </row>
    <row r="689" spans="1:15" s="2" customFormat="1" x14ac:dyDescent="0.2">
      <c r="A689" s="160">
        <v>687</v>
      </c>
      <c r="B689" s="163" t="s">
        <v>1411</v>
      </c>
      <c r="C689" s="163" t="s">
        <v>726</v>
      </c>
      <c r="D689" s="164">
        <v>36.99</v>
      </c>
      <c r="E689" s="161" t="s">
        <v>3118</v>
      </c>
      <c r="F689" s="160"/>
      <c r="G689" s="160">
        <v>1</v>
      </c>
      <c r="M689"/>
      <c r="N689"/>
      <c r="O689"/>
    </row>
    <row r="690" spans="1:15" s="2" customFormat="1" x14ac:dyDescent="0.2">
      <c r="A690" s="160">
        <v>688</v>
      </c>
      <c r="B690" s="163" t="s">
        <v>1412</v>
      </c>
      <c r="C690" s="163" t="s">
        <v>726</v>
      </c>
      <c r="D690" s="164">
        <v>36.75</v>
      </c>
      <c r="E690" s="161" t="s">
        <v>3117</v>
      </c>
      <c r="F690" s="160"/>
      <c r="G690" s="160">
        <v>1</v>
      </c>
      <c r="M690"/>
      <c r="N690"/>
      <c r="O690"/>
    </row>
    <row r="691" spans="1:15" s="2" customFormat="1" x14ac:dyDescent="0.2">
      <c r="A691" s="160">
        <v>689</v>
      </c>
      <c r="B691" s="163" t="s">
        <v>1413</v>
      </c>
      <c r="C691" s="163" t="s">
        <v>726</v>
      </c>
      <c r="D691" s="164">
        <v>36.99</v>
      </c>
      <c r="E691" s="161" t="s">
        <v>3118</v>
      </c>
      <c r="F691" s="160"/>
      <c r="G691" s="160">
        <v>1</v>
      </c>
      <c r="M691"/>
      <c r="N691"/>
      <c r="O691"/>
    </row>
    <row r="692" spans="1:15" s="2" customFormat="1" x14ac:dyDescent="0.2">
      <c r="A692" s="160">
        <v>690</v>
      </c>
      <c r="B692" s="163" t="s">
        <v>1414</v>
      </c>
      <c r="C692" s="163" t="s">
        <v>726</v>
      </c>
      <c r="D692" s="164">
        <v>36.75</v>
      </c>
      <c r="E692" s="161" t="s">
        <v>3117</v>
      </c>
      <c r="F692" s="160"/>
      <c r="G692" s="160">
        <v>1</v>
      </c>
      <c r="M692"/>
      <c r="N692"/>
      <c r="O692"/>
    </row>
    <row r="693" spans="1:15" s="2" customFormat="1" x14ac:dyDescent="0.2">
      <c r="A693" s="160">
        <v>691</v>
      </c>
      <c r="B693" s="163" t="s">
        <v>1415</v>
      </c>
      <c r="C693" s="163" t="s">
        <v>726</v>
      </c>
      <c r="D693" s="164">
        <v>36.99</v>
      </c>
      <c r="E693" s="161" t="s">
        <v>3118</v>
      </c>
      <c r="F693" s="160"/>
      <c r="G693" s="160">
        <v>1</v>
      </c>
      <c r="M693"/>
      <c r="N693"/>
      <c r="O693"/>
    </row>
    <row r="694" spans="1:15" s="2" customFormat="1" x14ac:dyDescent="0.2">
      <c r="A694" s="160">
        <v>692</v>
      </c>
      <c r="B694" s="163" t="s">
        <v>1416</v>
      </c>
      <c r="C694" s="163" t="s">
        <v>726</v>
      </c>
      <c r="D694" s="164">
        <v>36.75</v>
      </c>
      <c r="E694" s="161" t="s">
        <v>3117</v>
      </c>
      <c r="F694" s="160"/>
      <c r="G694" s="160">
        <v>1</v>
      </c>
      <c r="M694"/>
      <c r="N694"/>
      <c r="O694"/>
    </row>
    <row r="695" spans="1:15" s="2" customFormat="1" x14ac:dyDescent="0.2">
      <c r="A695" s="160">
        <v>693</v>
      </c>
      <c r="B695" s="163" t="s">
        <v>1417</v>
      </c>
      <c r="C695" s="163" t="s">
        <v>726</v>
      </c>
      <c r="D695" s="164">
        <v>36.99</v>
      </c>
      <c r="E695" s="161" t="s">
        <v>3118</v>
      </c>
      <c r="F695" s="160"/>
      <c r="G695" s="160">
        <v>1</v>
      </c>
      <c r="M695"/>
      <c r="N695"/>
      <c r="O695"/>
    </row>
    <row r="696" spans="1:15" s="2" customFormat="1" x14ac:dyDescent="0.2">
      <c r="A696" s="160">
        <v>694</v>
      </c>
      <c r="B696" s="163" t="s">
        <v>1418</v>
      </c>
      <c r="C696" s="163" t="s">
        <v>726</v>
      </c>
      <c r="D696" s="164">
        <v>36.75</v>
      </c>
      <c r="E696" s="161" t="s">
        <v>3117</v>
      </c>
      <c r="F696" s="160"/>
      <c r="G696" s="160">
        <v>1</v>
      </c>
      <c r="M696"/>
      <c r="N696"/>
      <c r="O696"/>
    </row>
    <row r="697" spans="1:15" s="2" customFormat="1" x14ac:dyDescent="0.2">
      <c r="A697" s="160">
        <v>695</v>
      </c>
      <c r="B697" s="163" t="s">
        <v>1419</v>
      </c>
      <c r="C697" s="163" t="s">
        <v>726</v>
      </c>
      <c r="D697" s="164">
        <v>36.99</v>
      </c>
      <c r="E697" s="161" t="s">
        <v>3118</v>
      </c>
      <c r="F697" s="160"/>
      <c r="G697" s="160">
        <v>1</v>
      </c>
      <c r="M697"/>
      <c r="N697"/>
      <c r="O697"/>
    </row>
    <row r="698" spans="1:15" s="2" customFormat="1" x14ac:dyDescent="0.2">
      <c r="A698" s="160">
        <v>696</v>
      </c>
      <c r="B698" s="163" t="s">
        <v>1420</v>
      </c>
      <c r="C698" s="163" t="s">
        <v>726</v>
      </c>
      <c r="D698" s="164">
        <v>36.99</v>
      </c>
      <c r="E698" s="161" t="s">
        <v>3117</v>
      </c>
      <c r="F698" s="160"/>
      <c r="G698" s="160">
        <v>1</v>
      </c>
      <c r="M698"/>
      <c r="N698"/>
      <c r="O698"/>
    </row>
    <row r="699" spans="1:15" s="2" customFormat="1" x14ac:dyDescent="0.2">
      <c r="A699" s="160">
        <v>697</v>
      </c>
      <c r="B699" s="163" t="s">
        <v>1421</v>
      </c>
      <c r="C699" s="163" t="s">
        <v>726</v>
      </c>
      <c r="D699" s="164">
        <v>36.75</v>
      </c>
      <c r="E699" s="161" t="s">
        <v>3117</v>
      </c>
      <c r="F699" s="160"/>
      <c r="G699" s="160">
        <v>1</v>
      </c>
      <c r="M699"/>
      <c r="N699"/>
      <c r="O699"/>
    </row>
    <row r="700" spans="1:15" s="2" customFormat="1" x14ac:dyDescent="0.2">
      <c r="A700" s="160">
        <v>698</v>
      </c>
      <c r="B700" s="163" t="s">
        <v>1422</v>
      </c>
      <c r="C700" s="163" t="s">
        <v>726</v>
      </c>
      <c r="D700" s="164">
        <v>36.99</v>
      </c>
      <c r="E700" s="161" t="s">
        <v>3118</v>
      </c>
      <c r="F700" s="160"/>
      <c r="G700" s="160">
        <v>1</v>
      </c>
      <c r="M700"/>
      <c r="N700"/>
      <c r="O700"/>
    </row>
    <row r="701" spans="1:15" s="2" customFormat="1" x14ac:dyDescent="0.2">
      <c r="A701" s="160">
        <v>699</v>
      </c>
      <c r="B701" s="163" t="s">
        <v>1423</v>
      </c>
      <c r="C701" s="163" t="s">
        <v>726</v>
      </c>
      <c r="D701" s="164">
        <v>36.75</v>
      </c>
      <c r="E701" s="161" t="s">
        <v>3117</v>
      </c>
      <c r="F701" s="160"/>
      <c r="G701" s="160">
        <v>1</v>
      </c>
      <c r="M701"/>
      <c r="N701"/>
      <c r="O701"/>
    </row>
    <row r="702" spans="1:15" s="2" customFormat="1" x14ac:dyDescent="0.2">
      <c r="A702" s="160">
        <v>700</v>
      </c>
      <c r="B702" s="163" t="s">
        <v>1424</v>
      </c>
      <c r="C702" s="163" t="s">
        <v>726</v>
      </c>
      <c r="D702" s="164">
        <v>36.99</v>
      </c>
      <c r="E702" s="161" t="s">
        <v>3118</v>
      </c>
      <c r="F702" s="160"/>
      <c r="G702" s="160">
        <v>1</v>
      </c>
      <c r="M702"/>
      <c r="N702"/>
      <c r="O702"/>
    </row>
    <row r="703" spans="1:15" s="2" customFormat="1" x14ac:dyDescent="0.2">
      <c r="A703" s="160">
        <v>701</v>
      </c>
      <c r="B703" s="163" t="s">
        <v>1425</v>
      </c>
      <c r="C703" s="163" t="s">
        <v>726</v>
      </c>
      <c r="D703" s="164">
        <v>36.75</v>
      </c>
      <c r="E703" s="161" t="s">
        <v>3117</v>
      </c>
      <c r="F703" s="160"/>
      <c r="G703" s="160">
        <v>1</v>
      </c>
      <c r="M703"/>
      <c r="N703"/>
      <c r="O703"/>
    </row>
    <row r="704" spans="1:15" s="2" customFormat="1" x14ac:dyDescent="0.2">
      <c r="A704" s="160">
        <v>702</v>
      </c>
      <c r="B704" s="163" t="s">
        <v>1426</v>
      </c>
      <c r="C704" s="163" t="s">
        <v>726</v>
      </c>
      <c r="D704" s="164">
        <v>36.99</v>
      </c>
      <c r="E704" s="161" t="s">
        <v>3118</v>
      </c>
      <c r="F704" s="160"/>
      <c r="G704" s="160">
        <v>1</v>
      </c>
      <c r="M704"/>
      <c r="N704"/>
      <c r="O704"/>
    </row>
    <row r="705" spans="1:15" s="2" customFormat="1" x14ac:dyDescent="0.2">
      <c r="A705" s="160">
        <v>703</v>
      </c>
      <c r="B705" s="163" t="s">
        <v>1427</v>
      </c>
      <c r="C705" s="163" t="s">
        <v>726</v>
      </c>
      <c r="D705" s="164">
        <v>39.049999999999997</v>
      </c>
      <c r="E705" s="161" t="s">
        <v>3117</v>
      </c>
      <c r="F705" s="160"/>
      <c r="G705" s="160">
        <v>1</v>
      </c>
      <c r="M705"/>
      <c r="N705"/>
      <c r="O705"/>
    </row>
    <row r="706" spans="1:15" s="2" customFormat="1" x14ac:dyDescent="0.2">
      <c r="A706" s="160">
        <v>704</v>
      </c>
      <c r="B706" s="163" t="s">
        <v>1428</v>
      </c>
      <c r="C706" s="163" t="s">
        <v>726</v>
      </c>
      <c r="D706" s="164">
        <v>39.31</v>
      </c>
      <c r="E706" s="161" t="s">
        <v>3118</v>
      </c>
      <c r="F706" s="160"/>
      <c r="G706" s="160">
        <v>1</v>
      </c>
      <c r="M706"/>
      <c r="N706"/>
      <c r="O706"/>
    </row>
    <row r="707" spans="1:15" s="2" customFormat="1" x14ac:dyDescent="0.2">
      <c r="A707" s="160">
        <v>705</v>
      </c>
      <c r="B707" s="163" t="s">
        <v>1429</v>
      </c>
      <c r="C707" s="163" t="s">
        <v>726</v>
      </c>
      <c r="D707" s="164">
        <v>39.31</v>
      </c>
      <c r="E707" s="161" t="s">
        <v>3118</v>
      </c>
      <c r="F707" s="160"/>
      <c r="G707" s="160">
        <v>1</v>
      </c>
      <c r="M707"/>
      <c r="N707"/>
      <c r="O707"/>
    </row>
    <row r="708" spans="1:15" s="2" customFormat="1" x14ac:dyDescent="0.2">
      <c r="A708" s="160">
        <v>706</v>
      </c>
      <c r="B708" s="163" t="s">
        <v>1430</v>
      </c>
      <c r="C708" s="163" t="s">
        <v>726</v>
      </c>
      <c r="D708" s="164">
        <v>39.049999999999997</v>
      </c>
      <c r="E708" s="161" t="s">
        <v>3117</v>
      </c>
      <c r="F708" s="160"/>
      <c r="G708" s="160">
        <v>1</v>
      </c>
      <c r="M708"/>
      <c r="N708"/>
      <c r="O708"/>
    </row>
    <row r="709" spans="1:15" s="2" customFormat="1" x14ac:dyDescent="0.2">
      <c r="A709" s="160">
        <v>707</v>
      </c>
      <c r="B709" s="163" t="s">
        <v>1431</v>
      </c>
      <c r="C709" s="163" t="s">
        <v>726</v>
      </c>
      <c r="D709" s="164">
        <v>36.99</v>
      </c>
      <c r="E709" s="161" t="s">
        <v>3118</v>
      </c>
      <c r="F709" s="160"/>
      <c r="G709" s="160">
        <v>1</v>
      </c>
      <c r="M709"/>
      <c r="N709"/>
      <c r="O709"/>
    </row>
    <row r="710" spans="1:15" s="2" customFormat="1" x14ac:dyDescent="0.2">
      <c r="A710" s="160">
        <v>708</v>
      </c>
      <c r="B710" s="163" t="s">
        <v>1432</v>
      </c>
      <c r="C710" s="163" t="s">
        <v>726</v>
      </c>
      <c r="D710" s="164">
        <v>36.75</v>
      </c>
      <c r="E710" s="161" t="s">
        <v>3117</v>
      </c>
      <c r="F710" s="160"/>
      <c r="G710" s="160">
        <v>1</v>
      </c>
      <c r="M710"/>
      <c r="N710"/>
      <c r="O710"/>
    </row>
    <row r="711" spans="1:15" s="2" customFormat="1" x14ac:dyDescent="0.2">
      <c r="A711" s="160">
        <v>709</v>
      </c>
      <c r="B711" s="163" t="s">
        <v>1433</v>
      </c>
      <c r="C711" s="163" t="s">
        <v>726</v>
      </c>
      <c r="D711" s="164">
        <v>36.99</v>
      </c>
      <c r="E711" s="161" t="s">
        <v>3118</v>
      </c>
      <c r="F711" s="160"/>
      <c r="G711" s="160">
        <v>1</v>
      </c>
      <c r="M711"/>
      <c r="N711"/>
      <c r="O711"/>
    </row>
    <row r="712" spans="1:15" s="2" customFormat="1" x14ac:dyDescent="0.2">
      <c r="A712" s="160">
        <v>710</v>
      </c>
      <c r="B712" s="163" t="s">
        <v>1434</v>
      </c>
      <c r="C712" s="163" t="s">
        <v>726</v>
      </c>
      <c r="D712" s="164">
        <v>36.75</v>
      </c>
      <c r="E712" s="161" t="s">
        <v>3117</v>
      </c>
      <c r="F712" s="160"/>
      <c r="G712" s="160">
        <v>1</v>
      </c>
      <c r="M712"/>
      <c r="N712"/>
      <c r="O712"/>
    </row>
    <row r="713" spans="1:15" s="2" customFormat="1" x14ac:dyDescent="0.2">
      <c r="A713" s="160">
        <v>711</v>
      </c>
      <c r="B713" s="163" t="s">
        <v>1435</v>
      </c>
      <c r="C713" s="163" t="s">
        <v>726</v>
      </c>
      <c r="D713" s="164">
        <v>36.99</v>
      </c>
      <c r="E713" s="161" t="s">
        <v>3118</v>
      </c>
      <c r="F713" s="160"/>
      <c r="G713" s="160">
        <v>1</v>
      </c>
      <c r="M713"/>
      <c r="N713"/>
      <c r="O713"/>
    </row>
    <row r="714" spans="1:15" s="2" customFormat="1" x14ac:dyDescent="0.2">
      <c r="A714" s="160">
        <v>712</v>
      </c>
      <c r="B714" s="163" t="s">
        <v>1436</v>
      </c>
      <c r="C714" s="163" t="s">
        <v>726</v>
      </c>
      <c r="D714" s="164">
        <v>36.75</v>
      </c>
      <c r="E714" s="161" t="s">
        <v>3117</v>
      </c>
      <c r="F714" s="160"/>
      <c r="G714" s="160">
        <v>1</v>
      </c>
      <c r="M714"/>
      <c r="N714"/>
      <c r="O714"/>
    </row>
    <row r="715" spans="1:15" s="2" customFormat="1" x14ac:dyDescent="0.2">
      <c r="A715" s="160">
        <v>713</v>
      </c>
      <c r="B715" s="163" t="s">
        <v>1437</v>
      </c>
      <c r="C715" s="163" t="s">
        <v>726</v>
      </c>
      <c r="D715" s="164">
        <v>36.99</v>
      </c>
      <c r="E715" s="161" t="s">
        <v>3118</v>
      </c>
      <c r="F715" s="160"/>
      <c r="G715" s="160">
        <v>1</v>
      </c>
      <c r="M715"/>
      <c r="N715"/>
      <c r="O715"/>
    </row>
    <row r="716" spans="1:15" s="2" customFormat="1" x14ac:dyDescent="0.2">
      <c r="A716" s="160">
        <v>714</v>
      </c>
      <c r="B716" s="163" t="s">
        <v>1438</v>
      </c>
      <c r="C716" s="163" t="s">
        <v>726</v>
      </c>
      <c r="D716" s="164">
        <v>38.090000000000003</v>
      </c>
      <c r="E716" s="161" t="s">
        <v>3116</v>
      </c>
      <c r="F716" s="160"/>
      <c r="G716" s="160">
        <v>1</v>
      </c>
      <c r="M716"/>
      <c r="N716"/>
      <c r="O716"/>
    </row>
    <row r="717" spans="1:15" s="2" customFormat="1" x14ac:dyDescent="0.2">
      <c r="A717" s="160">
        <v>715</v>
      </c>
      <c r="B717" s="163" t="s">
        <v>1439</v>
      </c>
      <c r="C717" s="163" t="s">
        <v>726</v>
      </c>
      <c r="D717" s="164">
        <v>38.590000000000003</v>
      </c>
      <c r="E717" s="161" t="s">
        <v>3118</v>
      </c>
      <c r="F717" s="160"/>
      <c r="G717" s="160">
        <v>1</v>
      </c>
      <c r="M717"/>
      <c r="N717"/>
      <c r="O717"/>
    </row>
    <row r="718" spans="1:15" s="2" customFormat="1" x14ac:dyDescent="0.2">
      <c r="A718" s="160">
        <v>716</v>
      </c>
      <c r="B718" s="163" t="s">
        <v>1440</v>
      </c>
      <c r="C718" s="163" t="s">
        <v>726</v>
      </c>
      <c r="D718" s="164">
        <v>36.31</v>
      </c>
      <c r="E718" s="161" t="s">
        <v>3118</v>
      </c>
      <c r="F718" s="160"/>
      <c r="G718" s="160">
        <v>1</v>
      </c>
      <c r="M718"/>
      <c r="N718"/>
      <c r="O718"/>
    </row>
    <row r="719" spans="1:15" s="2" customFormat="1" x14ac:dyDescent="0.2">
      <c r="A719" s="160">
        <v>717</v>
      </c>
      <c r="B719" s="163" t="s">
        <v>1441</v>
      </c>
      <c r="C719" s="163" t="s">
        <v>726</v>
      </c>
      <c r="D719" s="164">
        <v>36.08</v>
      </c>
      <c r="E719" s="161" t="s">
        <v>3117</v>
      </c>
      <c r="F719" s="160"/>
      <c r="G719" s="160">
        <v>1</v>
      </c>
      <c r="M719"/>
      <c r="N719"/>
      <c r="O719"/>
    </row>
    <row r="720" spans="1:15" s="2" customFormat="1" x14ac:dyDescent="0.2">
      <c r="A720" s="160">
        <v>718</v>
      </c>
      <c r="B720" s="163" t="s">
        <v>1442</v>
      </c>
      <c r="C720" s="163" t="s">
        <v>726</v>
      </c>
      <c r="D720" s="164">
        <v>36.31</v>
      </c>
      <c r="E720" s="161" t="s">
        <v>3118</v>
      </c>
      <c r="F720" s="160"/>
      <c r="G720" s="160">
        <v>1</v>
      </c>
      <c r="M720"/>
      <c r="N720"/>
      <c r="O720"/>
    </row>
    <row r="721" spans="1:15" s="2" customFormat="1" x14ac:dyDescent="0.2">
      <c r="A721" s="160">
        <v>719</v>
      </c>
      <c r="B721" s="163" t="s">
        <v>1443</v>
      </c>
      <c r="C721" s="163" t="s">
        <v>726</v>
      </c>
      <c r="D721" s="164">
        <v>38.090000000000003</v>
      </c>
      <c r="E721" s="161" t="s">
        <v>3117</v>
      </c>
      <c r="F721" s="160"/>
      <c r="G721" s="160">
        <v>1</v>
      </c>
      <c r="M721"/>
      <c r="N721"/>
      <c r="O721"/>
    </row>
    <row r="722" spans="1:15" s="2" customFormat="1" x14ac:dyDescent="0.2">
      <c r="A722" s="160">
        <v>720</v>
      </c>
      <c r="B722" s="163" t="s">
        <v>1444</v>
      </c>
      <c r="C722" s="163" t="s">
        <v>726</v>
      </c>
      <c r="D722" s="164">
        <v>36.31</v>
      </c>
      <c r="E722" s="161" t="s">
        <v>3118</v>
      </c>
      <c r="F722" s="160"/>
      <c r="G722" s="160">
        <v>1</v>
      </c>
      <c r="M722"/>
      <c r="N722"/>
      <c r="O722"/>
    </row>
    <row r="723" spans="1:15" s="2" customFormat="1" x14ac:dyDescent="0.2">
      <c r="A723" s="160">
        <v>721</v>
      </c>
      <c r="B723" s="163" t="s">
        <v>1445</v>
      </c>
      <c r="C723" s="163" t="s">
        <v>726</v>
      </c>
      <c r="D723" s="164">
        <v>36.08</v>
      </c>
      <c r="E723" s="161" t="s">
        <v>3117</v>
      </c>
      <c r="F723" s="160"/>
      <c r="G723" s="160">
        <v>1</v>
      </c>
      <c r="M723"/>
      <c r="N723"/>
      <c r="O723"/>
    </row>
    <row r="724" spans="1:15" s="2" customFormat="1" x14ac:dyDescent="0.2">
      <c r="A724" s="160">
        <v>722</v>
      </c>
      <c r="B724" s="163" t="s">
        <v>1446</v>
      </c>
      <c r="C724" s="163" t="s">
        <v>726</v>
      </c>
      <c r="D724" s="164">
        <v>36.31</v>
      </c>
      <c r="E724" s="161" t="s">
        <v>3118</v>
      </c>
      <c r="F724" s="160"/>
      <c r="G724" s="160">
        <v>1</v>
      </c>
      <c r="M724"/>
      <c r="N724"/>
      <c r="O724"/>
    </row>
    <row r="725" spans="1:15" s="2" customFormat="1" x14ac:dyDescent="0.2">
      <c r="A725" s="160">
        <v>723</v>
      </c>
      <c r="B725" s="163" t="s">
        <v>1447</v>
      </c>
      <c r="C725" s="163" t="s">
        <v>726</v>
      </c>
      <c r="D725" s="164">
        <v>36.08</v>
      </c>
      <c r="E725" s="161" t="s">
        <v>3117</v>
      </c>
      <c r="F725" s="160"/>
      <c r="G725" s="160">
        <v>1</v>
      </c>
      <c r="M725"/>
      <c r="N725"/>
      <c r="O725"/>
    </row>
    <row r="726" spans="1:15" s="2" customFormat="1" x14ac:dyDescent="0.2">
      <c r="A726" s="160">
        <v>724</v>
      </c>
      <c r="B726" s="163" t="s">
        <v>1448</v>
      </c>
      <c r="C726" s="163" t="s">
        <v>726</v>
      </c>
      <c r="D726" s="164">
        <v>36.31</v>
      </c>
      <c r="E726" s="161" t="s">
        <v>3118</v>
      </c>
      <c r="F726" s="160"/>
      <c r="G726" s="160">
        <v>1</v>
      </c>
      <c r="M726"/>
      <c r="N726"/>
      <c r="O726"/>
    </row>
    <row r="727" spans="1:15" s="2" customFormat="1" x14ac:dyDescent="0.2">
      <c r="A727" s="160">
        <v>725</v>
      </c>
      <c r="B727" s="163" t="s">
        <v>1449</v>
      </c>
      <c r="C727" s="163" t="s">
        <v>726</v>
      </c>
      <c r="D727" s="164">
        <v>36.08</v>
      </c>
      <c r="E727" s="161" t="s">
        <v>3117</v>
      </c>
      <c r="F727" s="160"/>
      <c r="G727" s="160">
        <v>1</v>
      </c>
      <c r="M727"/>
      <c r="N727"/>
      <c r="O727"/>
    </row>
    <row r="728" spans="1:15" s="2" customFormat="1" x14ac:dyDescent="0.2">
      <c r="A728" s="160">
        <v>726</v>
      </c>
      <c r="B728" s="163" t="s">
        <v>1450</v>
      </c>
      <c r="C728" s="163" t="s">
        <v>726</v>
      </c>
      <c r="D728" s="164">
        <v>36.31</v>
      </c>
      <c r="E728" s="161" t="s">
        <v>3118</v>
      </c>
      <c r="F728" s="160"/>
      <c r="G728" s="160">
        <v>1</v>
      </c>
      <c r="M728"/>
      <c r="N728"/>
      <c r="O728"/>
    </row>
    <row r="729" spans="1:15" s="2" customFormat="1" x14ac:dyDescent="0.2">
      <c r="A729" s="160">
        <v>727</v>
      </c>
      <c r="B729" s="163" t="s">
        <v>1451</v>
      </c>
      <c r="C729" s="163" t="s">
        <v>726</v>
      </c>
      <c r="D729" s="164">
        <v>36.08</v>
      </c>
      <c r="E729" s="161" t="s">
        <v>3117</v>
      </c>
      <c r="F729" s="160"/>
      <c r="G729" s="160">
        <v>1</v>
      </c>
      <c r="M729"/>
      <c r="N729"/>
      <c r="O729"/>
    </row>
    <row r="730" spans="1:15" s="2" customFormat="1" x14ac:dyDescent="0.2">
      <c r="A730" s="160">
        <v>728</v>
      </c>
      <c r="B730" s="163" t="s">
        <v>1452</v>
      </c>
      <c r="C730" s="163" t="s">
        <v>726</v>
      </c>
      <c r="D730" s="164">
        <v>36.31</v>
      </c>
      <c r="E730" s="161" t="s">
        <v>3118</v>
      </c>
      <c r="F730" s="160"/>
      <c r="G730" s="160">
        <v>1</v>
      </c>
      <c r="M730"/>
      <c r="N730"/>
      <c r="O730"/>
    </row>
    <row r="731" spans="1:15" s="2" customFormat="1" x14ac:dyDescent="0.2">
      <c r="A731" s="160">
        <v>729</v>
      </c>
      <c r="B731" s="163" t="s">
        <v>1453</v>
      </c>
      <c r="C731" s="163" t="s">
        <v>726</v>
      </c>
      <c r="D731" s="164">
        <v>36.08</v>
      </c>
      <c r="E731" s="161" t="s">
        <v>3117</v>
      </c>
      <c r="F731" s="160"/>
      <c r="G731" s="160">
        <v>1</v>
      </c>
      <c r="M731"/>
      <c r="N731"/>
      <c r="O731"/>
    </row>
    <row r="732" spans="1:15" s="2" customFormat="1" x14ac:dyDescent="0.2">
      <c r="A732" s="160">
        <v>730</v>
      </c>
      <c r="B732" s="163" t="s">
        <v>1454</v>
      </c>
      <c r="C732" s="163" t="s">
        <v>726</v>
      </c>
      <c r="D732" s="164">
        <v>36.31</v>
      </c>
      <c r="E732" s="161" t="s">
        <v>3118</v>
      </c>
      <c r="F732" s="160"/>
      <c r="G732" s="160">
        <v>1</v>
      </c>
      <c r="M732"/>
      <c r="N732"/>
      <c r="O732"/>
    </row>
    <row r="733" spans="1:15" s="2" customFormat="1" x14ac:dyDescent="0.2">
      <c r="A733" s="160">
        <v>731</v>
      </c>
      <c r="B733" s="163" t="s">
        <v>1455</v>
      </c>
      <c r="C733" s="163" t="s">
        <v>726</v>
      </c>
      <c r="D733" s="164">
        <v>36.08</v>
      </c>
      <c r="E733" s="161" t="s">
        <v>3117</v>
      </c>
      <c r="F733" s="160"/>
      <c r="G733" s="160">
        <v>1</v>
      </c>
      <c r="M733"/>
      <c r="N733"/>
      <c r="O733"/>
    </row>
    <row r="734" spans="1:15" s="2" customFormat="1" x14ac:dyDescent="0.2">
      <c r="A734" s="160">
        <v>732</v>
      </c>
      <c r="B734" s="163" t="s">
        <v>1456</v>
      </c>
      <c r="C734" s="163" t="s">
        <v>726</v>
      </c>
      <c r="D734" s="164">
        <v>36.75</v>
      </c>
      <c r="E734" s="161" t="s">
        <v>3117</v>
      </c>
      <c r="F734" s="160"/>
      <c r="G734" s="160">
        <v>1</v>
      </c>
      <c r="M734"/>
      <c r="N734"/>
      <c r="O734"/>
    </row>
    <row r="735" spans="1:15" s="2" customFormat="1" x14ac:dyDescent="0.2">
      <c r="A735" s="160">
        <v>733</v>
      </c>
      <c r="B735" s="163" t="s">
        <v>1457</v>
      </c>
      <c r="C735" s="163" t="s">
        <v>726</v>
      </c>
      <c r="D735" s="164">
        <v>36.75</v>
      </c>
      <c r="E735" s="161" t="s">
        <v>3117</v>
      </c>
      <c r="F735" s="160"/>
      <c r="G735" s="160">
        <v>1</v>
      </c>
      <c r="M735"/>
      <c r="N735"/>
      <c r="O735"/>
    </row>
    <row r="736" spans="1:15" s="2" customFormat="1" x14ac:dyDescent="0.2">
      <c r="A736" s="160">
        <v>734</v>
      </c>
      <c r="B736" s="163" t="s">
        <v>1458</v>
      </c>
      <c r="C736" s="163" t="s">
        <v>726</v>
      </c>
      <c r="D736" s="164">
        <v>39.04</v>
      </c>
      <c r="E736" s="161" t="s">
        <v>3117</v>
      </c>
      <c r="F736" s="160"/>
      <c r="G736" s="160">
        <v>1</v>
      </c>
      <c r="M736"/>
      <c r="N736"/>
      <c r="O736"/>
    </row>
    <row r="737" spans="1:15" s="2" customFormat="1" x14ac:dyDescent="0.2">
      <c r="A737" s="160">
        <v>735</v>
      </c>
      <c r="B737" s="163" t="s">
        <v>1459</v>
      </c>
      <c r="C737" s="163" t="s">
        <v>726</v>
      </c>
      <c r="D737" s="164">
        <v>38.78</v>
      </c>
      <c r="E737" s="161" t="s">
        <v>489</v>
      </c>
      <c r="F737" s="160"/>
      <c r="G737" s="160">
        <v>1</v>
      </c>
      <c r="M737"/>
      <c r="N737"/>
      <c r="O737"/>
    </row>
    <row r="738" spans="1:15" s="2" customFormat="1" x14ac:dyDescent="0.2">
      <c r="A738" s="160">
        <v>736</v>
      </c>
      <c r="B738" s="163" t="s">
        <v>1460</v>
      </c>
      <c r="C738" s="163" t="s">
        <v>726</v>
      </c>
      <c r="D738" s="164">
        <v>36.75</v>
      </c>
      <c r="E738" s="161" t="s">
        <v>489</v>
      </c>
      <c r="F738" s="160"/>
      <c r="G738" s="160">
        <v>1</v>
      </c>
      <c r="M738"/>
      <c r="N738"/>
      <c r="O738"/>
    </row>
    <row r="739" spans="1:15" s="2" customFormat="1" x14ac:dyDescent="0.2">
      <c r="A739" s="160">
        <v>737</v>
      </c>
      <c r="B739" s="163" t="s">
        <v>1461</v>
      </c>
      <c r="C739" s="163" t="s">
        <v>726</v>
      </c>
      <c r="D739" s="164">
        <v>36.75</v>
      </c>
      <c r="E739" s="161" t="s">
        <v>489</v>
      </c>
      <c r="F739" s="160"/>
      <c r="G739" s="160">
        <v>1</v>
      </c>
      <c r="M739"/>
      <c r="N739"/>
      <c r="O739"/>
    </row>
    <row r="740" spans="1:15" s="2" customFormat="1" x14ac:dyDescent="0.2">
      <c r="A740" s="160">
        <v>738</v>
      </c>
      <c r="B740" s="163" t="s">
        <v>1462</v>
      </c>
      <c r="C740" s="163" t="s">
        <v>726</v>
      </c>
      <c r="D740" s="164">
        <v>44.41</v>
      </c>
      <c r="E740" s="161" t="s">
        <v>489</v>
      </c>
      <c r="F740" s="160"/>
      <c r="G740" s="160">
        <v>1</v>
      </c>
      <c r="M740"/>
      <c r="N740"/>
      <c r="O740"/>
    </row>
    <row r="741" spans="1:15" s="2" customFormat="1" x14ac:dyDescent="0.2">
      <c r="A741" s="160">
        <v>739</v>
      </c>
      <c r="B741" s="163" t="s">
        <v>1463</v>
      </c>
      <c r="C741" s="163" t="s">
        <v>726</v>
      </c>
      <c r="D741" s="164">
        <v>44.41</v>
      </c>
      <c r="E741" s="161" t="s">
        <v>489</v>
      </c>
      <c r="F741" s="160"/>
      <c r="G741" s="160">
        <v>1</v>
      </c>
      <c r="M741"/>
      <c r="N741"/>
      <c r="O741"/>
    </row>
    <row r="742" spans="1:15" s="2" customFormat="1" x14ac:dyDescent="0.2">
      <c r="A742" s="160">
        <v>740</v>
      </c>
      <c r="B742" s="163" t="s">
        <v>1464</v>
      </c>
      <c r="C742" s="163" t="s">
        <v>726</v>
      </c>
      <c r="D742" s="164">
        <v>36.75</v>
      </c>
      <c r="E742" s="161" t="s">
        <v>489</v>
      </c>
      <c r="F742" s="160"/>
      <c r="G742" s="160">
        <v>1</v>
      </c>
      <c r="M742"/>
      <c r="N742"/>
      <c r="O742"/>
    </row>
    <row r="743" spans="1:15" s="2" customFormat="1" x14ac:dyDescent="0.2">
      <c r="A743" s="160">
        <v>741</v>
      </c>
      <c r="B743" s="163" t="s">
        <v>1465</v>
      </c>
      <c r="C743" s="163" t="s">
        <v>726</v>
      </c>
      <c r="D743" s="164">
        <v>36.75</v>
      </c>
      <c r="E743" s="161" t="s">
        <v>489</v>
      </c>
      <c r="F743" s="160"/>
      <c r="G743" s="160">
        <v>1</v>
      </c>
      <c r="M743"/>
      <c r="N743"/>
      <c r="O743"/>
    </row>
    <row r="744" spans="1:15" s="2" customFormat="1" x14ac:dyDescent="0.2">
      <c r="A744" s="160">
        <v>742</v>
      </c>
      <c r="B744" s="163" t="s">
        <v>1466</v>
      </c>
      <c r="C744" s="163" t="s">
        <v>726</v>
      </c>
      <c r="D744" s="164">
        <v>38.78</v>
      </c>
      <c r="E744" s="161" t="s">
        <v>489</v>
      </c>
      <c r="F744" s="160"/>
      <c r="G744" s="160">
        <v>1</v>
      </c>
      <c r="M744"/>
      <c r="N744"/>
      <c r="O744"/>
    </row>
    <row r="745" spans="1:15" s="2" customFormat="1" x14ac:dyDescent="0.2">
      <c r="A745" s="160">
        <v>743</v>
      </c>
      <c r="B745" s="163" t="s">
        <v>1467</v>
      </c>
      <c r="C745" s="163" t="s">
        <v>726</v>
      </c>
      <c r="D745" s="164">
        <v>39.31</v>
      </c>
      <c r="E745" s="161" t="s">
        <v>3118</v>
      </c>
      <c r="F745" s="160"/>
      <c r="G745" s="160">
        <v>1</v>
      </c>
      <c r="M745"/>
      <c r="N745"/>
      <c r="O745"/>
    </row>
    <row r="746" spans="1:15" s="2" customFormat="1" x14ac:dyDescent="0.2">
      <c r="A746" s="160">
        <v>744</v>
      </c>
      <c r="B746" s="163" t="s">
        <v>1468</v>
      </c>
      <c r="C746" s="163" t="s">
        <v>726</v>
      </c>
      <c r="D746" s="164">
        <v>36.99</v>
      </c>
      <c r="E746" s="161" t="s">
        <v>3118</v>
      </c>
      <c r="F746" s="160"/>
      <c r="G746" s="160">
        <v>1</v>
      </c>
      <c r="M746"/>
      <c r="N746"/>
      <c r="O746"/>
    </row>
    <row r="747" spans="1:15" s="2" customFormat="1" x14ac:dyDescent="0.2">
      <c r="A747" s="160">
        <v>745</v>
      </c>
      <c r="B747" s="163" t="s">
        <v>1469</v>
      </c>
      <c r="C747" s="163" t="s">
        <v>726</v>
      </c>
      <c r="D747" s="164">
        <v>38.799999999999997</v>
      </c>
      <c r="E747" s="161" t="s">
        <v>3117</v>
      </c>
      <c r="F747" s="160"/>
      <c r="G747" s="160">
        <v>1</v>
      </c>
      <c r="M747"/>
      <c r="N747"/>
      <c r="O747"/>
    </row>
    <row r="748" spans="1:15" s="2" customFormat="1" x14ac:dyDescent="0.2">
      <c r="A748" s="160">
        <v>746</v>
      </c>
      <c r="B748" s="163" t="s">
        <v>1470</v>
      </c>
      <c r="C748" s="163" t="s">
        <v>726</v>
      </c>
      <c r="D748" s="164">
        <v>36.99</v>
      </c>
      <c r="E748" s="161" t="s">
        <v>3118</v>
      </c>
      <c r="F748" s="160"/>
      <c r="G748" s="160">
        <v>1</v>
      </c>
      <c r="M748"/>
      <c r="N748"/>
      <c r="O748"/>
    </row>
    <row r="749" spans="1:15" s="2" customFormat="1" x14ac:dyDescent="0.2">
      <c r="A749" s="160">
        <v>747</v>
      </c>
      <c r="B749" s="163" t="s">
        <v>1471</v>
      </c>
      <c r="C749" s="163" t="s">
        <v>726</v>
      </c>
      <c r="D749" s="164">
        <v>36.75</v>
      </c>
      <c r="E749" s="161" t="s">
        <v>3117</v>
      </c>
      <c r="F749" s="160"/>
      <c r="G749" s="160">
        <v>1</v>
      </c>
      <c r="M749"/>
      <c r="N749"/>
      <c r="O749"/>
    </row>
    <row r="750" spans="1:15" s="2" customFormat="1" x14ac:dyDescent="0.2">
      <c r="A750" s="160">
        <v>748</v>
      </c>
      <c r="B750" s="163" t="s">
        <v>1472</v>
      </c>
      <c r="C750" s="163" t="s">
        <v>726</v>
      </c>
      <c r="D750" s="164">
        <v>36.99</v>
      </c>
      <c r="E750" s="161" t="s">
        <v>3118</v>
      </c>
      <c r="F750" s="160"/>
      <c r="G750" s="160">
        <v>1</v>
      </c>
      <c r="M750"/>
      <c r="N750"/>
      <c r="O750"/>
    </row>
    <row r="751" spans="1:15" s="2" customFormat="1" x14ac:dyDescent="0.2">
      <c r="A751" s="160">
        <v>749</v>
      </c>
      <c r="B751" s="163" t="s">
        <v>1473</v>
      </c>
      <c r="C751" s="163" t="s">
        <v>726</v>
      </c>
      <c r="D751" s="164">
        <v>36.75</v>
      </c>
      <c r="E751" s="161" t="s">
        <v>3117</v>
      </c>
      <c r="F751" s="160"/>
      <c r="G751" s="160">
        <v>1</v>
      </c>
      <c r="M751"/>
      <c r="N751"/>
      <c r="O751"/>
    </row>
    <row r="752" spans="1:15" s="2" customFormat="1" x14ac:dyDescent="0.2">
      <c r="A752" s="160">
        <v>750</v>
      </c>
      <c r="B752" s="163" t="s">
        <v>1474</v>
      </c>
      <c r="C752" s="163" t="s">
        <v>726</v>
      </c>
      <c r="D752" s="164">
        <v>36.99</v>
      </c>
      <c r="E752" s="161" t="s">
        <v>3118</v>
      </c>
      <c r="F752" s="160"/>
      <c r="G752" s="160">
        <v>1</v>
      </c>
      <c r="M752"/>
      <c r="N752"/>
      <c r="O752"/>
    </row>
    <row r="753" spans="1:15" s="2" customFormat="1" x14ac:dyDescent="0.2">
      <c r="A753" s="160">
        <v>751</v>
      </c>
      <c r="B753" s="163" t="s">
        <v>1475</v>
      </c>
      <c r="C753" s="163" t="s">
        <v>726</v>
      </c>
      <c r="D753" s="164">
        <v>36.75</v>
      </c>
      <c r="E753" s="161" t="s">
        <v>3117</v>
      </c>
      <c r="F753" s="160"/>
      <c r="G753" s="160">
        <v>1</v>
      </c>
      <c r="M753"/>
      <c r="N753"/>
      <c r="O753"/>
    </row>
    <row r="754" spans="1:15" s="2" customFormat="1" x14ac:dyDescent="0.2">
      <c r="A754" s="160">
        <v>752</v>
      </c>
      <c r="B754" s="163" t="s">
        <v>1476</v>
      </c>
      <c r="C754" s="163" t="s">
        <v>726</v>
      </c>
      <c r="D754" s="164">
        <v>36.99</v>
      </c>
      <c r="E754" s="161" t="s">
        <v>3118</v>
      </c>
      <c r="F754" s="160"/>
      <c r="G754" s="160">
        <v>1</v>
      </c>
      <c r="M754"/>
      <c r="N754"/>
      <c r="O754"/>
    </row>
    <row r="755" spans="1:15" s="2" customFormat="1" x14ac:dyDescent="0.2">
      <c r="A755" s="160">
        <v>753</v>
      </c>
      <c r="B755" s="163" t="s">
        <v>1477</v>
      </c>
      <c r="C755" s="163" t="s">
        <v>726</v>
      </c>
      <c r="D755" s="164">
        <v>36.75</v>
      </c>
      <c r="E755" s="161" t="s">
        <v>3117</v>
      </c>
      <c r="F755" s="160"/>
      <c r="G755" s="160">
        <v>1</v>
      </c>
      <c r="M755"/>
      <c r="N755"/>
      <c r="O755"/>
    </row>
    <row r="756" spans="1:15" s="2" customFormat="1" x14ac:dyDescent="0.2">
      <c r="A756" s="160">
        <v>754</v>
      </c>
      <c r="B756" s="163" t="s">
        <v>1478</v>
      </c>
      <c r="C756" s="163" t="s">
        <v>726</v>
      </c>
      <c r="D756" s="164">
        <v>36.99</v>
      </c>
      <c r="E756" s="161" t="s">
        <v>3118</v>
      </c>
      <c r="F756" s="160"/>
      <c r="G756" s="160">
        <v>1</v>
      </c>
      <c r="M756"/>
      <c r="N756"/>
      <c r="O756"/>
    </row>
    <row r="757" spans="1:15" s="2" customFormat="1" x14ac:dyDescent="0.2">
      <c r="A757" s="160">
        <v>755</v>
      </c>
      <c r="B757" s="163" t="s">
        <v>1479</v>
      </c>
      <c r="C757" s="163" t="s">
        <v>726</v>
      </c>
      <c r="D757" s="164">
        <v>36.75</v>
      </c>
      <c r="E757" s="161" t="s">
        <v>3117</v>
      </c>
      <c r="F757" s="160"/>
      <c r="G757" s="160">
        <v>1</v>
      </c>
      <c r="M757"/>
      <c r="N757"/>
      <c r="O757"/>
    </row>
    <row r="758" spans="1:15" s="2" customFormat="1" x14ac:dyDescent="0.2">
      <c r="A758" s="160">
        <v>756</v>
      </c>
      <c r="B758" s="163" t="s">
        <v>1480</v>
      </c>
      <c r="C758" s="163" t="s">
        <v>726</v>
      </c>
      <c r="D758" s="164">
        <v>36.99</v>
      </c>
      <c r="E758" s="161" t="s">
        <v>3118</v>
      </c>
      <c r="F758" s="160"/>
      <c r="G758" s="160">
        <v>1</v>
      </c>
      <c r="M758"/>
      <c r="N758"/>
      <c r="O758"/>
    </row>
    <row r="759" spans="1:15" s="2" customFormat="1" x14ac:dyDescent="0.2">
      <c r="A759" s="160">
        <v>757</v>
      </c>
      <c r="B759" s="163" t="s">
        <v>1481</v>
      </c>
      <c r="C759" s="163" t="s">
        <v>726</v>
      </c>
      <c r="D759" s="164">
        <v>36.75</v>
      </c>
      <c r="E759" s="161" t="s">
        <v>3117</v>
      </c>
      <c r="F759" s="160"/>
      <c r="G759" s="160">
        <v>1</v>
      </c>
      <c r="M759"/>
      <c r="N759"/>
      <c r="O759"/>
    </row>
    <row r="760" spans="1:15" s="2" customFormat="1" x14ac:dyDescent="0.2">
      <c r="A760" s="160">
        <v>758</v>
      </c>
      <c r="B760" s="163" t="s">
        <v>1482</v>
      </c>
      <c r="C760" s="163" t="s">
        <v>726</v>
      </c>
      <c r="D760" s="164">
        <v>36.99</v>
      </c>
      <c r="E760" s="161" t="s">
        <v>3118</v>
      </c>
      <c r="F760" s="160"/>
      <c r="G760" s="160">
        <v>1</v>
      </c>
      <c r="M760"/>
      <c r="N760"/>
      <c r="O760"/>
    </row>
    <row r="761" spans="1:15" s="2" customFormat="1" x14ac:dyDescent="0.2">
      <c r="A761" s="160">
        <v>759</v>
      </c>
      <c r="B761" s="163" t="s">
        <v>1483</v>
      </c>
      <c r="C761" s="163" t="s">
        <v>726</v>
      </c>
      <c r="D761" s="164">
        <v>36.75</v>
      </c>
      <c r="E761" s="161" t="s">
        <v>3117</v>
      </c>
      <c r="F761" s="160"/>
      <c r="G761" s="160">
        <v>1</v>
      </c>
      <c r="M761"/>
      <c r="N761"/>
      <c r="O761"/>
    </row>
    <row r="762" spans="1:15" s="2" customFormat="1" x14ac:dyDescent="0.2">
      <c r="A762" s="160">
        <v>760</v>
      </c>
      <c r="B762" s="163" t="s">
        <v>1484</v>
      </c>
      <c r="C762" s="163" t="s">
        <v>726</v>
      </c>
      <c r="D762" s="164">
        <v>36.99</v>
      </c>
      <c r="E762" s="161" t="s">
        <v>3118</v>
      </c>
      <c r="F762" s="160"/>
      <c r="G762" s="160">
        <v>1</v>
      </c>
      <c r="M762"/>
      <c r="N762"/>
      <c r="O762"/>
    </row>
    <row r="763" spans="1:15" s="2" customFormat="1" x14ac:dyDescent="0.2">
      <c r="A763" s="160">
        <v>761</v>
      </c>
      <c r="B763" s="163" t="s">
        <v>1485</v>
      </c>
      <c r="C763" s="163" t="s">
        <v>726</v>
      </c>
      <c r="D763" s="164">
        <v>36.99</v>
      </c>
      <c r="E763" s="161" t="s">
        <v>3117</v>
      </c>
      <c r="F763" s="160"/>
      <c r="G763" s="160">
        <v>1</v>
      </c>
      <c r="M763"/>
      <c r="N763"/>
      <c r="O763"/>
    </row>
    <row r="764" spans="1:15" s="2" customFormat="1" x14ac:dyDescent="0.2">
      <c r="A764" s="160">
        <v>762</v>
      </c>
      <c r="B764" s="163" t="s">
        <v>1486</v>
      </c>
      <c r="C764" s="163" t="s">
        <v>726</v>
      </c>
      <c r="D764" s="164">
        <v>36.75</v>
      </c>
      <c r="E764" s="161" t="s">
        <v>3117</v>
      </c>
      <c r="F764" s="160"/>
      <c r="G764" s="160">
        <v>1</v>
      </c>
      <c r="M764"/>
      <c r="N764"/>
      <c r="O764"/>
    </row>
    <row r="765" spans="1:15" s="2" customFormat="1" x14ac:dyDescent="0.2">
      <c r="A765" s="160">
        <v>763</v>
      </c>
      <c r="B765" s="163" t="s">
        <v>1487</v>
      </c>
      <c r="C765" s="163" t="s">
        <v>726</v>
      </c>
      <c r="D765" s="164">
        <v>36.99</v>
      </c>
      <c r="E765" s="161" t="s">
        <v>3118</v>
      </c>
      <c r="F765" s="160"/>
      <c r="G765" s="160">
        <v>1</v>
      </c>
      <c r="M765"/>
      <c r="N765"/>
      <c r="O765"/>
    </row>
    <row r="766" spans="1:15" s="2" customFormat="1" x14ac:dyDescent="0.2">
      <c r="A766" s="160">
        <v>764</v>
      </c>
      <c r="B766" s="163" t="s">
        <v>1488</v>
      </c>
      <c r="C766" s="163" t="s">
        <v>726</v>
      </c>
      <c r="D766" s="164">
        <v>36.75</v>
      </c>
      <c r="E766" s="161" t="s">
        <v>3117</v>
      </c>
      <c r="F766" s="160"/>
      <c r="G766" s="160">
        <v>1</v>
      </c>
      <c r="M766"/>
      <c r="N766"/>
      <c r="O766"/>
    </row>
    <row r="767" spans="1:15" s="2" customFormat="1" x14ac:dyDescent="0.2">
      <c r="A767" s="160">
        <v>765</v>
      </c>
      <c r="B767" s="163" t="s">
        <v>1489</v>
      </c>
      <c r="C767" s="163" t="s">
        <v>726</v>
      </c>
      <c r="D767" s="164">
        <v>36.99</v>
      </c>
      <c r="E767" s="161" t="s">
        <v>3118</v>
      </c>
      <c r="F767" s="160"/>
      <c r="G767" s="160">
        <v>1</v>
      </c>
      <c r="M767"/>
      <c r="N767"/>
      <c r="O767"/>
    </row>
    <row r="768" spans="1:15" x14ac:dyDescent="0.2">
      <c r="A768" s="160">
        <v>766</v>
      </c>
      <c r="B768" s="161" t="s">
        <v>1490</v>
      </c>
      <c r="C768" s="161" t="s">
        <v>726</v>
      </c>
      <c r="D768" s="170">
        <v>40.35</v>
      </c>
      <c r="E768" s="161" t="s">
        <v>3118</v>
      </c>
      <c r="F768" s="160"/>
      <c r="G768" s="160">
        <v>1</v>
      </c>
      <c r="M768"/>
      <c r="N768"/>
      <c r="O768"/>
    </row>
    <row r="769" spans="1:15" s="2" customFormat="1" x14ac:dyDescent="0.2">
      <c r="A769" s="160">
        <v>767</v>
      </c>
      <c r="B769" s="161" t="s">
        <v>1491</v>
      </c>
      <c r="C769" s="161" t="s">
        <v>726</v>
      </c>
      <c r="D769" s="162">
        <v>39.200000000000003</v>
      </c>
      <c r="E769" s="161" t="s">
        <v>3118</v>
      </c>
      <c r="F769" s="160"/>
      <c r="G769" s="160">
        <v>1</v>
      </c>
      <c r="M769"/>
      <c r="N769"/>
      <c r="O769"/>
    </row>
    <row r="770" spans="1:15" s="2" customFormat="1" x14ac:dyDescent="0.2">
      <c r="A770" s="160">
        <v>768</v>
      </c>
      <c r="B770" s="161" t="s">
        <v>1492</v>
      </c>
      <c r="C770" s="161" t="s">
        <v>726</v>
      </c>
      <c r="D770" s="162">
        <v>38.950000000000003</v>
      </c>
      <c r="E770" s="161" t="s">
        <v>3117</v>
      </c>
      <c r="F770" s="160"/>
      <c r="G770" s="160">
        <v>1</v>
      </c>
      <c r="M770"/>
      <c r="N770"/>
      <c r="O770"/>
    </row>
    <row r="771" spans="1:15" s="2" customFormat="1" x14ac:dyDescent="0.2">
      <c r="A771" s="160">
        <v>769</v>
      </c>
      <c r="B771" s="161" t="s">
        <v>1493</v>
      </c>
      <c r="C771" s="161" t="s">
        <v>726</v>
      </c>
      <c r="D771" s="162">
        <v>36.89</v>
      </c>
      <c r="E771" s="161" t="s">
        <v>3118</v>
      </c>
      <c r="F771" s="160"/>
      <c r="G771" s="160">
        <v>1</v>
      </c>
      <c r="M771"/>
      <c r="N771"/>
      <c r="O771"/>
    </row>
    <row r="772" spans="1:15" s="2" customFormat="1" x14ac:dyDescent="0.2">
      <c r="A772" s="160">
        <v>770</v>
      </c>
      <c r="B772" s="161" t="s">
        <v>1494</v>
      </c>
      <c r="C772" s="161" t="s">
        <v>726</v>
      </c>
      <c r="D772" s="162">
        <v>36.65</v>
      </c>
      <c r="E772" s="161" t="s">
        <v>3117</v>
      </c>
      <c r="F772" s="160"/>
      <c r="G772" s="160">
        <v>1</v>
      </c>
      <c r="M772"/>
      <c r="N772"/>
      <c r="O772"/>
    </row>
    <row r="773" spans="1:15" s="2" customFormat="1" x14ac:dyDescent="0.2">
      <c r="A773" s="160">
        <v>771</v>
      </c>
      <c r="B773" s="161" t="s">
        <v>1495</v>
      </c>
      <c r="C773" s="161" t="s">
        <v>726</v>
      </c>
      <c r="D773" s="162">
        <v>36.89</v>
      </c>
      <c r="E773" s="161" t="s">
        <v>3118</v>
      </c>
      <c r="F773" s="160"/>
      <c r="G773" s="160">
        <v>1</v>
      </c>
      <c r="M773"/>
      <c r="N773"/>
      <c r="O773"/>
    </row>
    <row r="774" spans="1:15" s="2" customFormat="1" x14ac:dyDescent="0.2">
      <c r="A774" s="160">
        <v>772</v>
      </c>
      <c r="B774" s="161" t="s">
        <v>1496</v>
      </c>
      <c r="C774" s="161" t="s">
        <v>726</v>
      </c>
      <c r="D774" s="162">
        <v>36.65</v>
      </c>
      <c r="E774" s="161" t="s">
        <v>3117</v>
      </c>
      <c r="F774" s="160"/>
      <c r="G774" s="160">
        <v>1</v>
      </c>
      <c r="M774"/>
      <c r="N774"/>
      <c r="O774"/>
    </row>
    <row r="775" spans="1:15" s="2" customFormat="1" x14ac:dyDescent="0.2">
      <c r="A775" s="160">
        <v>773</v>
      </c>
      <c r="B775" s="161" t="s">
        <v>1497</v>
      </c>
      <c r="C775" s="161" t="s">
        <v>726</v>
      </c>
      <c r="D775" s="162">
        <v>36.89</v>
      </c>
      <c r="E775" s="161" t="s">
        <v>3118</v>
      </c>
      <c r="F775" s="160"/>
      <c r="G775" s="160">
        <v>1</v>
      </c>
      <c r="M775"/>
      <c r="N775"/>
      <c r="O775"/>
    </row>
    <row r="776" spans="1:15" s="2" customFormat="1" x14ac:dyDescent="0.2">
      <c r="A776" s="160">
        <v>774</v>
      </c>
      <c r="B776" s="161" t="s">
        <v>1498</v>
      </c>
      <c r="C776" s="161" t="s">
        <v>726</v>
      </c>
      <c r="D776" s="162">
        <v>36.65</v>
      </c>
      <c r="E776" s="161" t="s">
        <v>3117</v>
      </c>
      <c r="F776" s="160"/>
      <c r="G776" s="160">
        <v>1</v>
      </c>
      <c r="M776"/>
      <c r="N776"/>
      <c r="O776"/>
    </row>
    <row r="777" spans="1:15" s="2" customFormat="1" x14ac:dyDescent="0.2">
      <c r="A777" s="160">
        <v>775</v>
      </c>
      <c r="B777" s="161" t="s">
        <v>1499</v>
      </c>
      <c r="C777" s="161" t="s">
        <v>726</v>
      </c>
      <c r="D777" s="162">
        <v>36.65</v>
      </c>
      <c r="E777" s="161" t="s">
        <v>3117</v>
      </c>
      <c r="F777" s="160"/>
      <c r="G777" s="160">
        <v>1</v>
      </c>
      <c r="M777"/>
      <c r="N777"/>
      <c r="O777"/>
    </row>
    <row r="778" spans="1:15" s="2" customFormat="1" x14ac:dyDescent="0.2">
      <c r="A778" s="160">
        <v>776</v>
      </c>
      <c r="B778" s="161" t="s">
        <v>1500</v>
      </c>
      <c r="C778" s="161" t="s">
        <v>726</v>
      </c>
      <c r="D778" s="162">
        <v>36.89</v>
      </c>
      <c r="E778" s="161" t="s">
        <v>3118</v>
      </c>
      <c r="F778" s="160"/>
      <c r="G778" s="160">
        <v>1</v>
      </c>
      <c r="M778"/>
      <c r="N778"/>
      <c r="O778"/>
    </row>
    <row r="779" spans="1:15" s="2" customFormat="1" x14ac:dyDescent="0.2">
      <c r="A779" s="160">
        <v>777</v>
      </c>
      <c r="B779" s="161" t="s">
        <v>1501</v>
      </c>
      <c r="C779" s="161" t="s">
        <v>726</v>
      </c>
      <c r="D779" s="162">
        <v>36.65</v>
      </c>
      <c r="E779" s="161" t="s">
        <v>3117</v>
      </c>
      <c r="F779" s="160"/>
      <c r="G779" s="160">
        <v>1</v>
      </c>
      <c r="M779"/>
      <c r="N779"/>
      <c r="O779"/>
    </row>
    <row r="780" spans="1:15" s="2" customFormat="1" x14ac:dyDescent="0.2">
      <c r="A780" s="160">
        <v>778</v>
      </c>
      <c r="B780" s="161" t="s">
        <v>1502</v>
      </c>
      <c r="C780" s="161" t="s">
        <v>726</v>
      </c>
      <c r="D780" s="162">
        <v>36.89</v>
      </c>
      <c r="E780" s="161" t="s">
        <v>3118</v>
      </c>
      <c r="F780" s="160"/>
      <c r="G780" s="160">
        <v>1</v>
      </c>
      <c r="M780"/>
      <c r="N780"/>
      <c r="O780"/>
    </row>
    <row r="781" spans="1:15" s="2" customFormat="1" x14ac:dyDescent="0.2">
      <c r="A781" s="160">
        <v>779</v>
      </c>
      <c r="B781" s="161" t="s">
        <v>1503</v>
      </c>
      <c r="C781" s="161" t="s">
        <v>726</v>
      </c>
      <c r="D781" s="162">
        <v>36.65</v>
      </c>
      <c r="E781" s="161" t="s">
        <v>3117</v>
      </c>
      <c r="F781" s="160"/>
      <c r="G781" s="160">
        <v>1</v>
      </c>
      <c r="M781"/>
      <c r="N781"/>
      <c r="O781"/>
    </row>
    <row r="782" spans="1:15" s="2" customFormat="1" x14ac:dyDescent="0.2">
      <c r="A782" s="160">
        <v>780</v>
      </c>
      <c r="B782" s="161" t="s">
        <v>1504</v>
      </c>
      <c r="C782" s="161" t="s">
        <v>726</v>
      </c>
      <c r="D782" s="162">
        <v>36.89</v>
      </c>
      <c r="E782" s="161" t="s">
        <v>3118</v>
      </c>
      <c r="F782" s="160"/>
      <c r="G782" s="160">
        <v>1</v>
      </c>
      <c r="M782"/>
      <c r="N782"/>
      <c r="O782"/>
    </row>
    <row r="783" spans="1:15" s="2" customFormat="1" x14ac:dyDescent="0.2">
      <c r="A783" s="160">
        <v>781</v>
      </c>
      <c r="B783" s="161" t="s">
        <v>1505</v>
      </c>
      <c r="C783" s="161" t="s">
        <v>726</v>
      </c>
      <c r="D783" s="162">
        <v>36.65</v>
      </c>
      <c r="E783" s="161" t="s">
        <v>3117</v>
      </c>
      <c r="F783" s="160"/>
      <c r="G783" s="160">
        <v>1</v>
      </c>
      <c r="M783"/>
      <c r="N783"/>
      <c r="O783"/>
    </row>
    <row r="784" spans="1:15" s="2" customFormat="1" x14ac:dyDescent="0.2">
      <c r="A784" s="160">
        <v>782</v>
      </c>
      <c r="B784" s="161" t="s">
        <v>1506</v>
      </c>
      <c r="C784" s="161" t="s">
        <v>726</v>
      </c>
      <c r="D784" s="162">
        <v>36.89</v>
      </c>
      <c r="E784" s="161" t="s">
        <v>3118</v>
      </c>
      <c r="F784" s="160"/>
      <c r="G784" s="160">
        <v>1</v>
      </c>
      <c r="M784"/>
      <c r="N784"/>
      <c r="O784"/>
    </row>
    <row r="785" spans="1:15" s="2" customFormat="1" x14ac:dyDescent="0.2">
      <c r="A785" s="160">
        <v>783</v>
      </c>
      <c r="B785" s="161" t="s">
        <v>1507</v>
      </c>
      <c r="C785" s="161" t="s">
        <v>726</v>
      </c>
      <c r="D785" s="162">
        <v>36.65</v>
      </c>
      <c r="E785" s="161" t="s">
        <v>3117</v>
      </c>
      <c r="F785" s="160"/>
      <c r="G785" s="160">
        <v>1</v>
      </c>
      <c r="M785"/>
      <c r="N785"/>
      <c r="O785"/>
    </row>
    <row r="786" spans="1:15" s="2" customFormat="1" x14ac:dyDescent="0.2">
      <c r="A786" s="160">
        <v>784</v>
      </c>
      <c r="B786" s="161" t="s">
        <v>1508</v>
      </c>
      <c r="C786" s="161" t="s">
        <v>726</v>
      </c>
      <c r="D786" s="162">
        <v>36.89</v>
      </c>
      <c r="E786" s="161" t="s">
        <v>3118</v>
      </c>
      <c r="F786" s="160"/>
      <c r="G786" s="160">
        <v>1</v>
      </c>
      <c r="M786"/>
      <c r="N786"/>
      <c r="O786"/>
    </row>
    <row r="787" spans="1:15" s="2" customFormat="1" x14ac:dyDescent="0.2">
      <c r="A787" s="160">
        <v>785</v>
      </c>
      <c r="B787" s="161" t="s">
        <v>1509</v>
      </c>
      <c r="C787" s="161" t="s">
        <v>726</v>
      </c>
      <c r="D787" s="162">
        <v>36.89</v>
      </c>
      <c r="E787" s="161" t="s">
        <v>3118</v>
      </c>
      <c r="F787" s="160"/>
      <c r="G787" s="160">
        <v>1</v>
      </c>
      <c r="M787"/>
      <c r="N787"/>
      <c r="O787"/>
    </row>
    <row r="788" spans="1:15" s="2" customFormat="1" x14ac:dyDescent="0.2">
      <c r="A788" s="160">
        <v>786</v>
      </c>
      <c r="B788" s="161" t="s">
        <v>1510</v>
      </c>
      <c r="C788" s="161" t="s">
        <v>726</v>
      </c>
      <c r="D788" s="162">
        <v>36.65</v>
      </c>
      <c r="E788" s="161" t="s">
        <v>3117</v>
      </c>
      <c r="F788" s="160"/>
      <c r="G788" s="160">
        <v>1</v>
      </c>
      <c r="M788"/>
      <c r="N788"/>
      <c r="O788"/>
    </row>
    <row r="789" spans="1:15" s="2" customFormat="1" x14ac:dyDescent="0.2">
      <c r="A789" s="160">
        <v>787</v>
      </c>
      <c r="B789" s="161" t="s">
        <v>1511</v>
      </c>
      <c r="C789" s="161" t="s">
        <v>726</v>
      </c>
      <c r="D789" s="162">
        <v>38.950000000000003</v>
      </c>
      <c r="E789" s="161" t="s">
        <v>3118</v>
      </c>
      <c r="F789" s="160"/>
      <c r="G789" s="160">
        <v>1</v>
      </c>
      <c r="M789"/>
      <c r="N789"/>
      <c r="O789"/>
    </row>
    <row r="790" spans="1:15" s="2" customFormat="1" x14ac:dyDescent="0.2">
      <c r="A790" s="160">
        <v>788</v>
      </c>
      <c r="B790" s="161" t="s">
        <v>1512</v>
      </c>
      <c r="C790" s="161" t="s">
        <v>726</v>
      </c>
      <c r="D790" s="162">
        <v>36.65</v>
      </c>
      <c r="E790" s="161" t="s">
        <v>3117</v>
      </c>
      <c r="F790" s="160"/>
      <c r="G790" s="160">
        <v>1</v>
      </c>
      <c r="M790"/>
      <c r="N790"/>
      <c r="O790"/>
    </row>
    <row r="791" spans="1:15" s="2" customFormat="1" x14ac:dyDescent="0.2">
      <c r="A791" s="160">
        <v>789</v>
      </c>
      <c r="B791" s="161" t="s">
        <v>1513</v>
      </c>
      <c r="C791" s="161" t="s">
        <v>726</v>
      </c>
      <c r="D791" s="162">
        <v>38.69</v>
      </c>
      <c r="E791" s="161" t="s">
        <v>489</v>
      </c>
      <c r="F791" s="160"/>
      <c r="G791" s="160">
        <v>1</v>
      </c>
      <c r="M791"/>
      <c r="N791"/>
      <c r="O791"/>
    </row>
    <row r="792" spans="1:15" s="2" customFormat="1" x14ac:dyDescent="0.2">
      <c r="A792" s="160">
        <v>790</v>
      </c>
      <c r="B792" s="161" t="s">
        <v>1514</v>
      </c>
      <c r="C792" s="161" t="s">
        <v>726</v>
      </c>
      <c r="D792" s="162">
        <v>36.65</v>
      </c>
      <c r="E792" s="161" t="s">
        <v>489</v>
      </c>
      <c r="F792" s="160"/>
      <c r="G792" s="160">
        <v>1</v>
      </c>
      <c r="M792"/>
      <c r="N792"/>
      <c r="O792"/>
    </row>
    <row r="793" spans="1:15" s="2" customFormat="1" x14ac:dyDescent="0.2">
      <c r="A793" s="160">
        <v>791</v>
      </c>
      <c r="B793" s="161" t="s">
        <v>1515</v>
      </c>
      <c r="C793" s="161" t="s">
        <v>726</v>
      </c>
      <c r="D793" s="162">
        <v>36.65</v>
      </c>
      <c r="E793" s="161" t="s">
        <v>489</v>
      </c>
      <c r="F793" s="160"/>
      <c r="G793" s="160">
        <v>1</v>
      </c>
      <c r="M793"/>
      <c r="N793"/>
      <c r="O793"/>
    </row>
    <row r="794" spans="1:15" s="2" customFormat="1" x14ac:dyDescent="0.2">
      <c r="A794" s="160">
        <v>792</v>
      </c>
      <c r="B794" s="161" t="s">
        <v>1516</v>
      </c>
      <c r="C794" s="161" t="s">
        <v>726</v>
      </c>
      <c r="D794" s="162">
        <v>44.29</v>
      </c>
      <c r="E794" s="161" t="s">
        <v>489</v>
      </c>
      <c r="F794" s="160"/>
      <c r="G794" s="160">
        <v>1</v>
      </c>
      <c r="M794"/>
      <c r="N794"/>
      <c r="O794"/>
    </row>
    <row r="795" spans="1:15" s="2" customFormat="1" x14ac:dyDescent="0.2">
      <c r="A795" s="160">
        <v>793</v>
      </c>
      <c r="B795" s="161" t="s">
        <v>1517</v>
      </c>
      <c r="C795" s="161" t="s">
        <v>726</v>
      </c>
      <c r="D795" s="162">
        <v>44.29</v>
      </c>
      <c r="E795" s="161" t="s">
        <v>489</v>
      </c>
      <c r="F795" s="160"/>
      <c r="G795" s="160">
        <v>1</v>
      </c>
      <c r="M795"/>
      <c r="N795"/>
      <c r="O795"/>
    </row>
    <row r="796" spans="1:15" s="2" customFormat="1" x14ac:dyDescent="0.2">
      <c r="A796" s="160">
        <v>794</v>
      </c>
      <c r="B796" s="161" t="s">
        <v>1518</v>
      </c>
      <c r="C796" s="161" t="s">
        <v>726</v>
      </c>
      <c r="D796" s="162">
        <v>36.65</v>
      </c>
      <c r="E796" s="161" t="s">
        <v>489</v>
      </c>
      <c r="F796" s="160"/>
      <c r="G796" s="160">
        <v>1</v>
      </c>
      <c r="M796"/>
      <c r="N796"/>
      <c r="O796"/>
    </row>
    <row r="797" spans="1:15" s="2" customFormat="1" x14ac:dyDescent="0.2">
      <c r="A797" s="160">
        <v>795</v>
      </c>
      <c r="B797" s="161" t="s">
        <v>1519</v>
      </c>
      <c r="C797" s="161" t="s">
        <v>726</v>
      </c>
      <c r="D797" s="162">
        <v>36.65</v>
      </c>
      <c r="E797" s="161" t="s">
        <v>489</v>
      </c>
      <c r="F797" s="160"/>
      <c r="G797" s="160">
        <v>1</v>
      </c>
      <c r="M797"/>
      <c r="N797"/>
      <c r="O797"/>
    </row>
    <row r="798" spans="1:15" s="2" customFormat="1" x14ac:dyDescent="0.2">
      <c r="A798" s="160">
        <v>796</v>
      </c>
      <c r="B798" s="161" t="s">
        <v>1520</v>
      </c>
      <c r="C798" s="161" t="s">
        <v>726</v>
      </c>
      <c r="D798" s="162">
        <v>38.69</v>
      </c>
      <c r="E798" s="161" t="s">
        <v>489</v>
      </c>
      <c r="F798" s="160"/>
      <c r="G798" s="160">
        <v>1</v>
      </c>
      <c r="M798"/>
      <c r="N798"/>
      <c r="O798"/>
    </row>
    <row r="799" spans="1:15" s="2" customFormat="1" x14ac:dyDescent="0.2">
      <c r="A799" s="160">
        <v>797</v>
      </c>
      <c r="B799" s="161" t="s">
        <v>1521</v>
      </c>
      <c r="C799" s="161" t="s">
        <v>726</v>
      </c>
      <c r="D799" s="162">
        <v>36.89</v>
      </c>
      <c r="E799" s="161" t="s">
        <v>3118</v>
      </c>
      <c r="F799" s="160"/>
      <c r="G799" s="160">
        <v>1</v>
      </c>
      <c r="M799"/>
      <c r="N799"/>
      <c r="O799"/>
    </row>
    <row r="800" spans="1:15" s="2" customFormat="1" x14ac:dyDescent="0.2">
      <c r="A800" s="160">
        <v>798</v>
      </c>
      <c r="B800" s="161" t="s">
        <v>1522</v>
      </c>
      <c r="C800" s="161" t="s">
        <v>726</v>
      </c>
      <c r="D800" s="162">
        <v>38.69</v>
      </c>
      <c r="E800" s="161" t="s">
        <v>3117</v>
      </c>
      <c r="F800" s="160"/>
      <c r="G800" s="160">
        <v>1</v>
      </c>
      <c r="M800"/>
      <c r="N800"/>
      <c r="O800"/>
    </row>
    <row r="801" spans="1:15" s="2" customFormat="1" x14ac:dyDescent="0.2">
      <c r="A801" s="160">
        <v>799</v>
      </c>
      <c r="B801" s="161" t="s">
        <v>1523</v>
      </c>
      <c r="C801" s="161" t="s">
        <v>726</v>
      </c>
      <c r="D801" s="162">
        <v>36.89</v>
      </c>
      <c r="E801" s="161" t="s">
        <v>3118</v>
      </c>
      <c r="F801" s="160"/>
      <c r="G801" s="160">
        <v>1</v>
      </c>
      <c r="M801"/>
      <c r="N801"/>
      <c r="O801"/>
    </row>
    <row r="802" spans="1:15" s="2" customFormat="1" x14ac:dyDescent="0.2">
      <c r="A802" s="160">
        <v>800</v>
      </c>
      <c r="B802" s="161" t="s">
        <v>1524</v>
      </c>
      <c r="C802" s="161" t="s">
        <v>726</v>
      </c>
      <c r="D802" s="162">
        <v>36.65</v>
      </c>
      <c r="E802" s="161" t="s">
        <v>3117</v>
      </c>
      <c r="F802" s="160"/>
      <c r="G802" s="160">
        <v>1</v>
      </c>
      <c r="M802"/>
      <c r="N802"/>
      <c r="O802"/>
    </row>
    <row r="803" spans="1:15" s="2" customFormat="1" x14ac:dyDescent="0.2">
      <c r="A803" s="160">
        <v>801</v>
      </c>
      <c r="B803" s="161" t="s">
        <v>1525</v>
      </c>
      <c r="C803" s="161" t="s">
        <v>726</v>
      </c>
      <c r="D803" s="162">
        <v>36.89</v>
      </c>
      <c r="E803" s="161" t="s">
        <v>3118</v>
      </c>
      <c r="F803" s="160"/>
      <c r="G803" s="160">
        <v>1</v>
      </c>
      <c r="M803"/>
      <c r="N803"/>
      <c r="O803"/>
    </row>
    <row r="804" spans="1:15" s="2" customFormat="1" x14ac:dyDescent="0.2">
      <c r="A804" s="160">
        <v>802</v>
      </c>
      <c r="B804" s="161" t="s">
        <v>1526</v>
      </c>
      <c r="C804" s="161" t="s">
        <v>726</v>
      </c>
      <c r="D804" s="162">
        <v>36.65</v>
      </c>
      <c r="E804" s="161" t="s">
        <v>3117</v>
      </c>
      <c r="F804" s="160"/>
      <c r="G804" s="160">
        <v>1</v>
      </c>
      <c r="M804"/>
      <c r="N804"/>
      <c r="O804"/>
    </row>
    <row r="805" spans="1:15" s="2" customFormat="1" x14ac:dyDescent="0.2">
      <c r="A805" s="160">
        <v>803</v>
      </c>
      <c r="B805" s="161" t="s">
        <v>1527</v>
      </c>
      <c r="C805" s="161" t="s">
        <v>726</v>
      </c>
      <c r="D805" s="162">
        <v>36.89</v>
      </c>
      <c r="E805" s="161" t="s">
        <v>3118</v>
      </c>
      <c r="F805" s="160"/>
      <c r="G805" s="160">
        <v>1</v>
      </c>
      <c r="M805"/>
      <c r="N805"/>
      <c r="O805"/>
    </row>
    <row r="806" spans="1:15" s="2" customFormat="1" x14ac:dyDescent="0.2">
      <c r="A806" s="160">
        <v>804</v>
      </c>
      <c r="B806" s="161" t="s">
        <v>1528</v>
      </c>
      <c r="C806" s="161" t="s">
        <v>726</v>
      </c>
      <c r="D806" s="162">
        <v>36.65</v>
      </c>
      <c r="E806" s="161" t="s">
        <v>3117</v>
      </c>
      <c r="F806" s="160"/>
      <c r="G806" s="160">
        <v>1</v>
      </c>
      <c r="M806"/>
      <c r="N806"/>
      <c r="O806"/>
    </row>
    <row r="807" spans="1:15" s="2" customFormat="1" x14ac:dyDescent="0.2">
      <c r="A807" s="160">
        <v>805</v>
      </c>
      <c r="B807" s="161" t="s">
        <v>1529</v>
      </c>
      <c r="C807" s="161" t="s">
        <v>726</v>
      </c>
      <c r="D807" s="162">
        <v>36.89</v>
      </c>
      <c r="E807" s="161" t="s">
        <v>3118</v>
      </c>
      <c r="F807" s="160"/>
      <c r="G807" s="160">
        <v>1</v>
      </c>
      <c r="M807"/>
      <c r="N807"/>
      <c r="O807"/>
    </row>
    <row r="808" spans="1:15" s="2" customFormat="1" x14ac:dyDescent="0.2">
      <c r="A808" s="160">
        <v>806</v>
      </c>
      <c r="B808" s="161" t="s">
        <v>1530</v>
      </c>
      <c r="C808" s="161" t="s">
        <v>726</v>
      </c>
      <c r="D808" s="162">
        <v>36.65</v>
      </c>
      <c r="E808" s="161" t="s">
        <v>3117</v>
      </c>
      <c r="F808" s="160"/>
      <c r="G808" s="160">
        <v>1</v>
      </c>
      <c r="M808"/>
      <c r="N808"/>
      <c r="O808"/>
    </row>
    <row r="809" spans="1:15" s="2" customFormat="1" x14ac:dyDescent="0.2">
      <c r="A809" s="160">
        <v>807</v>
      </c>
      <c r="B809" s="161" t="s">
        <v>1531</v>
      </c>
      <c r="C809" s="161" t="s">
        <v>726</v>
      </c>
      <c r="D809" s="162">
        <v>36.89</v>
      </c>
      <c r="E809" s="161" t="s">
        <v>3118</v>
      </c>
      <c r="F809" s="160"/>
      <c r="G809" s="160">
        <v>1</v>
      </c>
      <c r="M809"/>
      <c r="N809"/>
      <c r="O809"/>
    </row>
    <row r="810" spans="1:15" s="2" customFormat="1" x14ac:dyDescent="0.2">
      <c r="A810" s="160">
        <v>808</v>
      </c>
      <c r="B810" s="161" t="s">
        <v>1532</v>
      </c>
      <c r="C810" s="161" t="s">
        <v>726</v>
      </c>
      <c r="D810" s="162">
        <v>36.65</v>
      </c>
      <c r="E810" s="161" t="s">
        <v>3117</v>
      </c>
      <c r="F810" s="160"/>
      <c r="G810" s="160">
        <v>1</v>
      </c>
      <c r="M810"/>
      <c r="N810"/>
      <c r="O810"/>
    </row>
    <row r="811" spans="1:15" s="2" customFormat="1" x14ac:dyDescent="0.2">
      <c r="A811" s="160">
        <v>809</v>
      </c>
      <c r="B811" s="161" t="s">
        <v>1533</v>
      </c>
      <c r="C811" s="161" t="s">
        <v>726</v>
      </c>
      <c r="D811" s="162">
        <v>36.89</v>
      </c>
      <c r="E811" s="161" t="s">
        <v>3118</v>
      </c>
      <c r="F811" s="160"/>
      <c r="G811" s="160">
        <v>1</v>
      </c>
      <c r="M811"/>
      <c r="N811"/>
      <c r="O811"/>
    </row>
    <row r="812" spans="1:15" s="2" customFormat="1" x14ac:dyDescent="0.2">
      <c r="A812" s="160">
        <v>810</v>
      </c>
      <c r="B812" s="161" t="s">
        <v>1534</v>
      </c>
      <c r="C812" s="161" t="s">
        <v>726</v>
      </c>
      <c r="D812" s="162">
        <v>36.89</v>
      </c>
      <c r="E812" s="161" t="s">
        <v>3118</v>
      </c>
      <c r="F812" s="160"/>
      <c r="G812" s="160">
        <v>1</v>
      </c>
      <c r="M812"/>
      <c r="N812"/>
      <c r="O812"/>
    </row>
    <row r="813" spans="1:15" s="2" customFormat="1" x14ac:dyDescent="0.2">
      <c r="A813" s="160">
        <v>811</v>
      </c>
      <c r="B813" s="161" t="s">
        <v>1535</v>
      </c>
      <c r="C813" s="161" t="s">
        <v>726</v>
      </c>
      <c r="D813" s="162">
        <v>36.89</v>
      </c>
      <c r="E813" s="161" t="s">
        <v>3118</v>
      </c>
      <c r="F813" s="160"/>
      <c r="G813" s="160">
        <v>1</v>
      </c>
      <c r="M813"/>
      <c r="N813"/>
      <c r="O813"/>
    </row>
    <row r="814" spans="1:15" s="2" customFormat="1" x14ac:dyDescent="0.2">
      <c r="A814" s="160">
        <v>812</v>
      </c>
      <c r="B814" s="161" t="s">
        <v>1536</v>
      </c>
      <c r="C814" s="161" t="s">
        <v>726</v>
      </c>
      <c r="D814" s="162">
        <v>36.89</v>
      </c>
      <c r="E814" s="161" t="s">
        <v>3118</v>
      </c>
      <c r="F814" s="160"/>
      <c r="G814" s="160">
        <v>1</v>
      </c>
      <c r="M814"/>
      <c r="N814"/>
      <c r="O814"/>
    </row>
    <row r="815" spans="1:15" s="2" customFormat="1" x14ac:dyDescent="0.2">
      <c r="A815" s="160">
        <v>813</v>
      </c>
      <c r="B815" s="161" t="s">
        <v>1537</v>
      </c>
      <c r="C815" s="161" t="s">
        <v>726</v>
      </c>
      <c r="D815" s="162">
        <v>36.65</v>
      </c>
      <c r="E815" s="161" t="s">
        <v>3117</v>
      </c>
      <c r="F815" s="160"/>
      <c r="G815" s="160">
        <v>1</v>
      </c>
      <c r="M815"/>
      <c r="N815"/>
      <c r="O815"/>
    </row>
    <row r="816" spans="1:15" s="2" customFormat="1" x14ac:dyDescent="0.2">
      <c r="A816" s="160">
        <v>814</v>
      </c>
      <c r="B816" s="161" t="s">
        <v>1538</v>
      </c>
      <c r="C816" s="161" t="s">
        <v>726</v>
      </c>
      <c r="D816" s="162">
        <v>36.89</v>
      </c>
      <c r="E816" s="161" t="s">
        <v>3118</v>
      </c>
      <c r="F816" s="160"/>
      <c r="G816" s="160">
        <v>1</v>
      </c>
      <c r="M816"/>
      <c r="N816"/>
      <c r="O816"/>
    </row>
    <row r="817" spans="1:15" s="2" customFormat="1" x14ac:dyDescent="0.2">
      <c r="A817" s="160">
        <v>815</v>
      </c>
      <c r="B817" s="161" t="s">
        <v>1539</v>
      </c>
      <c r="C817" s="161" t="s">
        <v>726</v>
      </c>
      <c r="D817" s="162">
        <v>36.65</v>
      </c>
      <c r="E817" s="161" t="s">
        <v>3117</v>
      </c>
      <c r="F817" s="160"/>
      <c r="G817" s="160">
        <v>1</v>
      </c>
      <c r="M817"/>
      <c r="N817"/>
      <c r="O817"/>
    </row>
    <row r="818" spans="1:15" s="2" customFormat="1" x14ac:dyDescent="0.2">
      <c r="A818" s="160">
        <v>816</v>
      </c>
      <c r="B818" s="161" t="s">
        <v>1540</v>
      </c>
      <c r="C818" s="161" t="s">
        <v>726</v>
      </c>
      <c r="D818" s="162">
        <v>36.89</v>
      </c>
      <c r="E818" s="161" t="s">
        <v>3118</v>
      </c>
      <c r="F818" s="160"/>
      <c r="G818" s="160">
        <v>1</v>
      </c>
      <c r="M818"/>
      <c r="N818"/>
      <c r="O818"/>
    </row>
    <row r="819" spans="1:15" s="2" customFormat="1" x14ac:dyDescent="0.2">
      <c r="A819" s="160">
        <v>817</v>
      </c>
      <c r="B819" s="161" t="s">
        <v>1541</v>
      </c>
      <c r="C819" s="161" t="s">
        <v>726</v>
      </c>
      <c r="D819" s="162">
        <v>36.65</v>
      </c>
      <c r="E819" s="161" t="s">
        <v>3117</v>
      </c>
      <c r="F819" s="160"/>
      <c r="G819" s="160">
        <v>1</v>
      </c>
      <c r="M819"/>
      <c r="N819"/>
      <c r="O819"/>
    </row>
    <row r="820" spans="1:15" s="2" customFormat="1" x14ac:dyDescent="0.2">
      <c r="A820" s="160">
        <v>818</v>
      </c>
      <c r="B820" s="161" t="s">
        <v>1542</v>
      </c>
      <c r="C820" s="161" t="s">
        <v>726</v>
      </c>
      <c r="D820" s="162">
        <v>39.200000000000003</v>
      </c>
      <c r="E820" s="161" t="s">
        <v>3118</v>
      </c>
      <c r="F820" s="160"/>
      <c r="G820" s="160">
        <v>1</v>
      </c>
      <c r="M820"/>
      <c r="N820"/>
      <c r="O820"/>
    </row>
    <row r="821" spans="1:15" s="2" customFormat="1" x14ac:dyDescent="0.2">
      <c r="A821" s="160">
        <v>819</v>
      </c>
      <c r="B821" s="161" t="s">
        <v>1543</v>
      </c>
      <c r="C821" s="161" t="s">
        <v>726</v>
      </c>
      <c r="D821" s="162">
        <v>38.950000000000003</v>
      </c>
      <c r="E821" s="161" t="s">
        <v>3117</v>
      </c>
      <c r="F821" s="160"/>
      <c r="G821" s="160">
        <v>1</v>
      </c>
      <c r="M821"/>
      <c r="N821"/>
      <c r="O821"/>
    </row>
    <row r="822" spans="1:15" s="2" customFormat="1" x14ac:dyDescent="0.2">
      <c r="A822" s="160">
        <v>820</v>
      </c>
      <c r="B822" s="161" t="s">
        <v>1544</v>
      </c>
      <c r="C822" s="161" t="s">
        <v>726</v>
      </c>
      <c r="D822" s="162">
        <v>36.99</v>
      </c>
      <c r="E822" s="161" t="s">
        <v>3118</v>
      </c>
      <c r="F822" s="160"/>
      <c r="G822" s="160">
        <v>1</v>
      </c>
      <c r="M822"/>
      <c r="N822"/>
      <c r="O822"/>
    </row>
    <row r="823" spans="1:15" s="2" customFormat="1" x14ac:dyDescent="0.2">
      <c r="A823" s="160">
        <v>821</v>
      </c>
      <c r="B823" s="161" t="s">
        <v>1545</v>
      </c>
      <c r="C823" s="161" t="s">
        <v>726</v>
      </c>
      <c r="D823" s="162">
        <v>36.75</v>
      </c>
      <c r="E823" s="161" t="s">
        <v>3117</v>
      </c>
      <c r="F823" s="160"/>
      <c r="G823" s="160">
        <v>1</v>
      </c>
      <c r="M823"/>
      <c r="N823"/>
      <c r="O823"/>
    </row>
    <row r="824" spans="1:15" s="2" customFormat="1" x14ac:dyDescent="0.2">
      <c r="A824" s="160">
        <v>822</v>
      </c>
      <c r="B824" s="161" t="s">
        <v>1546</v>
      </c>
      <c r="C824" s="161" t="s">
        <v>726</v>
      </c>
      <c r="D824" s="162">
        <v>36.99</v>
      </c>
      <c r="E824" s="161" t="s">
        <v>3118</v>
      </c>
      <c r="F824" s="160"/>
      <c r="G824" s="160">
        <v>1</v>
      </c>
      <c r="M824"/>
      <c r="N824"/>
      <c r="O824"/>
    </row>
    <row r="825" spans="1:15" s="2" customFormat="1" x14ac:dyDescent="0.2">
      <c r="A825" s="160">
        <v>823</v>
      </c>
      <c r="B825" s="161" t="s">
        <v>1547</v>
      </c>
      <c r="C825" s="161" t="s">
        <v>726</v>
      </c>
      <c r="D825" s="162">
        <v>36.75</v>
      </c>
      <c r="E825" s="161" t="s">
        <v>3117</v>
      </c>
      <c r="F825" s="160"/>
      <c r="G825" s="160">
        <v>1</v>
      </c>
      <c r="M825"/>
      <c r="N825"/>
      <c r="O825"/>
    </row>
    <row r="826" spans="1:15" s="2" customFormat="1" x14ac:dyDescent="0.2">
      <c r="A826" s="160">
        <v>824</v>
      </c>
      <c r="B826" s="161" t="s">
        <v>1548</v>
      </c>
      <c r="C826" s="161" t="s">
        <v>726</v>
      </c>
      <c r="D826" s="162">
        <v>36.99</v>
      </c>
      <c r="E826" s="161" t="s">
        <v>3118</v>
      </c>
      <c r="F826" s="160"/>
      <c r="G826" s="160">
        <v>1</v>
      </c>
      <c r="M826"/>
      <c r="N826"/>
      <c r="O826"/>
    </row>
    <row r="827" spans="1:15" s="2" customFormat="1" x14ac:dyDescent="0.2">
      <c r="A827" s="160">
        <v>825</v>
      </c>
      <c r="B827" s="161" t="s">
        <v>1549</v>
      </c>
      <c r="C827" s="161" t="s">
        <v>726</v>
      </c>
      <c r="D827" s="162">
        <v>36.75</v>
      </c>
      <c r="E827" s="161" t="s">
        <v>3117</v>
      </c>
      <c r="F827" s="160"/>
      <c r="G827" s="160">
        <v>1</v>
      </c>
      <c r="M827"/>
      <c r="N827"/>
      <c r="O827"/>
    </row>
    <row r="828" spans="1:15" s="2" customFormat="1" x14ac:dyDescent="0.2">
      <c r="A828" s="160">
        <v>826</v>
      </c>
      <c r="B828" s="161" t="s">
        <v>1550</v>
      </c>
      <c r="C828" s="161" t="s">
        <v>726</v>
      </c>
      <c r="D828" s="162">
        <v>36.99</v>
      </c>
      <c r="E828" s="161" t="s">
        <v>3118</v>
      </c>
      <c r="F828" s="160"/>
      <c r="G828" s="160">
        <v>1</v>
      </c>
      <c r="M828"/>
      <c r="N828"/>
      <c r="O828"/>
    </row>
    <row r="829" spans="1:15" s="2" customFormat="1" x14ac:dyDescent="0.2">
      <c r="A829" s="160">
        <v>827</v>
      </c>
      <c r="B829" s="161" t="s">
        <v>1551</v>
      </c>
      <c r="C829" s="161" t="s">
        <v>726</v>
      </c>
      <c r="D829" s="162">
        <v>36.75</v>
      </c>
      <c r="E829" s="161" t="s">
        <v>3117</v>
      </c>
      <c r="F829" s="160"/>
      <c r="G829" s="160">
        <v>1</v>
      </c>
      <c r="M829"/>
      <c r="N829"/>
      <c r="O829"/>
    </row>
    <row r="830" spans="1:15" s="2" customFormat="1" x14ac:dyDescent="0.2">
      <c r="A830" s="160">
        <v>828</v>
      </c>
      <c r="B830" s="161" t="s">
        <v>1552</v>
      </c>
      <c r="C830" s="161" t="s">
        <v>726</v>
      </c>
      <c r="D830" s="162">
        <v>39.049999999999997</v>
      </c>
      <c r="E830" s="161" t="s">
        <v>3118</v>
      </c>
      <c r="F830" s="160"/>
      <c r="G830" s="160">
        <v>1</v>
      </c>
      <c r="M830"/>
      <c r="N830"/>
      <c r="O830"/>
    </row>
    <row r="831" spans="1:15" s="2" customFormat="1" x14ac:dyDescent="0.2">
      <c r="A831" s="160">
        <v>829</v>
      </c>
      <c r="B831" s="161" t="s">
        <v>1553</v>
      </c>
      <c r="C831" s="161" t="s">
        <v>726</v>
      </c>
      <c r="D831" s="162">
        <v>36.75</v>
      </c>
      <c r="E831" s="161" t="s">
        <v>3117</v>
      </c>
      <c r="F831" s="160"/>
      <c r="G831" s="160">
        <v>1</v>
      </c>
      <c r="M831"/>
      <c r="N831"/>
      <c r="O831"/>
    </row>
    <row r="832" spans="1:15" s="2" customFormat="1" x14ac:dyDescent="0.2">
      <c r="A832" s="160">
        <v>830</v>
      </c>
      <c r="B832" s="161" t="s">
        <v>1554</v>
      </c>
      <c r="C832" s="161" t="s">
        <v>726</v>
      </c>
      <c r="D832" s="162">
        <v>36.75</v>
      </c>
      <c r="E832" s="161" t="s">
        <v>3117</v>
      </c>
      <c r="F832" s="160"/>
      <c r="G832" s="160">
        <v>1</v>
      </c>
      <c r="M832"/>
      <c r="N832"/>
      <c r="O832"/>
    </row>
    <row r="833" spans="1:15" s="2" customFormat="1" x14ac:dyDescent="0.2">
      <c r="A833" s="160">
        <v>831</v>
      </c>
      <c r="B833" s="161" t="s">
        <v>1555</v>
      </c>
      <c r="C833" s="161" t="s">
        <v>726</v>
      </c>
      <c r="D833" s="162">
        <v>39.04</v>
      </c>
      <c r="E833" s="161" t="s">
        <v>3117</v>
      </c>
      <c r="F833" s="160"/>
      <c r="G833" s="160">
        <v>1</v>
      </c>
      <c r="M833"/>
      <c r="N833"/>
      <c r="O833"/>
    </row>
    <row r="834" spans="1:15" s="2" customFormat="1" x14ac:dyDescent="0.2">
      <c r="A834" s="160">
        <v>832</v>
      </c>
      <c r="B834" s="161" t="s">
        <v>1556</v>
      </c>
      <c r="C834" s="161" t="s">
        <v>726</v>
      </c>
      <c r="D834" s="162">
        <v>38.78</v>
      </c>
      <c r="E834" s="161" t="s">
        <v>489</v>
      </c>
      <c r="F834" s="160"/>
      <c r="G834" s="160">
        <v>1</v>
      </c>
      <c r="M834"/>
      <c r="N834"/>
      <c r="O834"/>
    </row>
    <row r="835" spans="1:15" s="2" customFormat="1" x14ac:dyDescent="0.2">
      <c r="A835" s="160">
        <v>833</v>
      </c>
      <c r="B835" s="161" t="s">
        <v>1557</v>
      </c>
      <c r="C835" s="161" t="s">
        <v>726</v>
      </c>
      <c r="D835" s="162">
        <v>36.75</v>
      </c>
      <c r="E835" s="161" t="s">
        <v>489</v>
      </c>
      <c r="F835" s="160"/>
      <c r="G835" s="160">
        <v>1</v>
      </c>
      <c r="M835"/>
      <c r="N835"/>
      <c r="O835"/>
    </row>
    <row r="836" spans="1:15" s="2" customFormat="1" x14ac:dyDescent="0.2">
      <c r="A836" s="160">
        <v>834</v>
      </c>
      <c r="B836" s="161" t="s">
        <v>1558</v>
      </c>
      <c r="C836" s="161" t="s">
        <v>726</v>
      </c>
      <c r="D836" s="162">
        <v>36.75</v>
      </c>
      <c r="E836" s="161" t="s">
        <v>489</v>
      </c>
      <c r="F836" s="160"/>
      <c r="G836" s="160">
        <v>1</v>
      </c>
      <c r="M836"/>
      <c r="N836"/>
      <c r="O836"/>
    </row>
    <row r="837" spans="1:15" s="2" customFormat="1" x14ac:dyDescent="0.2">
      <c r="A837" s="160">
        <v>835</v>
      </c>
      <c r="B837" s="161" t="s">
        <v>1559</v>
      </c>
      <c r="C837" s="161" t="s">
        <v>726</v>
      </c>
      <c r="D837" s="162">
        <v>44.41</v>
      </c>
      <c r="E837" s="161" t="s">
        <v>489</v>
      </c>
      <c r="F837" s="160"/>
      <c r="G837" s="160">
        <v>1</v>
      </c>
      <c r="M837"/>
      <c r="N837"/>
      <c r="O837"/>
    </row>
    <row r="838" spans="1:15" s="2" customFormat="1" x14ac:dyDescent="0.2">
      <c r="A838" s="160">
        <v>836</v>
      </c>
      <c r="B838" s="161" t="s">
        <v>1560</v>
      </c>
      <c r="C838" s="161" t="s">
        <v>726</v>
      </c>
      <c r="D838" s="162">
        <v>44.41</v>
      </c>
      <c r="E838" s="161" t="s">
        <v>489</v>
      </c>
      <c r="F838" s="160"/>
      <c r="G838" s="160">
        <v>1</v>
      </c>
      <c r="M838"/>
      <c r="N838"/>
      <c r="O838"/>
    </row>
    <row r="839" spans="1:15" s="2" customFormat="1" x14ac:dyDescent="0.2">
      <c r="A839" s="160">
        <v>837</v>
      </c>
      <c r="B839" s="161" t="s">
        <v>1561</v>
      </c>
      <c r="C839" s="161" t="s">
        <v>726</v>
      </c>
      <c r="D839" s="170">
        <v>36.31</v>
      </c>
      <c r="E839" s="161" t="s">
        <v>3118</v>
      </c>
      <c r="F839" s="160"/>
      <c r="G839" s="160">
        <v>1</v>
      </c>
      <c r="M839"/>
      <c r="N839"/>
      <c r="O839"/>
    </row>
    <row r="840" spans="1:15" s="2" customFormat="1" x14ac:dyDescent="0.2">
      <c r="A840" s="160">
        <v>838</v>
      </c>
      <c r="B840" s="161" t="s">
        <v>1562</v>
      </c>
      <c r="C840" s="161" t="s">
        <v>726</v>
      </c>
      <c r="D840" s="170">
        <v>36.08</v>
      </c>
      <c r="E840" s="161" t="s">
        <v>3117</v>
      </c>
      <c r="F840" s="160"/>
      <c r="G840" s="160">
        <v>1</v>
      </c>
      <c r="M840"/>
      <c r="N840"/>
      <c r="O840"/>
    </row>
    <row r="841" spans="1:15" s="2" customFormat="1" x14ac:dyDescent="0.2">
      <c r="A841" s="160">
        <v>839</v>
      </c>
      <c r="B841" s="161" t="s">
        <v>1563</v>
      </c>
      <c r="C841" s="161" t="s">
        <v>726</v>
      </c>
      <c r="D841" s="170">
        <v>36.31</v>
      </c>
      <c r="E841" s="161" t="s">
        <v>3118</v>
      </c>
      <c r="F841" s="160"/>
      <c r="G841" s="160">
        <v>1</v>
      </c>
      <c r="M841"/>
      <c r="N841"/>
      <c r="O841"/>
    </row>
    <row r="842" spans="1:15" s="2" customFormat="1" x14ac:dyDescent="0.2">
      <c r="A842" s="160">
        <v>840</v>
      </c>
      <c r="B842" s="161" t="s">
        <v>1564</v>
      </c>
      <c r="C842" s="161" t="s">
        <v>726</v>
      </c>
      <c r="D842" s="170">
        <v>36.08</v>
      </c>
      <c r="E842" s="161" t="s">
        <v>3117</v>
      </c>
      <c r="F842" s="160"/>
      <c r="G842" s="160">
        <v>1</v>
      </c>
      <c r="M842"/>
      <c r="N842"/>
      <c r="O842"/>
    </row>
    <row r="843" spans="1:15" s="2" customFormat="1" x14ac:dyDescent="0.2">
      <c r="A843" s="160">
        <v>841</v>
      </c>
      <c r="B843" s="161" t="s">
        <v>1565</v>
      </c>
      <c r="C843" s="161" t="s">
        <v>726</v>
      </c>
      <c r="D843" s="170">
        <v>36.08</v>
      </c>
      <c r="E843" s="161" t="s">
        <v>3117</v>
      </c>
      <c r="F843" s="160"/>
      <c r="G843" s="160">
        <v>1</v>
      </c>
      <c r="M843"/>
      <c r="N843"/>
      <c r="O843"/>
    </row>
    <row r="844" spans="1:15" s="2" customFormat="1" x14ac:dyDescent="0.2">
      <c r="A844" s="160">
        <v>842</v>
      </c>
      <c r="B844" s="161" t="s">
        <v>1566</v>
      </c>
      <c r="C844" s="161" t="s">
        <v>726</v>
      </c>
      <c r="D844" s="170">
        <v>36.31</v>
      </c>
      <c r="E844" s="161" t="s">
        <v>3118</v>
      </c>
      <c r="F844" s="160"/>
      <c r="G844" s="160">
        <v>1</v>
      </c>
      <c r="M844"/>
      <c r="N844"/>
      <c r="O844"/>
    </row>
    <row r="845" spans="1:15" s="2" customFormat="1" x14ac:dyDescent="0.2">
      <c r="A845" s="160">
        <v>843</v>
      </c>
      <c r="B845" s="161" t="s">
        <v>1567</v>
      </c>
      <c r="C845" s="161" t="s">
        <v>726</v>
      </c>
      <c r="D845" s="170">
        <v>36.08</v>
      </c>
      <c r="E845" s="161" t="s">
        <v>3117</v>
      </c>
      <c r="F845" s="160"/>
      <c r="G845" s="160">
        <v>1</v>
      </c>
      <c r="M845"/>
      <c r="N845"/>
      <c r="O845"/>
    </row>
    <row r="846" spans="1:15" s="2" customFormat="1" x14ac:dyDescent="0.2">
      <c r="A846" s="160">
        <v>844</v>
      </c>
      <c r="B846" s="161" t="s">
        <v>1568</v>
      </c>
      <c r="C846" s="161" t="s">
        <v>726</v>
      </c>
      <c r="D846" s="170">
        <v>36.31</v>
      </c>
      <c r="E846" s="161" t="s">
        <v>3118</v>
      </c>
      <c r="F846" s="160"/>
      <c r="G846" s="160">
        <v>1</v>
      </c>
      <c r="M846"/>
      <c r="N846"/>
      <c r="O846"/>
    </row>
    <row r="847" spans="1:15" s="2" customFormat="1" x14ac:dyDescent="0.2">
      <c r="A847" s="160">
        <v>845</v>
      </c>
      <c r="B847" s="161" t="s">
        <v>1569</v>
      </c>
      <c r="C847" s="161" t="s">
        <v>726</v>
      </c>
      <c r="D847" s="170">
        <v>36.08</v>
      </c>
      <c r="E847" s="161" t="s">
        <v>3117</v>
      </c>
      <c r="F847" s="160"/>
      <c r="G847" s="160">
        <v>1</v>
      </c>
      <c r="M847"/>
      <c r="N847"/>
      <c r="O847"/>
    </row>
    <row r="848" spans="1:15" s="2" customFormat="1" x14ac:dyDescent="0.2">
      <c r="A848" s="160">
        <v>846</v>
      </c>
      <c r="B848" s="161" t="s">
        <v>1570</v>
      </c>
      <c r="C848" s="161" t="s">
        <v>726</v>
      </c>
      <c r="D848" s="170">
        <v>36.31</v>
      </c>
      <c r="E848" s="161" t="s">
        <v>3118</v>
      </c>
      <c r="F848" s="160"/>
      <c r="G848" s="160">
        <v>1</v>
      </c>
      <c r="M848"/>
      <c r="N848"/>
      <c r="O848"/>
    </row>
    <row r="849" spans="1:15" s="2" customFormat="1" x14ac:dyDescent="0.2">
      <c r="A849" s="160">
        <v>847</v>
      </c>
      <c r="B849" s="161" t="s">
        <v>1571</v>
      </c>
      <c r="C849" s="161" t="s">
        <v>726</v>
      </c>
      <c r="D849" s="170">
        <v>36.08</v>
      </c>
      <c r="E849" s="161" t="s">
        <v>3117</v>
      </c>
      <c r="F849" s="160"/>
      <c r="G849" s="160">
        <v>1</v>
      </c>
      <c r="M849"/>
      <c r="N849"/>
      <c r="O849"/>
    </row>
    <row r="850" spans="1:15" s="2" customFormat="1" x14ac:dyDescent="0.2">
      <c r="A850" s="160">
        <v>848</v>
      </c>
      <c r="B850" s="161" t="s">
        <v>1572</v>
      </c>
      <c r="C850" s="161" t="s">
        <v>726</v>
      </c>
      <c r="D850" s="170">
        <v>36.31</v>
      </c>
      <c r="E850" s="161" t="s">
        <v>3118</v>
      </c>
      <c r="F850" s="160"/>
      <c r="G850" s="160">
        <v>1</v>
      </c>
      <c r="M850"/>
      <c r="N850"/>
      <c r="O850"/>
    </row>
    <row r="851" spans="1:15" s="2" customFormat="1" x14ac:dyDescent="0.2">
      <c r="A851" s="160">
        <v>849</v>
      </c>
      <c r="B851" s="161" t="s">
        <v>1573</v>
      </c>
      <c r="C851" s="161" t="s">
        <v>726</v>
      </c>
      <c r="D851" s="170">
        <v>36.08</v>
      </c>
      <c r="E851" s="161" t="s">
        <v>3117</v>
      </c>
      <c r="F851" s="160"/>
      <c r="G851" s="160">
        <v>1</v>
      </c>
      <c r="M851"/>
      <c r="N851"/>
      <c r="O851"/>
    </row>
    <row r="852" spans="1:15" s="2" customFormat="1" x14ac:dyDescent="0.2">
      <c r="A852" s="160">
        <v>850</v>
      </c>
      <c r="B852" s="161" t="s">
        <v>1574</v>
      </c>
      <c r="C852" s="161" t="s">
        <v>726</v>
      </c>
      <c r="D852" s="170">
        <v>36.31</v>
      </c>
      <c r="E852" s="161" t="s">
        <v>3118</v>
      </c>
      <c r="F852" s="160"/>
      <c r="G852" s="160">
        <v>1</v>
      </c>
      <c r="M852"/>
      <c r="N852"/>
      <c r="O852"/>
    </row>
    <row r="853" spans="1:15" s="2" customFormat="1" x14ac:dyDescent="0.2">
      <c r="A853" s="160">
        <v>851</v>
      </c>
      <c r="B853" s="161" t="s">
        <v>1575</v>
      </c>
      <c r="C853" s="161" t="s">
        <v>726</v>
      </c>
      <c r="D853" s="170">
        <v>36.31</v>
      </c>
      <c r="E853" s="161" t="s">
        <v>3118</v>
      </c>
      <c r="F853" s="160"/>
      <c r="G853" s="160">
        <v>1</v>
      </c>
      <c r="M853"/>
      <c r="N853"/>
      <c r="O853"/>
    </row>
    <row r="854" spans="1:15" s="2" customFormat="1" x14ac:dyDescent="0.2">
      <c r="A854" s="160">
        <v>852</v>
      </c>
      <c r="B854" s="161" t="s">
        <v>1576</v>
      </c>
      <c r="C854" s="161" t="s">
        <v>726</v>
      </c>
      <c r="D854" s="170">
        <v>36.08</v>
      </c>
      <c r="E854" s="161" t="s">
        <v>3117</v>
      </c>
      <c r="F854" s="160"/>
      <c r="G854" s="160">
        <v>1</v>
      </c>
      <c r="M854"/>
      <c r="N854"/>
      <c r="O854"/>
    </row>
    <row r="855" spans="1:15" s="2" customFormat="1" x14ac:dyDescent="0.2">
      <c r="A855" s="160">
        <v>853</v>
      </c>
      <c r="B855" s="161" t="s">
        <v>1577</v>
      </c>
      <c r="C855" s="161" t="s">
        <v>726</v>
      </c>
      <c r="D855" s="170">
        <v>36.31</v>
      </c>
      <c r="E855" s="161" t="s">
        <v>3118</v>
      </c>
      <c r="F855" s="160"/>
      <c r="G855" s="160">
        <v>1</v>
      </c>
      <c r="M855"/>
      <c r="N855"/>
      <c r="O855"/>
    </row>
    <row r="856" spans="1:15" s="2" customFormat="1" x14ac:dyDescent="0.2">
      <c r="A856" s="160">
        <v>854</v>
      </c>
      <c r="B856" s="161" t="s">
        <v>1578</v>
      </c>
      <c r="C856" s="161" t="s">
        <v>726</v>
      </c>
      <c r="D856" s="170">
        <v>36.08</v>
      </c>
      <c r="E856" s="161" t="s">
        <v>3117</v>
      </c>
      <c r="F856" s="160"/>
      <c r="G856" s="160">
        <v>1</v>
      </c>
      <c r="M856"/>
      <c r="N856"/>
      <c r="O856"/>
    </row>
    <row r="857" spans="1:15" s="2" customFormat="1" x14ac:dyDescent="0.2">
      <c r="A857" s="160">
        <v>855</v>
      </c>
      <c r="B857" s="161" t="s">
        <v>1579</v>
      </c>
      <c r="C857" s="161" t="s">
        <v>726</v>
      </c>
      <c r="D857" s="170">
        <v>38.340000000000003</v>
      </c>
      <c r="E857" s="161" t="s">
        <v>3118</v>
      </c>
      <c r="F857" s="160"/>
      <c r="G857" s="160">
        <v>1</v>
      </c>
      <c r="M857"/>
      <c r="N857"/>
      <c r="O857"/>
    </row>
    <row r="858" spans="1:15" s="2" customFormat="1" x14ac:dyDescent="0.2">
      <c r="A858" s="160">
        <v>856</v>
      </c>
      <c r="B858" s="161" t="s">
        <v>1580</v>
      </c>
      <c r="C858" s="161" t="s">
        <v>726</v>
      </c>
      <c r="D858" s="170">
        <v>36.08</v>
      </c>
      <c r="E858" s="161" t="s">
        <v>3117</v>
      </c>
      <c r="F858" s="160"/>
      <c r="G858" s="160">
        <v>1</v>
      </c>
      <c r="M858"/>
      <c r="N858"/>
      <c r="O858"/>
    </row>
    <row r="859" spans="1:15" s="2" customFormat="1" x14ac:dyDescent="0.2">
      <c r="A859" s="160">
        <v>857</v>
      </c>
      <c r="B859" s="161" t="s">
        <v>1581</v>
      </c>
      <c r="C859" s="161" t="s">
        <v>726</v>
      </c>
      <c r="D859" s="170">
        <v>38.090000000000003</v>
      </c>
      <c r="E859" s="161" t="s">
        <v>3116</v>
      </c>
      <c r="F859" s="160"/>
      <c r="G859" s="160">
        <v>1</v>
      </c>
      <c r="M859"/>
      <c r="N859"/>
      <c r="O859"/>
    </row>
    <row r="860" spans="1:15" s="2" customFormat="1" x14ac:dyDescent="0.2">
      <c r="A860" s="160">
        <v>858</v>
      </c>
      <c r="B860" s="161" t="s">
        <v>1582</v>
      </c>
      <c r="C860" s="161" t="s">
        <v>726</v>
      </c>
      <c r="D860" s="170">
        <v>36.08</v>
      </c>
      <c r="E860" s="161" t="s">
        <v>3116</v>
      </c>
      <c r="F860" s="160"/>
      <c r="G860" s="160">
        <v>1</v>
      </c>
      <c r="M860"/>
      <c r="N860"/>
      <c r="O860"/>
    </row>
    <row r="861" spans="1:15" s="2" customFormat="1" x14ac:dyDescent="0.2">
      <c r="A861" s="160">
        <v>859</v>
      </c>
      <c r="B861" s="161" t="s">
        <v>1583</v>
      </c>
      <c r="C861" s="161" t="s">
        <v>726</v>
      </c>
      <c r="D861" s="170">
        <v>36.08</v>
      </c>
      <c r="E861" s="161" t="s">
        <v>3116</v>
      </c>
      <c r="F861" s="160"/>
      <c r="G861" s="160">
        <v>1</v>
      </c>
      <c r="M861"/>
      <c r="N861"/>
      <c r="O861"/>
    </row>
    <row r="862" spans="1:15" s="2" customFormat="1" x14ac:dyDescent="0.2">
      <c r="A862" s="160">
        <v>860</v>
      </c>
      <c r="B862" s="161" t="s">
        <v>1584</v>
      </c>
      <c r="C862" s="161" t="s">
        <v>726</v>
      </c>
      <c r="D862" s="170">
        <v>43.6</v>
      </c>
      <c r="E862" s="161" t="s">
        <v>3116</v>
      </c>
      <c r="F862" s="160"/>
      <c r="G862" s="160">
        <v>1</v>
      </c>
      <c r="M862"/>
      <c r="N862"/>
      <c r="O862"/>
    </row>
    <row r="863" spans="1:15" s="2" customFormat="1" x14ac:dyDescent="0.2">
      <c r="A863" s="160">
        <v>861</v>
      </c>
      <c r="B863" s="161" t="s">
        <v>1585</v>
      </c>
      <c r="C863" s="161" t="s">
        <v>726</v>
      </c>
      <c r="D863" s="170">
        <v>43.6</v>
      </c>
      <c r="E863" s="161" t="s">
        <v>3116</v>
      </c>
      <c r="F863" s="160"/>
      <c r="G863" s="160">
        <v>1</v>
      </c>
      <c r="M863"/>
      <c r="N863"/>
      <c r="O863"/>
    </row>
    <row r="864" spans="1:15" s="2" customFormat="1" x14ac:dyDescent="0.2">
      <c r="A864" s="160">
        <v>862</v>
      </c>
      <c r="B864" s="161" t="s">
        <v>1586</v>
      </c>
      <c r="C864" s="161" t="s">
        <v>726</v>
      </c>
      <c r="D864" s="170">
        <v>36.08</v>
      </c>
      <c r="E864" s="161" t="s">
        <v>3116</v>
      </c>
      <c r="F864" s="160"/>
      <c r="G864" s="160">
        <v>1</v>
      </c>
      <c r="M864"/>
      <c r="N864"/>
      <c r="O864"/>
    </row>
    <row r="865" spans="1:15" s="2" customFormat="1" x14ac:dyDescent="0.2">
      <c r="A865" s="160">
        <v>863</v>
      </c>
      <c r="B865" s="161" t="s">
        <v>1587</v>
      </c>
      <c r="C865" s="161" t="s">
        <v>726</v>
      </c>
      <c r="D865" s="170">
        <v>36.08</v>
      </c>
      <c r="E865" s="161" t="s">
        <v>3116</v>
      </c>
      <c r="F865" s="160"/>
      <c r="G865" s="160">
        <v>1</v>
      </c>
      <c r="M865"/>
      <c r="N865"/>
      <c r="O865"/>
    </row>
    <row r="866" spans="1:15" s="2" customFormat="1" x14ac:dyDescent="0.2">
      <c r="A866" s="160">
        <v>864</v>
      </c>
      <c r="B866" s="161" t="s">
        <v>1588</v>
      </c>
      <c r="C866" s="161" t="s">
        <v>726</v>
      </c>
      <c r="D866" s="170">
        <v>38.090000000000003</v>
      </c>
      <c r="E866" s="161" t="s">
        <v>3116</v>
      </c>
      <c r="F866" s="160"/>
      <c r="G866" s="160">
        <v>1</v>
      </c>
      <c r="M866"/>
      <c r="N866"/>
      <c r="O866"/>
    </row>
    <row r="867" spans="1:15" s="2" customFormat="1" x14ac:dyDescent="0.2">
      <c r="A867" s="160">
        <v>865</v>
      </c>
      <c r="B867" s="161" t="s">
        <v>1589</v>
      </c>
      <c r="C867" s="161" t="s">
        <v>726</v>
      </c>
      <c r="D867" s="170">
        <v>36.31</v>
      </c>
      <c r="E867" s="161" t="s">
        <v>3118</v>
      </c>
      <c r="F867" s="160"/>
      <c r="G867" s="160">
        <v>1</v>
      </c>
      <c r="M867"/>
      <c r="N867"/>
      <c r="O867"/>
    </row>
    <row r="868" spans="1:15" s="2" customFormat="1" x14ac:dyDescent="0.2">
      <c r="A868" s="160">
        <v>866</v>
      </c>
      <c r="B868" s="161" t="s">
        <v>1590</v>
      </c>
      <c r="C868" s="161" t="s">
        <v>726</v>
      </c>
      <c r="D868" s="170">
        <v>38.090000000000003</v>
      </c>
      <c r="E868" s="161" t="s">
        <v>3117</v>
      </c>
      <c r="F868" s="160"/>
      <c r="G868" s="160">
        <v>1</v>
      </c>
      <c r="M868"/>
      <c r="N868"/>
      <c r="O868"/>
    </row>
    <row r="869" spans="1:15" s="2" customFormat="1" x14ac:dyDescent="0.2">
      <c r="A869" s="160">
        <v>867</v>
      </c>
      <c r="B869" s="161" t="s">
        <v>1591</v>
      </c>
      <c r="C869" s="161" t="s">
        <v>726</v>
      </c>
      <c r="D869" s="170">
        <v>36.31</v>
      </c>
      <c r="E869" s="161" t="s">
        <v>3118</v>
      </c>
      <c r="F869" s="160"/>
      <c r="G869" s="160">
        <v>1</v>
      </c>
      <c r="M869"/>
      <c r="N869"/>
      <c r="O869"/>
    </row>
    <row r="870" spans="1:15" s="2" customFormat="1" x14ac:dyDescent="0.2">
      <c r="A870" s="160">
        <v>868</v>
      </c>
      <c r="B870" s="161" t="s">
        <v>1592</v>
      </c>
      <c r="C870" s="161" t="s">
        <v>726</v>
      </c>
      <c r="D870" s="170">
        <v>36.08</v>
      </c>
      <c r="E870" s="161" t="s">
        <v>3117</v>
      </c>
      <c r="F870" s="160"/>
      <c r="G870" s="160">
        <v>1</v>
      </c>
      <c r="M870"/>
      <c r="N870"/>
      <c r="O870"/>
    </row>
    <row r="871" spans="1:15" s="2" customFormat="1" x14ac:dyDescent="0.2">
      <c r="A871" s="160">
        <v>869</v>
      </c>
      <c r="B871" s="161" t="s">
        <v>1593</v>
      </c>
      <c r="C871" s="161" t="s">
        <v>726</v>
      </c>
      <c r="D871" s="170">
        <v>36.31</v>
      </c>
      <c r="E871" s="161" t="s">
        <v>3118</v>
      </c>
      <c r="F871" s="160"/>
      <c r="G871" s="160">
        <v>1</v>
      </c>
      <c r="M871"/>
      <c r="N871"/>
      <c r="O871"/>
    </row>
    <row r="872" spans="1:15" s="2" customFormat="1" x14ac:dyDescent="0.2">
      <c r="A872" s="160">
        <v>870</v>
      </c>
      <c r="B872" s="161" t="s">
        <v>1594</v>
      </c>
      <c r="C872" s="161" t="s">
        <v>726</v>
      </c>
      <c r="D872" s="170">
        <v>36.08</v>
      </c>
      <c r="E872" s="161" t="s">
        <v>3117</v>
      </c>
      <c r="F872" s="160"/>
      <c r="G872" s="160">
        <v>1</v>
      </c>
      <c r="M872"/>
      <c r="N872"/>
      <c r="O872"/>
    </row>
    <row r="873" spans="1:15" s="2" customFormat="1" x14ac:dyDescent="0.2">
      <c r="A873" s="160">
        <v>871</v>
      </c>
      <c r="B873" s="161" t="s">
        <v>1595</v>
      </c>
      <c r="C873" s="161" t="s">
        <v>726</v>
      </c>
      <c r="D873" s="170">
        <v>36.31</v>
      </c>
      <c r="E873" s="161" t="s">
        <v>3118</v>
      </c>
      <c r="F873" s="160"/>
      <c r="G873" s="160">
        <v>1</v>
      </c>
      <c r="M873"/>
      <c r="N873"/>
      <c r="O873"/>
    </row>
    <row r="874" spans="1:15" s="2" customFormat="1" x14ac:dyDescent="0.2">
      <c r="A874" s="160">
        <v>872</v>
      </c>
      <c r="B874" s="161" t="s">
        <v>1596</v>
      </c>
      <c r="C874" s="161" t="s">
        <v>726</v>
      </c>
      <c r="D874" s="170">
        <v>36.08</v>
      </c>
      <c r="E874" s="161" t="s">
        <v>3117</v>
      </c>
      <c r="F874" s="160"/>
      <c r="G874" s="160">
        <v>1</v>
      </c>
      <c r="M874"/>
      <c r="N874"/>
      <c r="O874"/>
    </row>
    <row r="875" spans="1:15" s="2" customFormat="1" x14ac:dyDescent="0.2">
      <c r="A875" s="160">
        <v>873</v>
      </c>
      <c r="B875" s="161" t="s">
        <v>1597</v>
      </c>
      <c r="C875" s="161" t="s">
        <v>726</v>
      </c>
      <c r="D875" s="170">
        <v>36.31</v>
      </c>
      <c r="E875" s="161" t="s">
        <v>3118</v>
      </c>
      <c r="F875" s="160"/>
      <c r="G875" s="160">
        <v>1</v>
      </c>
      <c r="M875"/>
      <c r="N875"/>
      <c r="O875"/>
    </row>
    <row r="876" spans="1:15" s="2" customFormat="1" x14ac:dyDescent="0.2">
      <c r="A876" s="160">
        <v>874</v>
      </c>
      <c r="B876" s="161" t="s">
        <v>1598</v>
      </c>
      <c r="C876" s="161" t="s">
        <v>726</v>
      </c>
      <c r="D876" s="170">
        <v>38.340000000000003</v>
      </c>
      <c r="E876" s="161" t="s">
        <v>3117</v>
      </c>
      <c r="F876" s="160"/>
      <c r="G876" s="160">
        <v>1</v>
      </c>
      <c r="M876"/>
      <c r="N876"/>
      <c r="O876"/>
    </row>
    <row r="877" spans="1:15" s="2" customFormat="1" x14ac:dyDescent="0.2">
      <c r="A877" s="160">
        <v>875</v>
      </c>
      <c r="B877" s="161" t="s">
        <v>1599</v>
      </c>
      <c r="C877" s="161" t="s">
        <v>726</v>
      </c>
      <c r="D877" s="170">
        <v>36.31</v>
      </c>
      <c r="E877" s="161" t="s">
        <v>3118</v>
      </c>
      <c r="F877" s="160"/>
      <c r="G877" s="160">
        <v>1</v>
      </c>
      <c r="M877"/>
      <c r="N877"/>
      <c r="O877"/>
    </row>
    <row r="878" spans="1:15" s="2" customFormat="1" x14ac:dyDescent="0.2">
      <c r="A878" s="160">
        <v>876</v>
      </c>
      <c r="B878" s="161" t="s">
        <v>1600</v>
      </c>
      <c r="C878" s="161" t="s">
        <v>726</v>
      </c>
      <c r="D878" s="170">
        <v>36.08</v>
      </c>
      <c r="E878" s="161" t="s">
        <v>3117</v>
      </c>
      <c r="F878" s="160"/>
      <c r="G878" s="160">
        <v>1</v>
      </c>
      <c r="M878"/>
      <c r="N878"/>
      <c r="O878"/>
    </row>
    <row r="879" spans="1:15" s="2" customFormat="1" x14ac:dyDescent="0.2">
      <c r="A879" s="160">
        <v>877</v>
      </c>
      <c r="B879" s="161" t="s">
        <v>1601</v>
      </c>
      <c r="C879" s="161" t="s">
        <v>726</v>
      </c>
      <c r="D879" s="170">
        <v>36.31</v>
      </c>
      <c r="E879" s="161" t="s">
        <v>3118</v>
      </c>
      <c r="F879" s="160"/>
      <c r="G879" s="160">
        <v>1</v>
      </c>
      <c r="M879"/>
      <c r="N879"/>
      <c r="O879"/>
    </row>
    <row r="880" spans="1:15" s="2" customFormat="1" x14ac:dyDescent="0.2">
      <c r="A880" s="160">
        <v>878</v>
      </c>
      <c r="B880" s="161" t="s">
        <v>1602</v>
      </c>
      <c r="C880" s="161" t="s">
        <v>726</v>
      </c>
      <c r="D880" s="170">
        <v>36.08</v>
      </c>
      <c r="E880" s="161" t="s">
        <v>3117</v>
      </c>
      <c r="F880" s="160"/>
      <c r="G880" s="160">
        <v>1</v>
      </c>
      <c r="M880"/>
      <c r="N880"/>
      <c r="O880"/>
    </row>
    <row r="881" spans="1:15" s="2" customFormat="1" x14ac:dyDescent="0.2">
      <c r="A881" s="160">
        <v>879</v>
      </c>
      <c r="B881" s="161" t="s">
        <v>1603</v>
      </c>
      <c r="C881" s="161" t="s">
        <v>726</v>
      </c>
      <c r="D881" s="170">
        <v>36.31</v>
      </c>
      <c r="E881" s="161" t="s">
        <v>3118</v>
      </c>
      <c r="F881" s="160"/>
      <c r="G881" s="160">
        <v>1</v>
      </c>
      <c r="M881"/>
      <c r="N881"/>
      <c r="O881"/>
    </row>
    <row r="882" spans="1:15" s="2" customFormat="1" x14ac:dyDescent="0.2">
      <c r="A882" s="160">
        <v>880</v>
      </c>
      <c r="B882" s="161" t="s">
        <v>1604</v>
      </c>
      <c r="C882" s="161" t="s">
        <v>726</v>
      </c>
      <c r="D882" s="170">
        <v>36.31</v>
      </c>
      <c r="E882" s="161" t="s">
        <v>3118</v>
      </c>
      <c r="F882" s="160"/>
      <c r="G882" s="160">
        <v>1</v>
      </c>
      <c r="M882"/>
      <c r="N882"/>
      <c r="O882"/>
    </row>
    <row r="883" spans="1:15" s="2" customFormat="1" x14ac:dyDescent="0.2">
      <c r="A883" s="160">
        <v>881</v>
      </c>
      <c r="B883" s="161" t="s">
        <v>1605</v>
      </c>
      <c r="C883" s="161" t="s">
        <v>726</v>
      </c>
      <c r="D883" s="170">
        <v>36.31</v>
      </c>
      <c r="E883" s="161" t="s">
        <v>3118</v>
      </c>
      <c r="F883" s="160"/>
      <c r="G883" s="160">
        <v>1</v>
      </c>
      <c r="M883"/>
      <c r="N883"/>
      <c r="O883"/>
    </row>
    <row r="884" spans="1:15" s="2" customFormat="1" x14ac:dyDescent="0.2">
      <c r="A884" s="160">
        <v>882</v>
      </c>
      <c r="B884" s="161" t="s">
        <v>1606</v>
      </c>
      <c r="C884" s="161" t="s">
        <v>726</v>
      </c>
      <c r="D884" s="170">
        <v>36.08</v>
      </c>
      <c r="E884" s="161" t="s">
        <v>3117</v>
      </c>
      <c r="F884" s="160"/>
      <c r="G884" s="160">
        <v>1</v>
      </c>
      <c r="M884"/>
      <c r="N884"/>
      <c r="O884"/>
    </row>
    <row r="885" spans="1:15" s="2" customFormat="1" x14ac:dyDescent="0.2">
      <c r="A885" s="160">
        <v>883</v>
      </c>
      <c r="B885" s="161" t="s">
        <v>1607</v>
      </c>
      <c r="C885" s="161" t="s">
        <v>726</v>
      </c>
      <c r="D885" s="170">
        <v>36.31</v>
      </c>
      <c r="E885" s="161" t="s">
        <v>3118</v>
      </c>
      <c r="F885" s="160"/>
      <c r="G885" s="160">
        <v>1</v>
      </c>
      <c r="M885"/>
      <c r="N885"/>
      <c r="O885"/>
    </row>
    <row r="886" spans="1:15" s="2" customFormat="1" x14ac:dyDescent="0.2">
      <c r="A886" s="160">
        <v>884</v>
      </c>
      <c r="B886" s="161" t="s">
        <v>1608</v>
      </c>
      <c r="C886" s="161" t="s">
        <v>726</v>
      </c>
      <c r="D886" s="170">
        <v>36.08</v>
      </c>
      <c r="E886" s="161" t="s">
        <v>3117</v>
      </c>
      <c r="F886" s="160"/>
      <c r="G886" s="160">
        <v>1</v>
      </c>
      <c r="M886"/>
      <c r="N886"/>
      <c r="O886"/>
    </row>
    <row r="887" spans="1:15" s="2" customFormat="1" x14ac:dyDescent="0.2">
      <c r="A887" s="160">
        <v>885</v>
      </c>
      <c r="B887" s="161" t="s">
        <v>1609</v>
      </c>
      <c r="C887" s="161" t="s">
        <v>726</v>
      </c>
      <c r="D887" s="170">
        <v>36.31</v>
      </c>
      <c r="E887" s="161" t="s">
        <v>3118</v>
      </c>
      <c r="F887" s="160"/>
      <c r="G887" s="160">
        <v>1</v>
      </c>
      <c r="M887"/>
      <c r="N887"/>
      <c r="O887"/>
    </row>
    <row r="888" spans="1:15" s="2" customFormat="1" x14ac:dyDescent="0.2">
      <c r="A888" s="160">
        <v>886</v>
      </c>
      <c r="B888" s="161" t="s">
        <v>1610</v>
      </c>
      <c r="C888" s="161" t="s">
        <v>726</v>
      </c>
      <c r="D888" s="170">
        <v>36.08</v>
      </c>
      <c r="E888" s="161" t="s">
        <v>3117</v>
      </c>
      <c r="F888" s="160"/>
      <c r="G888" s="160">
        <v>1</v>
      </c>
      <c r="M888"/>
      <c r="N888"/>
      <c r="O888"/>
    </row>
    <row r="889" spans="1:15" s="2" customFormat="1" x14ac:dyDescent="0.2">
      <c r="A889" s="160">
        <v>887</v>
      </c>
      <c r="B889" s="161" t="s">
        <v>1611</v>
      </c>
      <c r="C889" s="161" t="s">
        <v>726</v>
      </c>
      <c r="D889" s="170">
        <v>36.31</v>
      </c>
      <c r="E889" s="161" t="s">
        <v>3118</v>
      </c>
      <c r="F889" s="160"/>
      <c r="G889" s="160">
        <v>1</v>
      </c>
      <c r="M889"/>
      <c r="N889"/>
      <c r="O889"/>
    </row>
    <row r="890" spans="1:15" s="2" customFormat="1" x14ac:dyDescent="0.2">
      <c r="A890" s="160">
        <v>888</v>
      </c>
      <c r="B890" s="161" t="s">
        <v>1612</v>
      </c>
      <c r="C890" s="161" t="s">
        <v>726</v>
      </c>
      <c r="D890" s="170">
        <v>36.08</v>
      </c>
      <c r="E890" s="161" t="s">
        <v>3117</v>
      </c>
      <c r="F890" s="160"/>
      <c r="G890" s="160">
        <v>1</v>
      </c>
      <c r="M890"/>
      <c r="N890"/>
      <c r="O890"/>
    </row>
    <row r="891" spans="1:15" s="2" customFormat="1" x14ac:dyDescent="0.2">
      <c r="A891" s="160">
        <v>889</v>
      </c>
      <c r="B891" s="161" t="s">
        <v>1613</v>
      </c>
      <c r="C891" s="161" t="s">
        <v>726</v>
      </c>
      <c r="D891" s="170">
        <v>38.590000000000003</v>
      </c>
      <c r="E891" s="161" t="s">
        <v>3118</v>
      </c>
      <c r="F891" s="160"/>
      <c r="G891" s="160">
        <v>1</v>
      </c>
      <c r="M891"/>
      <c r="N891"/>
      <c r="O891"/>
    </row>
    <row r="892" spans="1:15" s="2" customFormat="1" x14ac:dyDescent="0.2">
      <c r="A892" s="160">
        <v>890</v>
      </c>
      <c r="B892" s="161" t="s">
        <v>1614</v>
      </c>
      <c r="C892" s="161" t="s">
        <v>726</v>
      </c>
      <c r="D892" s="170">
        <v>36.08</v>
      </c>
      <c r="E892" s="161" t="s">
        <v>3117</v>
      </c>
      <c r="F892" s="160"/>
      <c r="G892" s="160">
        <v>1</v>
      </c>
      <c r="M892"/>
      <c r="N892"/>
      <c r="O892"/>
    </row>
    <row r="893" spans="1:15" s="2" customFormat="1" x14ac:dyDescent="0.2">
      <c r="A893" s="160">
        <v>891</v>
      </c>
      <c r="B893" s="161" t="s">
        <v>1615</v>
      </c>
      <c r="C893" s="161" t="s">
        <v>726</v>
      </c>
      <c r="D893" s="170">
        <v>36.31</v>
      </c>
      <c r="E893" s="161" t="s">
        <v>3118</v>
      </c>
      <c r="F893" s="160"/>
      <c r="G893" s="160">
        <v>1</v>
      </c>
      <c r="M893"/>
      <c r="N893"/>
      <c r="O893"/>
    </row>
    <row r="894" spans="1:15" s="2" customFormat="1" x14ac:dyDescent="0.2">
      <c r="A894" s="160">
        <v>892</v>
      </c>
      <c r="B894" s="161" t="s">
        <v>1616</v>
      </c>
      <c r="C894" s="161" t="s">
        <v>726</v>
      </c>
      <c r="D894" s="170">
        <v>36.08</v>
      </c>
      <c r="E894" s="161" t="s">
        <v>3117</v>
      </c>
      <c r="F894" s="160"/>
      <c r="G894" s="160">
        <v>1</v>
      </c>
      <c r="M894"/>
      <c r="N894"/>
      <c r="O894"/>
    </row>
    <row r="895" spans="1:15" s="2" customFormat="1" x14ac:dyDescent="0.2">
      <c r="A895" s="160">
        <v>893</v>
      </c>
      <c r="B895" s="161" t="s">
        <v>1617</v>
      </c>
      <c r="C895" s="161" t="s">
        <v>726</v>
      </c>
      <c r="D895" s="170">
        <v>36.08</v>
      </c>
      <c r="E895" s="161" t="s">
        <v>3117</v>
      </c>
      <c r="F895" s="160"/>
      <c r="G895" s="160">
        <v>1</v>
      </c>
      <c r="M895"/>
      <c r="N895"/>
      <c r="O895"/>
    </row>
    <row r="896" spans="1:15" s="2" customFormat="1" x14ac:dyDescent="0.2">
      <c r="A896" s="160">
        <v>894</v>
      </c>
      <c r="B896" s="161" t="s">
        <v>1618</v>
      </c>
      <c r="C896" s="161" t="s">
        <v>726</v>
      </c>
      <c r="D896" s="170">
        <v>38.340000000000003</v>
      </c>
      <c r="E896" s="161" t="s">
        <v>3117</v>
      </c>
      <c r="F896" s="160"/>
      <c r="G896" s="160">
        <v>1</v>
      </c>
      <c r="M896"/>
      <c r="N896"/>
      <c r="O896"/>
    </row>
    <row r="897" spans="1:15" s="2" customFormat="1" x14ac:dyDescent="0.2">
      <c r="A897" s="160">
        <v>895</v>
      </c>
      <c r="B897" s="161" t="s">
        <v>1619</v>
      </c>
      <c r="C897" s="161" t="s">
        <v>726</v>
      </c>
      <c r="D897" s="170">
        <v>36.08</v>
      </c>
      <c r="E897" s="161" t="s">
        <v>3116</v>
      </c>
      <c r="F897" s="160"/>
      <c r="G897" s="160">
        <v>1</v>
      </c>
      <c r="M897"/>
      <c r="N897"/>
      <c r="O897"/>
    </row>
    <row r="898" spans="1:15" s="2" customFormat="1" x14ac:dyDescent="0.2">
      <c r="A898" s="160">
        <v>896</v>
      </c>
      <c r="B898" s="161" t="s">
        <v>1620</v>
      </c>
      <c r="C898" s="161" t="s">
        <v>726</v>
      </c>
      <c r="D898" s="170">
        <v>36.31</v>
      </c>
      <c r="E898" s="161" t="s">
        <v>3118</v>
      </c>
      <c r="F898" s="160"/>
      <c r="G898" s="160">
        <v>1</v>
      </c>
      <c r="M898"/>
      <c r="N898"/>
      <c r="O898"/>
    </row>
    <row r="899" spans="1:15" s="2" customFormat="1" x14ac:dyDescent="0.2">
      <c r="A899" s="160">
        <v>897</v>
      </c>
      <c r="B899" s="161" t="s">
        <v>1621</v>
      </c>
      <c r="C899" s="161" t="s">
        <v>726</v>
      </c>
      <c r="D899" s="170">
        <v>36.08</v>
      </c>
      <c r="E899" s="161" t="s">
        <v>3117</v>
      </c>
      <c r="F899" s="160"/>
      <c r="G899" s="160">
        <v>1</v>
      </c>
      <c r="M899"/>
      <c r="N899"/>
      <c r="O899"/>
    </row>
    <row r="900" spans="1:15" s="2" customFormat="1" x14ac:dyDescent="0.2">
      <c r="A900" s="160">
        <v>898</v>
      </c>
      <c r="B900" s="161" t="s">
        <v>1622</v>
      </c>
      <c r="C900" s="161" t="s">
        <v>726</v>
      </c>
      <c r="D900" s="170">
        <v>36.31</v>
      </c>
      <c r="E900" s="161" t="s">
        <v>3118</v>
      </c>
      <c r="F900" s="160"/>
      <c r="G900" s="160">
        <v>1</v>
      </c>
      <c r="M900"/>
      <c r="N900"/>
      <c r="O900"/>
    </row>
    <row r="901" spans="1:15" s="2" customFormat="1" x14ac:dyDescent="0.2">
      <c r="A901" s="160">
        <v>899</v>
      </c>
      <c r="B901" s="161" t="s">
        <v>1623</v>
      </c>
      <c r="C901" s="161" t="s">
        <v>726</v>
      </c>
      <c r="D901" s="170">
        <v>36.08</v>
      </c>
      <c r="E901" s="161" t="s">
        <v>3117</v>
      </c>
      <c r="F901" s="160"/>
      <c r="G901" s="160">
        <v>1</v>
      </c>
      <c r="M901"/>
      <c r="N901"/>
      <c r="O901"/>
    </row>
    <row r="902" spans="1:15" s="2" customFormat="1" x14ac:dyDescent="0.2">
      <c r="A902" s="160">
        <v>900</v>
      </c>
      <c r="B902" s="161" t="s">
        <v>1624</v>
      </c>
      <c r="C902" s="161" t="s">
        <v>726</v>
      </c>
      <c r="D902" s="170">
        <v>36.31</v>
      </c>
      <c r="E902" s="161" t="s">
        <v>3118</v>
      </c>
      <c r="F902" s="160"/>
      <c r="G902" s="160">
        <v>1</v>
      </c>
      <c r="M902"/>
      <c r="N902"/>
      <c r="O902"/>
    </row>
    <row r="903" spans="1:15" s="2" customFormat="1" x14ac:dyDescent="0.2">
      <c r="A903" s="160">
        <v>901</v>
      </c>
      <c r="B903" s="161" t="s">
        <v>1625</v>
      </c>
      <c r="C903" s="161" t="s">
        <v>726</v>
      </c>
      <c r="D903" s="170">
        <v>36.08</v>
      </c>
      <c r="E903" s="161" t="s">
        <v>3117</v>
      </c>
      <c r="F903" s="160"/>
      <c r="G903" s="160">
        <v>1</v>
      </c>
      <c r="M903"/>
      <c r="N903"/>
      <c r="O903"/>
    </row>
    <row r="904" spans="1:15" s="2" customFormat="1" x14ac:dyDescent="0.2">
      <c r="A904" s="160">
        <v>902</v>
      </c>
      <c r="B904" s="161" t="s">
        <v>1626</v>
      </c>
      <c r="C904" s="161" t="s">
        <v>726</v>
      </c>
      <c r="D904" s="170">
        <v>36.31</v>
      </c>
      <c r="E904" s="161" t="s">
        <v>3118</v>
      </c>
      <c r="F904" s="160"/>
      <c r="G904" s="160">
        <v>1</v>
      </c>
      <c r="M904"/>
      <c r="N904"/>
      <c r="O904"/>
    </row>
    <row r="905" spans="1:15" s="2" customFormat="1" x14ac:dyDescent="0.2">
      <c r="A905" s="160">
        <v>903</v>
      </c>
      <c r="B905" s="161" t="s">
        <v>1627</v>
      </c>
      <c r="C905" s="161" t="s">
        <v>726</v>
      </c>
      <c r="D905" s="170">
        <v>36.08</v>
      </c>
      <c r="E905" s="161" t="s">
        <v>3117</v>
      </c>
      <c r="F905" s="160"/>
      <c r="G905" s="160">
        <v>1</v>
      </c>
      <c r="M905"/>
      <c r="N905"/>
      <c r="O905"/>
    </row>
    <row r="906" spans="1:15" s="2" customFormat="1" x14ac:dyDescent="0.2">
      <c r="A906" s="160">
        <v>904</v>
      </c>
      <c r="B906" s="161" t="s">
        <v>1628</v>
      </c>
      <c r="C906" s="161" t="s">
        <v>726</v>
      </c>
      <c r="D906" s="170">
        <v>36.31</v>
      </c>
      <c r="E906" s="161" t="s">
        <v>3118</v>
      </c>
      <c r="F906" s="160"/>
      <c r="G906" s="160">
        <v>1</v>
      </c>
      <c r="M906"/>
      <c r="N906"/>
      <c r="O906"/>
    </row>
    <row r="907" spans="1:15" s="2" customFormat="1" x14ac:dyDescent="0.2">
      <c r="A907" s="160">
        <v>905</v>
      </c>
      <c r="B907" s="161" t="s">
        <v>1629</v>
      </c>
      <c r="C907" s="161" t="s">
        <v>726</v>
      </c>
      <c r="D907" s="170">
        <v>36.31</v>
      </c>
      <c r="E907" s="161" t="s">
        <v>3118</v>
      </c>
      <c r="F907" s="160"/>
      <c r="G907" s="160">
        <v>1</v>
      </c>
      <c r="M907"/>
      <c r="N907"/>
      <c r="O907"/>
    </row>
    <row r="908" spans="1:15" s="2" customFormat="1" x14ac:dyDescent="0.2">
      <c r="A908" s="160">
        <v>906</v>
      </c>
      <c r="B908" s="161" t="s">
        <v>1630</v>
      </c>
      <c r="C908" s="161" t="s">
        <v>726</v>
      </c>
      <c r="D908" s="170">
        <v>36.08</v>
      </c>
      <c r="E908" s="161" t="s">
        <v>3117</v>
      </c>
      <c r="F908" s="160"/>
      <c r="G908" s="160">
        <v>1</v>
      </c>
      <c r="M908"/>
      <c r="N908"/>
      <c r="O908"/>
    </row>
    <row r="909" spans="1:15" s="2" customFormat="1" x14ac:dyDescent="0.2">
      <c r="A909" s="160">
        <v>907</v>
      </c>
      <c r="B909" s="161" t="s">
        <v>1631</v>
      </c>
      <c r="C909" s="161" t="s">
        <v>726</v>
      </c>
      <c r="D909" s="170">
        <v>36.31</v>
      </c>
      <c r="E909" s="161" t="s">
        <v>3118</v>
      </c>
      <c r="F909" s="160"/>
      <c r="G909" s="160">
        <v>1</v>
      </c>
      <c r="M909"/>
      <c r="N909"/>
      <c r="O909"/>
    </row>
    <row r="910" spans="1:15" s="2" customFormat="1" x14ac:dyDescent="0.2">
      <c r="A910" s="160">
        <v>908</v>
      </c>
      <c r="B910" s="161" t="s">
        <v>1632</v>
      </c>
      <c r="C910" s="161" t="s">
        <v>726</v>
      </c>
      <c r="D910" s="170">
        <v>36.08</v>
      </c>
      <c r="E910" s="161" t="s">
        <v>3117</v>
      </c>
      <c r="F910" s="160"/>
      <c r="G910" s="160">
        <v>1</v>
      </c>
      <c r="M910"/>
      <c r="N910"/>
      <c r="O910"/>
    </row>
    <row r="911" spans="1:15" s="2" customFormat="1" x14ac:dyDescent="0.2">
      <c r="A911" s="160">
        <v>909</v>
      </c>
      <c r="B911" s="161" t="s">
        <v>1633</v>
      </c>
      <c r="C911" s="161" t="s">
        <v>726</v>
      </c>
      <c r="D911" s="170">
        <v>36.31</v>
      </c>
      <c r="E911" s="161" t="s">
        <v>3118</v>
      </c>
      <c r="F911" s="160"/>
      <c r="G911" s="160">
        <v>1</v>
      </c>
      <c r="M911"/>
      <c r="N911"/>
      <c r="O911"/>
    </row>
    <row r="912" spans="1:15" s="2" customFormat="1" x14ac:dyDescent="0.2">
      <c r="A912" s="160">
        <v>910</v>
      </c>
      <c r="B912" s="161" t="s">
        <v>1634</v>
      </c>
      <c r="C912" s="161" t="s">
        <v>726</v>
      </c>
      <c r="D912" s="170">
        <v>36.08</v>
      </c>
      <c r="E912" s="161" t="s">
        <v>3117</v>
      </c>
      <c r="F912" s="160"/>
      <c r="G912" s="160">
        <v>1</v>
      </c>
      <c r="M912"/>
      <c r="N912"/>
      <c r="O912"/>
    </row>
    <row r="913" spans="1:15" s="2" customFormat="1" x14ac:dyDescent="0.2">
      <c r="A913" s="160">
        <v>911</v>
      </c>
      <c r="B913" s="161" t="s">
        <v>1635</v>
      </c>
      <c r="C913" s="161" t="s">
        <v>726</v>
      </c>
      <c r="D913" s="170">
        <v>36.31</v>
      </c>
      <c r="E913" s="161" t="s">
        <v>3118</v>
      </c>
      <c r="F913" s="160"/>
      <c r="G913" s="160">
        <v>1</v>
      </c>
      <c r="M913"/>
      <c r="N913"/>
      <c r="O913"/>
    </row>
    <row r="914" spans="1:15" s="2" customFormat="1" x14ac:dyDescent="0.2">
      <c r="A914" s="160">
        <v>912</v>
      </c>
      <c r="B914" s="161" t="s">
        <v>1636</v>
      </c>
      <c r="C914" s="161" t="s">
        <v>726</v>
      </c>
      <c r="D914" s="170">
        <v>36.08</v>
      </c>
      <c r="E914" s="161" t="s">
        <v>3117</v>
      </c>
      <c r="F914" s="160"/>
      <c r="G914" s="160">
        <v>1</v>
      </c>
      <c r="M914"/>
      <c r="N914"/>
      <c r="O914"/>
    </row>
    <row r="915" spans="1:15" s="2" customFormat="1" x14ac:dyDescent="0.2">
      <c r="A915" s="160">
        <v>913</v>
      </c>
      <c r="B915" s="161" t="s">
        <v>1637</v>
      </c>
      <c r="C915" s="161" t="s">
        <v>726</v>
      </c>
      <c r="D915" s="170">
        <v>38.590000000000003</v>
      </c>
      <c r="E915" s="161" t="s">
        <v>3118</v>
      </c>
      <c r="F915" s="160"/>
      <c r="G915" s="160">
        <v>1</v>
      </c>
      <c r="M915"/>
      <c r="N915"/>
      <c r="O915"/>
    </row>
    <row r="916" spans="1:15" s="2" customFormat="1" x14ac:dyDescent="0.2">
      <c r="A916" s="160">
        <v>914</v>
      </c>
      <c r="B916" s="161" t="s">
        <v>1638</v>
      </c>
      <c r="C916" s="161" t="s">
        <v>726</v>
      </c>
      <c r="D916" s="170">
        <v>36.08</v>
      </c>
      <c r="E916" s="161" t="s">
        <v>3117</v>
      </c>
      <c r="F916" s="160"/>
      <c r="G916" s="160">
        <v>1</v>
      </c>
      <c r="M916"/>
      <c r="N916"/>
      <c r="O916"/>
    </row>
    <row r="917" spans="1:15" s="2" customFormat="1" x14ac:dyDescent="0.2">
      <c r="A917" s="160">
        <v>915</v>
      </c>
      <c r="B917" s="161" t="s">
        <v>1639</v>
      </c>
      <c r="C917" s="161" t="s">
        <v>726</v>
      </c>
      <c r="D917" s="170">
        <v>36.31</v>
      </c>
      <c r="E917" s="161" t="s">
        <v>3118</v>
      </c>
      <c r="F917" s="160"/>
      <c r="G917" s="160">
        <v>1</v>
      </c>
      <c r="M917"/>
      <c r="N917"/>
      <c r="O917"/>
    </row>
    <row r="918" spans="1:15" s="2" customFormat="1" x14ac:dyDescent="0.2">
      <c r="A918" s="160">
        <v>916</v>
      </c>
      <c r="B918" s="161" t="s">
        <v>1640</v>
      </c>
      <c r="C918" s="161" t="s">
        <v>726</v>
      </c>
      <c r="D918" s="170">
        <v>36.08</v>
      </c>
      <c r="E918" s="161" t="s">
        <v>3117</v>
      </c>
      <c r="F918" s="160"/>
      <c r="G918" s="160">
        <v>1</v>
      </c>
      <c r="M918"/>
      <c r="N918"/>
      <c r="O918"/>
    </row>
    <row r="919" spans="1:15" s="2" customFormat="1" x14ac:dyDescent="0.2">
      <c r="A919" s="160">
        <v>917</v>
      </c>
      <c r="B919" s="161" t="s">
        <v>1641</v>
      </c>
      <c r="C919" s="161" t="s">
        <v>726</v>
      </c>
      <c r="D919" s="170">
        <v>36.31</v>
      </c>
      <c r="E919" s="161" t="s">
        <v>3118</v>
      </c>
      <c r="F919" s="160"/>
      <c r="G919" s="160">
        <v>1</v>
      </c>
      <c r="M919"/>
      <c r="N919"/>
      <c r="O919"/>
    </row>
    <row r="920" spans="1:15" s="2" customFormat="1" x14ac:dyDescent="0.2">
      <c r="A920" s="160">
        <v>918</v>
      </c>
      <c r="B920" s="161" t="s">
        <v>1642</v>
      </c>
      <c r="C920" s="161" t="s">
        <v>726</v>
      </c>
      <c r="D920" s="170">
        <v>36.31</v>
      </c>
      <c r="E920" s="161" t="s">
        <v>3118</v>
      </c>
      <c r="F920" s="160"/>
      <c r="G920" s="160">
        <v>1</v>
      </c>
      <c r="M920"/>
      <c r="N920"/>
      <c r="O920"/>
    </row>
    <row r="921" spans="1:15" x14ac:dyDescent="0.2">
      <c r="A921" s="160">
        <v>919</v>
      </c>
      <c r="B921" s="161" t="s">
        <v>1643</v>
      </c>
      <c r="C921" s="161" t="s">
        <v>726</v>
      </c>
      <c r="D921" s="170">
        <v>40.35</v>
      </c>
      <c r="E921" s="161" t="s">
        <v>3118</v>
      </c>
      <c r="F921" s="160"/>
      <c r="G921" s="160">
        <v>1</v>
      </c>
      <c r="M921"/>
      <c r="N921"/>
      <c r="O921"/>
    </row>
    <row r="922" spans="1:15" x14ac:dyDescent="0.2">
      <c r="A922" s="160">
        <v>920</v>
      </c>
      <c r="B922" s="161" t="s">
        <v>1644</v>
      </c>
      <c r="C922" s="161" t="s">
        <v>726</v>
      </c>
      <c r="D922" s="170">
        <v>37.479999999999997</v>
      </c>
      <c r="E922" s="161" t="s">
        <v>3118</v>
      </c>
      <c r="F922" s="160"/>
      <c r="G922" s="160">
        <v>1</v>
      </c>
      <c r="M922"/>
      <c r="N922"/>
      <c r="O922"/>
    </row>
    <row r="923" spans="1:15" x14ac:dyDescent="0.2">
      <c r="A923" s="160">
        <v>921</v>
      </c>
      <c r="B923" s="161" t="s">
        <v>1645</v>
      </c>
      <c r="C923" s="161" t="s">
        <v>726</v>
      </c>
      <c r="D923" s="170">
        <v>37.479999999999997</v>
      </c>
      <c r="E923" s="161" t="s">
        <v>3117</v>
      </c>
      <c r="F923" s="160"/>
      <c r="G923" s="160">
        <v>1</v>
      </c>
      <c r="M923"/>
      <c r="N923"/>
      <c r="O923"/>
    </row>
    <row r="924" spans="1:15" x14ac:dyDescent="0.2">
      <c r="A924" s="160">
        <v>922</v>
      </c>
      <c r="B924" s="161" t="s">
        <v>1646</v>
      </c>
      <c r="C924" s="161" t="s">
        <v>726</v>
      </c>
      <c r="D924" s="170">
        <v>37.479999999999997</v>
      </c>
      <c r="E924" s="161" t="s">
        <v>3118</v>
      </c>
      <c r="F924" s="160"/>
      <c r="G924" s="160">
        <v>1</v>
      </c>
      <c r="M924"/>
      <c r="N924"/>
      <c r="O924"/>
    </row>
    <row r="925" spans="1:15" x14ac:dyDescent="0.2">
      <c r="A925" s="160">
        <v>923</v>
      </c>
      <c r="B925" s="161" t="s">
        <v>1647</v>
      </c>
      <c r="C925" s="161" t="s">
        <v>726</v>
      </c>
      <c r="D925" s="170">
        <v>37.479999999999997</v>
      </c>
      <c r="E925" s="161" t="s">
        <v>3117</v>
      </c>
      <c r="F925" s="160"/>
      <c r="G925" s="160">
        <v>1</v>
      </c>
      <c r="M925"/>
      <c r="N925"/>
      <c r="O925"/>
    </row>
    <row r="926" spans="1:15" x14ac:dyDescent="0.2">
      <c r="A926" s="160">
        <v>924</v>
      </c>
      <c r="B926" s="161" t="s">
        <v>1648</v>
      </c>
      <c r="C926" s="161" t="s">
        <v>726</v>
      </c>
      <c r="D926" s="170">
        <v>37.479999999999997</v>
      </c>
      <c r="E926" s="161" t="s">
        <v>3118</v>
      </c>
      <c r="F926" s="160"/>
      <c r="G926" s="160">
        <v>1</v>
      </c>
      <c r="M926"/>
      <c r="N926"/>
      <c r="O926"/>
    </row>
    <row r="927" spans="1:15" x14ac:dyDescent="0.2">
      <c r="A927" s="160">
        <v>925</v>
      </c>
      <c r="B927" s="161" t="s">
        <v>1649</v>
      </c>
      <c r="C927" s="161" t="s">
        <v>726</v>
      </c>
      <c r="D927" s="170">
        <v>37.479999999999997</v>
      </c>
      <c r="E927" s="161" t="s">
        <v>3117</v>
      </c>
      <c r="F927" s="160"/>
      <c r="G927" s="160">
        <v>1</v>
      </c>
      <c r="M927"/>
      <c r="N927"/>
      <c r="O927"/>
    </row>
    <row r="928" spans="1:15" x14ac:dyDescent="0.2">
      <c r="A928" s="160">
        <v>926</v>
      </c>
      <c r="B928" s="161" t="s">
        <v>1650</v>
      </c>
      <c r="C928" s="161" t="s">
        <v>726</v>
      </c>
      <c r="D928" s="170">
        <v>37.479999999999997</v>
      </c>
      <c r="E928" s="161" t="s">
        <v>3118</v>
      </c>
      <c r="F928" s="160"/>
      <c r="G928" s="160">
        <v>1</v>
      </c>
      <c r="M928"/>
      <c r="N928"/>
      <c r="O928"/>
    </row>
    <row r="929" spans="1:15" x14ac:dyDescent="0.2">
      <c r="A929" s="160">
        <v>927</v>
      </c>
      <c r="B929" s="161" t="s">
        <v>1651</v>
      </c>
      <c r="C929" s="161" t="s">
        <v>726</v>
      </c>
      <c r="D929" s="170">
        <v>37.479999999999997</v>
      </c>
      <c r="E929" s="161" t="s">
        <v>3117</v>
      </c>
      <c r="F929" s="160"/>
      <c r="G929" s="160">
        <v>1</v>
      </c>
      <c r="M929"/>
      <c r="N929"/>
      <c r="O929"/>
    </row>
    <row r="930" spans="1:15" x14ac:dyDescent="0.2">
      <c r="A930" s="160">
        <v>928</v>
      </c>
      <c r="B930" s="161" t="s">
        <v>1652</v>
      </c>
      <c r="C930" s="161" t="s">
        <v>726</v>
      </c>
      <c r="D930" s="170">
        <v>37.479999999999997</v>
      </c>
      <c r="E930" s="161" t="s">
        <v>3118</v>
      </c>
      <c r="F930" s="160"/>
      <c r="G930" s="160">
        <v>1</v>
      </c>
      <c r="M930"/>
      <c r="N930"/>
      <c r="O930"/>
    </row>
    <row r="931" spans="1:15" s="2" customFormat="1" x14ac:dyDescent="0.2">
      <c r="A931" s="160">
        <v>929</v>
      </c>
      <c r="B931" s="161" t="s">
        <v>1653</v>
      </c>
      <c r="C931" s="161" t="s">
        <v>726</v>
      </c>
      <c r="D931" s="170">
        <v>40.340000000000003</v>
      </c>
      <c r="E931" s="161" t="s">
        <v>3118</v>
      </c>
      <c r="F931" s="160"/>
      <c r="G931" s="160">
        <v>1</v>
      </c>
      <c r="M931"/>
      <c r="N931"/>
      <c r="O931"/>
    </row>
    <row r="932" spans="1:15" s="2" customFormat="1" x14ac:dyDescent="0.2">
      <c r="A932" s="160">
        <v>930</v>
      </c>
      <c r="B932" s="161" t="s">
        <v>1654</v>
      </c>
      <c r="C932" s="161" t="s">
        <v>726</v>
      </c>
      <c r="D932" s="170">
        <v>40.08</v>
      </c>
      <c r="E932" s="161" t="s">
        <v>3117</v>
      </c>
      <c r="F932" s="160"/>
      <c r="G932" s="160">
        <v>1</v>
      </c>
      <c r="M932"/>
      <c r="N932"/>
      <c r="O932"/>
    </row>
    <row r="933" spans="1:15" s="2" customFormat="1" x14ac:dyDescent="0.2">
      <c r="A933" s="160">
        <v>931</v>
      </c>
      <c r="B933" s="161" t="s">
        <v>1655</v>
      </c>
      <c r="C933" s="161" t="s">
        <v>726</v>
      </c>
      <c r="D933" s="170">
        <v>36.53</v>
      </c>
      <c r="E933" s="161" t="s">
        <v>3118</v>
      </c>
      <c r="F933" s="160"/>
      <c r="G933" s="160">
        <v>1</v>
      </c>
      <c r="M933"/>
      <c r="N933"/>
      <c r="O933"/>
    </row>
    <row r="934" spans="1:15" s="2" customFormat="1" x14ac:dyDescent="0.2">
      <c r="A934" s="160">
        <v>932</v>
      </c>
      <c r="B934" s="161" t="s">
        <v>1656</v>
      </c>
      <c r="C934" s="161" t="s">
        <v>726</v>
      </c>
      <c r="D934" s="170">
        <v>36.299999999999997</v>
      </c>
      <c r="E934" s="161" t="s">
        <v>3117</v>
      </c>
      <c r="F934" s="160"/>
      <c r="G934" s="160">
        <v>1</v>
      </c>
      <c r="M934"/>
      <c r="N934"/>
      <c r="O934"/>
    </row>
    <row r="935" spans="1:15" s="2" customFormat="1" x14ac:dyDescent="0.2">
      <c r="A935" s="160">
        <v>933</v>
      </c>
      <c r="B935" s="161" t="s">
        <v>1657</v>
      </c>
      <c r="C935" s="161" t="s">
        <v>726</v>
      </c>
      <c r="D935" s="170">
        <v>36.53</v>
      </c>
      <c r="E935" s="161" t="s">
        <v>3118</v>
      </c>
      <c r="F935" s="160"/>
      <c r="G935" s="160">
        <v>1</v>
      </c>
      <c r="M935"/>
      <c r="N935"/>
      <c r="O935"/>
    </row>
    <row r="936" spans="1:15" s="2" customFormat="1" x14ac:dyDescent="0.2">
      <c r="A936" s="160">
        <v>934</v>
      </c>
      <c r="B936" s="161" t="s">
        <v>1658</v>
      </c>
      <c r="C936" s="161" t="s">
        <v>726</v>
      </c>
      <c r="D936" s="170">
        <v>36.299999999999997</v>
      </c>
      <c r="E936" s="161" t="s">
        <v>3117</v>
      </c>
      <c r="F936" s="160"/>
      <c r="G936" s="160">
        <v>1</v>
      </c>
      <c r="M936"/>
      <c r="N936"/>
      <c r="O936"/>
    </row>
    <row r="937" spans="1:15" s="2" customFormat="1" x14ac:dyDescent="0.2">
      <c r="A937" s="160">
        <v>935</v>
      </c>
      <c r="B937" s="161" t="s">
        <v>1659</v>
      </c>
      <c r="C937" s="161" t="s">
        <v>726</v>
      </c>
      <c r="D937" s="170">
        <v>36.53</v>
      </c>
      <c r="E937" s="161" t="s">
        <v>3118</v>
      </c>
      <c r="F937" s="160"/>
      <c r="G937" s="160">
        <v>1</v>
      </c>
      <c r="M937"/>
      <c r="N937"/>
      <c r="O937"/>
    </row>
    <row r="938" spans="1:15" s="2" customFormat="1" x14ac:dyDescent="0.2">
      <c r="A938" s="160">
        <v>936</v>
      </c>
      <c r="B938" s="161" t="s">
        <v>1660</v>
      </c>
      <c r="C938" s="161" t="s">
        <v>726</v>
      </c>
      <c r="D938" s="170">
        <v>36.299999999999997</v>
      </c>
      <c r="E938" s="161" t="s">
        <v>3117</v>
      </c>
      <c r="F938" s="160"/>
      <c r="G938" s="160">
        <v>1</v>
      </c>
      <c r="M938"/>
      <c r="N938"/>
      <c r="O938"/>
    </row>
    <row r="939" spans="1:15" s="2" customFormat="1" x14ac:dyDescent="0.2">
      <c r="A939" s="160">
        <v>937</v>
      </c>
      <c r="B939" s="161" t="s">
        <v>1661</v>
      </c>
      <c r="C939" s="161" t="s">
        <v>726</v>
      </c>
      <c r="D939" s="170">
        <v>36.299999999999997</v>
      </c>
      <c r="E939" s="161" t="s">
        <v>3117</v>
      </c>
      <c r="F939" s="160"/>
      <c r="G939" s="160">
        <v>1</v>
      </c>
      <c r="M939"/>
      <c r="N939"/>
      <c r="O939"/>
    </row>
    <row r="940" spans="1:15" s="2" customFormat="1" x14ac:dyDescent="0.2">
      <c r="A940" s="160">
        <v>938</v>
      </c>
      <c r="B940" s="161" t="s">
        <v>1662</v>
      </c>
      <c r="C940" s="161" t="s">
        <v>726</v>
      </c>
      <c r="D940" s="170">
        <v>36.53</v>
      </c>
      <c r="E940" s="161" t="s">
        <v>3118</v>
      </c>
      <c r="F940" s="160"/>
      <c r="G940" s="160">
        <v>1</v>
      </c>
      <c r="M940"/>
      <c r="N940"/>
      <c r="O940"/>
    </row>
    <row r="941" spans="1:15" s="2" customFormat="1" x14ac:dyDescent="0.2">
      <c r="A941" s="160">
        <v>939</v>
      </c>
      <c r="B941" s="161" t="s">
        <v>1663</v>
      </c>
      <c r="C941" s="161" t="s">
        <v>726</v>
      </c>
      <c r="D941" s="170">
        <v>36.53</v>
      </c>
      <c r="E941" s="161" t="s">
        <v>3117</v>
      </c>
      <c r="F941" s="160"/>
      <c r="G941" s="160">
        <v>1</v>
      </c>
      <c r="M941"/>
      <c r="N941"/>
      <c r="O941"/>
    </row>
    <row r="942" spans="1:15" s="2" customFormat="1" x14ac:dyDescent="0.2">
      <c r="A942" s="160">
        <v>940</v>
      </c>
      <c r="B942" s="161" t="s">
        <v>1664</v>
      </c>
      <c r="C942" s="161" t="s">
        <v>726</v>
      </c>
      <c r="D942" s="170">
        <v>36.53</v>
      </c>
      <c r="E942" s="161" t="s">
        <v>3118</v>
      </c>
      <c r="F942" s="160"/>
      <c r="G942" s="160">
        <v>1</v>
      </c>
      <c r="M942"/>
      <c r="N942"/>
      <c r="O942"/>
    </row>
    <row r="943" spans="1:15" s="2" customFormat="1" x14ac:dyDescent="0.2">
      <c r="A943" s="160">
        <v>941</v>
      </c>
      <c r="B943" s="161" t="s">
        <v>1665</v>
      </c>
      <c r="C943" s="161" t="s">
        <v>726</v>
      </c>
      <c r="D943" s="170">
        <v>36.299999999999997</v>
      </c>
      <c r="E943" s="161" t="s">
        <v>3117</v>
      </c>
      <c r="F943" s="160"/>
      <c r="G943" s="160">
        <v>1</v>
      </c>
      <c r="M943"/>
      <c r="N943"/>
      <c r="O943"/>
    </row>
    <row r="944" spans="1:15" s="2" customFormat="1" x14ac:dyDescent="0.2">
      <c r="A944" s="160">
        <v>942</v>
      </c>
      <c r="B944" s="161" t="s">
        <v>1666</v>
      </c>
      <c r="C944" s="161" t="s">
        <v>726</v>
      </c>
      <c r="D944" s="170">
        <v>36.53</v>
      </c>
      <c r="E944" s="161" t="s">
        <v>3118</v>
      </c>
      <c r="F944" s="160"/>
      <c r="G944" s="160">
        <v>1</v>
      </c>
      <c r="M944"/>
      <c r="N944"/>
      <c r="O944"/>
    </row>
    <row r="945" spans="1:15" s="2" customFormat="1" x14ac:dyDescent="0.2">
      <c r="A945" s="160">
        <v>943</v>
      </c>
      <c r="B945" s="161" t="s">
        <v>1667</v>
      </c>
      <c r="C945" s="161" t="s">
        <v>726</v>
      </c>
      <c r="D945" s="170">
        <v>36.299999999999997</v>
      </c>
      <c r="E945" s="161" t="s">
        <v>3117</v>
      </c>
      <c r="F945" s="160"/>
      <c r="G945" s="160">
        <v>1</v>
      </c>
      <c r="M945"/>
      <c r="N945"/>
      <c r="O945"/>
    </row>
    <row r="946" spans="1:15" s="2" customFormat="1" x14ac:dyDescent="0.2">
      <c r="A946" s="160">
        <v>944</v>
      </c>
      <c r="B946" s="161" t="s">
        <v>1668</v>
      </c>
      <c r="C946" s="161" t="s">
        <v>726</v>
      </c>
      <c r="D946" s="170">
        <v>36.53</v>
      </c>
      <c r="E946" s="161" t="s">
        <v>3118</v>
      </c>
      <c r="F946" s="160"/>
      <c r="G946" s="160">
        <v>1</v>
      </c>
      <c r="M946"/>
      <c r="N946"/>
      <c r="O946"/>
    </row>
    <row r="947" spans="1:15" s="2" customFormat="1" x14ac:dyDescent="0.2">
      <c r="A947" s="160">
        <v>945</v>
      </c>
      <c r="B947" s="161" t="s">
        <v>1669</v>
      </c>
      <c r="C947" s="161" t="s">
        <v>726</v>
      </c>
      <c r="D947" s="170">
        <v>36.299999999999997</v>
      </c>
      <c r="E947" s="161" t="s">
        <v>3117</v>
      </c>
      <c r="F947" s="160"/>
      <c r="G947" s="160">
        <v>1</v>
      </c>
      <c r="M947"/>
      <c r="N947"/>
      <c r="O947"/>
    </row>
    <row r="948" spans="1:15" s="2" customFormat="1" x14ac:dyDescent="0.2">
      <c r="A948" s="160">
        <v>946</v>
      </c>
      <c r="B948" s="161" t="s">
        <v>1670</v>
      </c>
      <c r="C948" s="161" t="s">
        <v>726</v>
      </c>
      <c r="D948" s="170">
        <v>36.53</v>
      </c>
      <c r="E948" s="161" t="s">
        <v>3118</v>
      </c>
      <c r="F948" s="160"/>
      <c r="G948" s="160">
        <v>1</v>
      </c>
      <c r="M948"/>
      <c r="N948"/>
      <c r="O948"/>
    </row>
    <row r="949" spans="1:15" s="2" customFormat="1" x14ac:dyDescent="0.2">
      <c r="A949" s="160">
        <v>947</v>
      </c>
      <c r="B949" s="161" t="s">
        <v>1671</v>
      </c>
      <c r="C949" s="161" t="s">
        <v>726</v>
      </c>
      <c r="D949" s="170">
        <v>36.53</v>
      </c>
      <c r="E949" s="161" t="s">
        <v>3118</v>
      </c>
      <c r="F949" s="160"/>
      <c r="G949" s="160">
        <v>1</v>
      </c>
      <c r="M949"/>
      <c r="N949"/>
      <c r="O949"/>
    </row>
    <row r="950" spans="1:15" s="2" customFormat="1" x14ac:dyDescent="0.2">
      <c r="A950" s="160">
        <v>948</v>
      </c>
      <c r="B950" s="161" t="s">
        <v>1672</v>
      </c>
      <c r="C950" s="161" t="s">
        <v>726</v>
      </c>
      <c r="D950" s="170">
        <v>36.299999999999997</v>
      </c>
      <c r="E950" s="161" t="s">
        <v>3117</v>
      </c>
      <c r="F950" s="160"/>
      <c r="G950" s="160">
        <v>1</v>
      </c>
      <c r="M950"/>
      <c r="N950"/>
      <c r="O950"/>
    </row>
    <row r="951" spans="1:15" s="2" customFormat="1" x14ac:dyDescent="0.2">
      <c r="A951" s="160">
        <v>949</v>
      </c>
      <c r="B951" s="161" t="s">
        <v>1673</v>
      </c>
      <c r="C951" s="161" t="s">
        <v>726</v>
      </c>
      <c r="D951" s="170">
        <v>36.53</v>
      </c>
      <c r="E951" s="161" t="s">
        <v>3118</v>
      </c>
      <c r="F951" s="160"/>
      <c r="G951" s="160">
        <v>1</v>
      </c>
      <c r="M951"/>
      <c r="N951"/>
      <c r="O951"/>
    </row>
    <row r="952" spans="1:15" s="2" customFormat="1" x14ac:dyDescent="0.2">
      <c r="A952" s="160">
        <v>950</v>
      </c>
      <c r="B952" s="161" t="s">
        <v>1674</v>
      </c>
      <c r="C952" s="161" t="s">
        <v>726</v>
      </c>
      <c r="D952" s="170">
        <v>36.299999999999997</v>
      </c>
      <c r="E952" s="161" t="s">
        <v>3117</v>
      </c>
      <c r="F952" s="160"/>
      <c r="G952" s="160">
        <v>1</v>
      </c>
      <c r="M952"/>
      <c r="N952"/>
      <c r="O952"/>
    </row>
    <row r="953" spans="1:15" s="2" customFormat="1" x14ac:dyDescent="0.2">
      <c r="A953" s="160">
        <v>951</v>
      </c>
      <c r="B953" s="161" t="s">
        <v>1675</v>
      </c>
      <c r="C953" s="161" t="s">
        <v>726</v>
      </c>
      <c r="D953" s="170">
        <v>38.57</v>
      </c>
      <c r="E953" s="161" t="s">
        <v>3118</v>
      </c>
      <c r="F953" s="160"/>
      <c r="G953" s="160">
        <v>1</v>
      </c>
      <c r="M953"/>
      <c r="N953"/>
      <c r="O953"/>
    </row>
    <row r="954" spans="1:15" s="2" customFormat="1" x14ac:dyDescent="0.2">
      <c r="A954" s="160">
        <v>952</v>
      </c>
      <c r="B954" s="161" t="s">
        <v>1676</v>
      </c>
      <c r="C954" s="161" t="s">
        <v>726</v>
      </c>
      <c r="D954" s="170">
        <v>36.299999999999997</v>
      </c>
      <c r="E954" s="161" t="s">
        <v>3117</v>
      </c>
      <c r="F954" s="160"/>
      <c r="G954" s="160">
        <v>1</v>
      </c>
      <c r="M954"/>
      <c r="N954"/>
      <c r="O954"/>
    </row>
    <row r="955" spans="1:15" s="2" customFormat="1" x14ac:dyDescent="0.2">
      <c r="A955" s="160">
        <v>953</v>
      </c>
      <c r="B955" s="161" t="s">
        <v>1677</v>
      </c>
      <c r="C955" s="161" t="s">
        <v>726</v>
      </c>
      <c r="D955" s="170">
        <v>38.32</v>
      </c>
      <c r="E955" s="161" t="s">
        <v>3116</v>
      </c>
      <c r="F955" s="160"/>
      <c r="G955" s="160">
        <v>1</v>
      </c>
      <c r="M955"/>
      <c r="N955"/>
      <c r="O955"/>
    </row>
    <row r="956" spans="1:15" s="2" customFormat="1" x14ac:dyDescent="0.2">
      <c r="A956" s="160">
        <v>954</v>
      </c>
      <c r="B956" s="161" t="s">
        <v>1678</v>
      </c>
      <c r="C956" s="161" t="s">
        <v>726</v>
      </c>
      <c r="D956" s="170">
        <v>36.299999999999997</v>
      </c>
      <c r="E956" s="161" t="s">
        <v>3116</v>
      </c>
      <c r="F956" s="160"/>
      <c r="G956" s="160">
        <v>1</v>
      </c>
      <c r="M956"/>
      <c r="N956"/>
      <c r="O956"/>
    </row>
    <row r="957" spans="1:15" s="2" customFormat="1" x14ac:dyDescent="0.2">
      <c r="A957" s="160">
        <v>955</v>
      </c>
      <c r="B957" s="161" t="s">
        <v>1679</v>
      </c>
      <c r="C957" s="161" t="s">
        <v>726</v>
      </c>
      <c r="D957" s="170">
        <v>36.299999999999997</v>
      </c>
      <c r="E957" s="161" t="s">
        <v>3116</v>
      </c>
      <c r="F957" s="160"/>
      <c r="G957" s="160">
        <v>1</v>
      </c>
      <c r="M957"/>
      <c r="N957"/>
      <c r="O957"/>
    </row>
    <row r="958" spans="1:15" s="2" customFormat="1" x14ac:dyDescent="0.2">
      <c r="A958" s="160">
        <v>956</v>
      </c>
      <c r="B958" s="161" t="s">
        <v>1680</v>
      </c>
      <c r="C958" s="161" t="s">
        <v>726</v>
      </c>
      <c r="D958" s="170">
        <v>37.299999999999997</v>
      </c>
      <c r="E958" s="161" t="s">
        <v>3116</v>
      </c>
      <c r="F958" s="160"/>
      <c r="G958" s="160">
        <v>1</v>
      </c>
      <c r="M958"/>
      <c r="N958"/>
      <c r="O958"/>
    </row>
    <row r="959" spans="1:15" s="2" customFormat="1" x14ac:dyDescent="0.2">
      <c r="A959" s="160">
        <v>957</v>
      </c>
      <c r="B959" s="161" t="s">
        <v>1681</v>
      </c>
      <c r="C959" s="161" t="s">
        <v>726</v>
      </c>
      <c r="D959" s="170">
        <v>40.08</v>
      </c>
      <c r="E959" s="161" t="s">
        <v>3117</v>
      </c>
      <c r="F959" s="160"/>
      <c r="G959" s="160">
        <v>1</v>
      </c>
      <c r="M959"/>
      <c r="N959"/>
      <c r="O959"/>
    </row>
    <row r="960" spans="1:15" s="2" customFormat="1" x14ac:dyDescent="0.2">
      <c r="A960" s="160">
        <v>958</v>
      </c>
      <c r="B960" s="161" t="s">
        <v>1682</v>
      </c>
      <c r="C960" s="161" t="s">
        <v>726</v>
      </c>
      <c r="D960" s="170">
        <v>36.299999999999997</v>
      </c>
      <c r="E960" s="161" t="s">
        <v>3117</v>
      </c>
      <c r="F960" s="160"/>
      <c r="G960" s="160">
        <v>1</v>
      </c>
      <c r="M960"/>
      <c r="N960"/>
      <c r="O960"/>
    </row>
    <row r="961" spans="1:15" s="2" customFormat="1" x14ac:dyDescent="0.2">
      <c r="A961" s="160">
        <v>959</v>
      </c>
      <c r="B961" s="161" t="s">
        <v>1683</v>
      </c>
      <c r="C961" s="161" t="s">
        <v>726</v>
      </c>
      <c r="D961" s="170">
        <v>36.299999999999997</v>
      </c>
      <c r="E961" s="161" t="s">
        <v>3117</v>
      </c>
      <c r="F961" s="160"/>
      <c r="G961" s="160">
        <v>1</v>
      </c>
      <c r="M961"/>
      <c r="N961"/>
      <c r="O961"/>
    </row>
    <row r="962" spans="1:15" s="2" customFormat="1" x14ac:dyDescent="0.2">
      <c r="A962" s="160">
        <v>960</v>
      </c>
      <c r="B962" s="161" t="s">
        <v>1684</v>
      </c>
      <c r="C962" s="161" t="s">
        <v>726</v>
      </c>
      <c r="D962" s="170">
        <v>36.299999999999997</v>
      </c>
      <c r="E962" s="161" t="s">
        <v>3117</v>
      </c>
      <c r="F962" s="160"/>
      <c r="G962" s="160">
        <v>1</v>
      </c>
      <c r="M962"/>
      <c r="N962"/>
      <c r="O962"/>
    </row>
    <row r="963" spans="1:15" s="2" customFormat="1" x14ac:dyDescent="0.2">
      <c r="A963" s="160">
        <v>961</v>
      </c>
      <c r="B963" s="161" t="s">
        <v>1685</v>
      </c>
      <c r="C963" s="161" t="s">
        <v>726</v>
      </c>
      <c r="D963" s="170">
        <v>36.299999999999997</v>
      </c>
      <c r="E963" s="161" t="s">
        <v>3117</v>
      </c>
      <c r="F963" s="160"/>
      <c r="G963" s="160">
        <v>1</v>
      </c>
      <c r="M963"/>
      <c r="N963"/>
      <c r="O963"/>
    </row>
    <row r="964" spans="1:15" s="2" customFormat="1" x14ac:dyDescent="0.2">
      <c r="A964" s="160">
        <v>962</v>
      </c>
      <c r="B964" s="161" t="s">
        <v>1686</v>
      </c>
      <c r="C964" s="161" t="s">
        <v>726</v>
      </c>
      <c r="D964" s="170">
        <v>36.299999999999997</v>
      </c>
      <c r="E964" s="161" t="s">
        <v>3117</v>
      </c>
      <c r="F964" s="160"/>
      <c r="G964" s="160">
        <v>1</v>
      </c>
      <c r="M964"/>
      <c r="N964"/>
      <c r="O964"/>
    </row>
    <row r="965" spans="1:15" s="2" customFormat="1" x14ac:dyDescent="0.2">
      <c r="A965" s="160">
        <v>963</v>
      </c>
      <c r="B965" s="161" t="s">
        <v>1687</v>
      </c>
      <c r="C965" s="161" t="s">
        <v>726</v>
      </c>
      <c r="D965" s="170">
        <v>36.53</v>
      </c>
      <c r="E965" s="161" t="s">
        <v>3118</v>
      </c>
      <c r="F965" s="160"/>
      <c r="G965" s="160">
        <v>1</v>
      </c>
      <c r="M965"/>
      <c r="N965"/>
      <c r="O965"/>
    </row>
    <row r="966" spans="1:15" s="2" customFormat="1" x14ac:dyDescent="0.2">
      <c r="A966" s="160">
        <v>964</v>
      </c>
      <c r="B966" s="161" t="s">
        <v>1688</v>
      </c>
      <c r="C966" s="161" t="s">
        <v>726</v>
      </c>
      <c r="D966" s="170">
        <v>36.299999999999997</v>
      </c>
      <c r="E966" s="161" t="s">
        <v>3117</v>
      </c>
      <c r="F966" s="160"/>
      <c r="G966" s="160">
        <v>1</v>
      </c>
      <c r="M966"/>
      <c r="N966"/>
      <c r="O966"/>
    </row>
    <row r="967" spans="1:15" s="2" customFormat="1" x14ac:dyDescent="0.2">
      <c r="A967" s="160">
        <v>965</v>
      </c>
      <c r="B967" s="161" t="s">
        <v>1689</v>
      </c>
      <c r="C967" s="161" t="s">
        <v>726</v>
      </c>
      <c r="D967" s="170">
        <v>36.53</v>
      </c>
      <c r="E967" s="161" t="s">
        <v>3118</v>
      </c>
      <c r="F967" s="160"/>
      <c r="G967" s="160">
        <v>1</v>
      </c>
      <c r="M967"/>
      <c r="N967"/>
      <c r="O967"/>
    </row>
    <row r="968" spans="1:15" s="2" customFormat="1" x14ac:dyDescent="0.2">
      <c r="A968" s="160">
        <v>966</v>
      </c>
      <c r="B968" s="161" t="s">
        <v>1690</v>
      </c>
      <c r="C968" s="161" t="s">
        <v>726</v>
      </c>
      <c r="D968" s="170">
        <v>36.299999999999997</v>
      </c>
      <c r="E968" s="161" t="s">
        <v>3117</v>
      </c>
      <c r="F968" s="160"/>
      <c r="G968" s="160">
        <v>1</v>
      </c>
      <c r="M968"/>
      <c r="N968"/>
      <c r="O968"/>
    </row>
    <row r="969" spans="1:15" s="2" customFormat="1" x14ac:dyDescent="0.2">
      <c r="A969" s="160">
        <v>967</v>
      </c>
      <c r="B969" s="161" t="s">
        <v>1691</v>
      </c>
      <c r="C969" s="161" t="s">
        <v>726</v>
      </c>
      <c r="D969" s="170">
        <v>36.53</v>
      </c>
      <c r="E969" s="161" t="s">
        <v>3118</v>
      </c>
      <c r="F969" s="160"/>
      <c r="G969" s="160">
        <v>1</v>
      </c>
      <c r="M969"/>
      <c r="N969"/>
      <c r="O969"/>
    </row>
    <row r="970" spans="1:15" s="2" customFormat="1" x14ac:dyDescent="0.2">
      <c r="A970" s="160">
        <v>968</v>
      </c>
      <c r="B970" s="161" t="s">
        <v>1692</v>
      </c>
      <c r="C970" s="161" t="s">
        <v>726</v>
      </c>
      <c r="D970" s="170">
        <v>36.299999999999997</v>
      </c>
      <c r="E970" s="161" t="s">
        <v>3117</v>
      </c>
      <c r="F970" s="160"/>
      <c r="G970" s="160">
        <v>1</v>
      </c>
      <c r="M970"/>
      <c r="N970"/>
      <c r="O970"/>
    </row>
    <row r="971" spans="1:15" s="2" customFormat="1" x14ac:dyDescent="0.2">
      <c r="A971" s="160">
        <v>969</v>
      </c>
      <c r="B971" s="161" t="s">
        <v>1693</v>
      </c>
      <c r="C971" s="161" t="s">
        <v>726</v>
      </c>
      <c r="D971" s="170">
        <v>36.53</v>
      </c>
      <c r="E971" s="161" t="s">
        <v>3118</v>
      </c>
      <c r="F971" s="160"/>
      <c r="G971" s="160">
        <v>1</v>
      </c>
      <c r="M971"/>
      <c r="N971"/>
      <c r="O971"/>
    </row>
    <row r="972" spans="1:15" s="2" customFormat="1" x14ac:dyDescent="0.2">
      <c r="A972" s="160">
        <v>970</v>
      </c>
      <c r="B972" s="161" t="s">
        <v>1694</v>
      </c>
      <c r="C972" s="161" t="s">
        <v>726</v>
      </c>
      <c r="D972" s="170">
        <v>36.299999999999997</v>
      </c>
      <c r="E972" s="161" t="s">
        <v>3117</v>
      </c>
      <c r="F972" s="160"/>
      <c r="G972" s="160">
        <v>1</v>
      </c>
      <c r="M972"/>
      <c r="N972"/>
      <c r="O972"/>
    </row>
    <row r="973" spans="1:15" s="2" customFormat="1" x14ac:dyDescent="0.2">
      <c r="A973" s="160">
        <v>971</v>
      </c>
      <c r="B973" s="161" t="s">
        <v>1695</v>
      </c>
      <c r="C973" s="161" t="s">
        <v>726</v>
      </c>
      <c r="D973" s="170">
        <v>36.53</v>
      </c>
      <c r="E973" s="161" t="s">
        <v>3118</v>
      </c>
      <c r="F973" s="160"/>
      <c r="G973" s="160">
        <v>1</v>
      </c>
      <c r="M973"/>
      <c r="N973"/>
      <c r="O973"/>
    </row>
    <row r="974" spans="1:15" s="2" customFormat="1" x14ac:dyDescent="0.2">
      <c r="A974" s="160">
        <v>972</v>
      </c>
      <c r="B974" s="161" t="s">
        <v>1696</v>
      </c>
      <c r="C974" s="161" t="s">
        <v>726</v>
      </c>
      <c r="D974" s="170">
        <v>36.299999999999997</v>
      </c>
      <c r="E974" s="161" t="s">
        <v>3117</v>
      </c>
      <c r="F974" s="160"/>
      <c r="G974" s="160">
        <v>1</v>
      </c>
      <c r="M974"/>
      <c r="N974"/>
      <c r="O974"/>
    </row>
    <row r="975" spans="1:15" s="2" customFormat="1" x14ac:dyDescent="0.2">
      <c r="A975" s="160">
        <v>973</v>
      </c>
      <c r="B975" s="161" t="s">
        <v>1697</v>
      </c>
      <c r="C975" s="161" t="s">
        <v>726</v>
      </c>
      <c r="D975" s="170">
        <v>36.53</v>
      </c>
      <c r="E975" s="161" t="s">
        <v>3118</v>
      </c>
      <c r="F975" s="160"/>
      <c r="G975" s="160">
        <v>1</v>
      </c>
      <c r="M975"/>
      <c r="N975"/>
      <c r="O975"/>
    </row>
    <row r="976" spans="1:15" s="2" customFormat="1" x14ac:dyDescent="0.2">
      <c r="A976" s="160">
        <v>974</v>
      </c>
      <c r="B976" s="161" t="s">
        <v>1698</v>
      </c>
      <c r="C976" s="161" t="s">
        <v>726</v>
      </c>
      <c r="D976" s="170">
        <v>36.299999999999997</v>
      </c>
      <c r="E976" s="161" t="s">
        <v>3117</v>
      </c>
      <c r="F976" s="160"/>
      <c r="G976" s="160">
        <v>1</v>
      </c>
      <c r="M976"/>
      <c r="N976"/>
      <c r="O976"/>
    </row>
    <row r="977" spans="1:15" s="2" customFormat="1" x14ac:dyDescent="0.2">
      <c r="A977" s="160">
        <v>975</v>
      </c>
      <c r="B977" s="161" t="s">
        <v>1699</v>
      </c>
      <c r="C977" s="161" t="s">
        <v>726</v>
      </c>
      <c r="D977" s="170">
        <v>38.57</v>
      </c>
      <c r="E977" s="161" t="s">
        <v>3118</v>
      </c>
      <c r="F977" s="160"/>
      <c r="G977" s="160">
        <v>1</v>
      </c>
      <c r="M977"/>
      <c r="N977"/>
      <c r="O977"/>
    </row>
    <row r="978" spans="1:15" s="2" customFormat="1" x14ac:dyDescent="0.2">
      <c r="A978" s="160">
        <v>976</v>
      </c>
      <c r="B978" s="161" t="s">
        <v>1700</v>
      </c>
      <c r="C978" s="161" t="s">
        <v>726</v>
      </c>
      <c r="D978" s="170">
        <v>36.299999999999997</v>
      </c>
      <c r="E978" s="161" t="s">
        <v>3117</v>
      </c>
      <c r="F978" s="160"/>
      <c r="G978" s="160">
        <v>1</v>
      </c>
      <c r="M978"/>
      <c r="N978"/>
      <c r="O978"/>
    </row>
    <row r="979" spans="1:15" s="2" customFormat="1" x14ac:dyDescent="0.2">
      <c r="A979" s="160">
        <v>977</v>
      </c>
      <c r="B979" s="161" t="s">
        <v>1701</v>
      </c>
      <c r="C979" s="161" t="s">
        <v>726</v>
      </c>
      <c r="D979" s="170">
        <v>36.53</v>
      </c>
      <c r="E979" s="161" t="s">
        <v>3117</v>
      </c>
      <c r="F979" s="160"/>
      <c r="G979" s="160">
        <v>1</v>
      </c>
      <c r="M979"/>
      <c r="N979"/>
      <c r="O979"/>
    </row>
    <row r="980" spans="1:15" s="2" customFormat="1" x14ac:dyDescent="0.2">
      <c r="A980" s="160">
        <v>978</v>
      </c>
      <c r="B980" s="161" t="s">
        <v>1702</v>
      </c>
      <c r="C980" s="161" t="s">
        <v>726</v>
      </c>
      <c r="D980" s="170">
        <v>30.51</v>
      </c>
      <c r="E980" s="161" t="s">
        <v>3118</v>
      </c>
      <c r="F980" s="160"/>
      <c r="G980" s="160">
        <v>1</v>
      </c>
      <c r="M980"/>
      <c r="N980"/>
      <c r="O980"/>
    </row>
    <row r="981" spans="1:15" s="2" customFormat="1" x14ac:dyDescent="0.2">
      <c r="A981" s="160">
        <v>979</v>
      </c>
      <c r="B981" s="161" t="s">
        <v>1703</v>
      </c>
      <c r="C981" s="161" t="s">
        <v>726</v>
      </c>
      <c r="D981" s="170">
        <v>40.08</v>
      </c>
      <c r="E981" s="161" t="s">
        <v>3117</v>
      </c>
      <c r="F981" s="160"/>
      <c r="G981" s="160">
        <v>1</v>
      </c>
      <c r="M981"/>
      <c r="N981"/>
      <c r="O981"/>
    </row>
    <row r="982" spans="1:15" s="2" customFormat="1" x14ac:dyDescent="0.2">
      <c r="A982" s="160">
        <v>980</v>
      </c>
      <c r="B982" s="161" t="s">
        <v>1704</v>
      </c>
      <c r="C982" s="161" t="s">
        <v>726</v>
      </c>
      <c r="D982" s="170">
        <v>40.340000000000003</v>
      </c>
      <c r="E982" s="161" t="s">
        <v>3118</v>
      </c>
      <c r="F982" s="160"/>
      <c r="G982" s="160">
        <v>1</v>
      </c>
      <c r="M982"/>
      <c r="N982"/>
      <c r="O982"/>
    </row>
    <row r="983" spans="1:15" s="2" customFormat="1" x14ac:dyDescent="0.2">
      <c r="A983" s="160">
        <v>981</v>
      </c>
      <c r="B983" s="161" t="s">
        <v>1705</v>
      </c>
      <c r="C983" s="161" t="s">
        <v>726</v>
      </c>
      <c r="D983" s="170">
        <v>36.299999999999997</v>
      </c>
      <c r="E983" s="161" t="s">
        <v>3117</v>
      </c>
      <c r="F983" s="160"/>
      <c r="G983" s="160">
        <v>1</v>
      </c>
      <c r="M983"/>
      <c r="N983"/>
      <c r="O983"/>
    </row>
    <row r="984" spans="1:15" s="2" customFormat="1" x14ac:dyDescent="0.2">
      <c r="A984" s="160">
        <v>982</v>
      </c>
      <c r="B984" s="161" t="s">
        <v>1706</v>
      </c>
      <c r="C984" s="161" t="s">
        <v>726</v>
      </c>
      <c r="D984" s="170">
        <v>40.340000000000003</v>
      </c>
      <c r="E984" s="161" t="s">
        <v>3118</v>
      </c>
      <c r="F984" s="160"/>
      <c r="G984" s="160">
        <v>1</v>
      </c>
      <c r="M984"/>
      <c r="N984"/>
      <c r="O984"/>
    </row>
    <row r="985" spans="1:15" s="2" customFormat="1" x14ac:dyDescent="0.2">
      <c r="A985" s="160">
        <v>983</v>
      </c>
      <c r="B985" s="161" t="s">
        <v>1707</v>
      </c>
      <c r="C985" s="161" t="s">
        <v>726</v>
      </c>
      <c r="D985" s="170">
        <v>36.299999999999997</v>
      </c>
      <c r="E985" s="161" t="s">
        <v>3117</v>
      </c>
      <c r="F985" s="160"/>
      <c r="G985" s="160">
        <v>1</v>
      </c>
      <c r="M985"/>
      <c r="N985"/>
      <c r="O985"/>
    </row>
    <row r="986" spans="1:15" s="2" customFormat="1" x14ac:dyDescent="0.2">
      <c r="A986" s="160">
        <v>984</v>
      </c>
      <c r="B986" s="161" t="s">
        <v>1708</v>
      </c>
      <c r="C986" s="161" t="s">
        <v>726</v>
      </c>
      <c r="D986" s="170">
        <v>36.53</v>
      </c>
      <c r="E986" s="161" t="s">
        <v>3118</v>
      </c>
      <c r="F986" s="160"/>
      <c r="G986" s="160">
        <v>1</v>
      </c>
      <c r="M986"/>
      <c r="N986"/>
      <c r="O986"/>
    </row>
    <row r="987" spans="1:15" s="2" customFormat="1" x14ac:dyDescent="0.2">
      <c r="A987" s="160">
        <v>985</v>
      </c>
      <c r="B987" s="161" t="s">
        <v>1709</v>
      </c>
      <c r="C987" s="161" t="s">
        <v>726</v>
      </c>
      <c r="D987" s="170">
        <v>36.299999999999997</v>
      </c>
      <c r="E987" s="161" t="s">
        <v>3117</v>
      </c>
      <c r="F987" s="160"/>
      <c r="G987" s="160">
        <v>1</v>
      </c>
      <c r="M987"/>
      <c r="N987"/>
      <c r="O987"/>
    </row>
    <row r="988" spans="1:15" s="2" customFormat="1" x14ac:dyDescent="0.2">
      <c r="A988" s="160">
        <v>986</v>
      </c>
      <c r="B988" s="161" t="s">
        <v>1710</v>
      </c>
      <c r="C988" s="161" t="s">
        <v>726</v>
      </c>
      <c r="D988" s="170">
        <v>36.53</v>
      </c>
      <c r="E988" s="161" t="s">
        <v>3118</v>
      </c>
      <c r="F988" s="160"/>
      <c r="G988" s="160">
        <v>1</v>
      </c>
      <c r="M988"/>
      <c r="N988"/>
      <c r="O988"/>
    </row>
    <row r="989" spans="1:15" s="2" customFormat="1" x14ac:dyDescent="0.2">
      <c r="A989" s="160">
        <v>987</v>
      </c>
      <c r="B989" s="161" t="s">
        <v>1711</v>
      </c>
      <c r="C989" s="161" t="s">
        <v>726</v>
      </c>
      <c r="D989" s="170">
        <v>36.53</v>
      </c>
      <c r="E989" s="161" t="s">
        <v>3118</v>
      </c>
      <c r="F989" s="160"/>
      <c r="G989" s="160">
        <v>1</v>
      </c>
      <c r="M989"/>
      <c r="N989"/>
      <c r="O989"/>
    </row>
    <row r="990" spans="1:15" s="2" customFormat="1" x14ac:dyDescent="0.2">
      <c r="A990" s="160">
        <v>988</v>
      </c>
      <c r="B990" s="161" t="s">
        <v>1712</v>
      </c>
      <c r="C990" s="161" t="s">
        <v>726</v>
      </c>
      <c r="D990" s="170">
        <v>36.299999999999997</v>
      </c>
      <c r="E990" s="161" t="s">
        <v>3117</v>
      </c>
      <c r="F990" s="160"/>
      <c r="G990" s="160">
        <v>1</v>
      </c>
      <c r="M990"/>
      <c r="N990"/>
      <c r="O990"/>
    </row>
    <row r="991" spans="1:15" s="2" customFormat="1" x14ac:dyDescent="0.2">
      <c r="A991" s="160">
        <v>989</v>
      </c>
      <c r="B991" s="161" t="s">
        <v>1713</v>
      </c>
      <c r="C991" s="161" t="s">
        <v>726</v>
      </c>
      <c r="D991" s="170">
        <v>36.53</v>
      </c>
      <c r="E991" s="161" t="s">
        <v>3118</v>
      </c>
      <c r="F991" s="160"/>
      <c r="G991" s="160">
        <v>1</v>
      </c>
      <c r="M991"/>
      <c r="N991"/>
      <c r="O991"/>
    </row>
    <row r="992" spans="1:15" s="2" customFormat="1" x14ac:dyDescent="0.2">
      <c r="A992" s="160">
        <v>990</v>
      </c>
      <c r="B992" s="161" t="s">
        <v>1714</v>
      </c>
      <c r="C992" s="161" t="s">
        <v>726</v>
      </c>
      <c r="D992" s="170">
        <v>36.299999999999997</v>
      </c>
      <c r="E992" s="161" t="s">
        <v>3117</v>
      </c>
      <c r="F992" s="160"/>
      <c r="G992" s="160">
        <v>1</v>
      </c>
      <c r="M992"/>
      <c r="N992"/>
      <c r="O992"/>
    </row>
    <row r="993" spans="1:15" s="2" customFormat="1" x14ac:dyDescent="0.2">
      <c r="A993" s="160">
        <v>991</v>
      </c>
      <c r="B993" s="161" t="s">
        <v>1715</v>
      </c>
      <c r="C993" s="161" t="s">
        <v>726</v>
      </c>
      <c r="D993" s="170">
        <v>36.53</v>
      </c>
      <c r="E993" s="161" t="s">
        <v>3118</v>
      </c>
      <c r="F993" s="160"/>
      <c r="G993" s="160">
        <v>1</v>
      </c>
      <c r="M993"/>
      <c r="N993"/>
      <c r="O993"/>
    </row>
    <row r="994" spans="1:15" s="2" customFormat="1" x14ac:dyDescent="0.2">
      <c r="A994" s="160">
        <v>992</v>
      </c>
      <c r="B994" s="161" t="s">
        <v>1716</v>
      </c>
      <c r="C994" s="161" t="s">
        <v>726</v>
      </c>
      <c r="D994" s="170">
        <v>36.299999999999997</v>
      </c>
      <c r="E994" s="161" t="s">
        <v>3117</v>
      </c>
      <c r="F994" s="160"/>
      <c r="G994" s="160">
        <v>1</v>
      </c>
      <c r="M994"/>
      <c r="N994"/>
      <c r="O994"/>
    </row>
    <row r="995" spans="1:15" s="2" customFormat="1" x14ac:dyDescent="0.2">
      <c r="A995" s="160">
        <v>993</v>
      </c>
      <c r="B995" s="161" t="s">
        <v>1717</v>
      </c>
      <c r="C995" s="161" t="s">
        <v>726</v>
      </c>
      <c r="D995" s="170">
        <v>36.53</v>
      </c>
      <c r="E995" s="161" t="s">
        <v>3118</v>
      </c>
      <c r="F995" s="160"/>
      <c r="G995" s="160">
        <v>1</v>
      </c>
      <c r="M995"/>
      <c r="N995"/>
      <c r="O995"/>
    </row>
    <row r="996" spans="1:15" s="2" customFormat="1" x14ac:dyDescent="0.2">
      <c r="A996" s="160">
        <v>994</v>
      </c>
      <c r="B996" s="161" t="s">
        <v>1718</v>
      </c>
      <c r="C996" s="161" t="s">
        <v>726</v>
      </c>
      <c r="D996" s="170">
        <v>36.299999999999997</v>
      </c>
      <c r="E996" s="161" t="s">
        <v>3117</v>
      </c>
      <c r="F996" s="160"/>
      <c r="G996" s="160">
        <v>1</v>
      </c>
      <c r="M996"/>
      <c r="N996"/>
      <c r="O996"/>
    </row>
    <row r="997" spans="1:15" s="2" customFormat="1" x14ac:dyDescent="0.2">
      <c r="A997" s="160">
        <v>995</v>
      </c>
      <c r="B997" s="161" t="s">
        <v>1719</v>
      </c>
      <c r="C997" s="161" t="s">
        <v>726</v>
      </c>
      <c r="D997" s="170">
        <v>37.479999999999997</v>
      </c>
      <c r="E997" s="161" t="s">
        <v>3118</v>
      </c>
      <c r="F997" s="160"/>
      <c r="G997" s="160">
        <v>1</v>
      </c>
      <c r="M997"/>
      <c r="N997"/>
      <c r="O997"/>
    </row>
    <row r="998" spans="1:15" s="2" customFormat="1" x14ac:dyDescent="0.2">
      <c r="A998" s="160">
        <v>996</v>
      </c>
      <c r="B998" s="161" t="s">
        <v>1720</v>
      </c>
      <c r="C998" s="161" t="s">
        <v>726</v>
      </c>
      <c r="D998" s="170">
        <v>36.299999999999997</v>
      </c>
      <c r="E998" s="161" t="s">
        <v>3117</v>
      </c>
      <c r="F998" s="160"/>
      <c r="G998" s="160">
        <v>1</v>
      </c>
      <c r="M998"/>
      <c r="N998"/>
      <c r="O998"/>
    </row>
    <row r="999" spans="1:15" s="2" customFormat="1" x14ac:dyDescent="0.2">
      <c r="A999" s="160">
        <v>997</v>
      </c>
      <c r="B999" s="161" t="s">
        <v>1721</v>
      </c>
      <c r="C999" s="161" t="s">
        <v>726</v>
      </c>
      <c r="D999" s="170">
        <v>36.53</v>
      </c>
      <c r="E999" s="161" t="s">
        <v>3118</v>
      </c>
      <c r="F999" s="160"/>
      <c r="G999" s="160">
        <v>1</v>
      </c>
      <c r="M999"/>
      <c r="N999"/>
      <c r="O999"/>
    </row>
    <row r="1000" spans="1:15" s="2" customFormat="1" x14ac:dyDescent="0.2">
      <c r="A1000" s="160">
        <v>998</v>
      </c>
      <c r="B1000" s="161" t="s">
        <v>1722</v>
      </c>
      <c r="C1000" s="161" t="s">
        <v>726</v>
      </c>
      <c r="D1000" s="170">
        <v>36.299999999999997</v>
      </c>
      <c r="E1000" s="161" t="s">
        <v>3117</v>
      </c>
      <c r="F1000" s="160"/>
      <c r="G1000" s="160">
        <v>1</v>
      </c>
      <c r="M1000"/>
      <c r="N1000"/>
      <c r="O1000"/>
    </row>
    <row r="1001" spans="1:15" s="2" customFormat="1" x14ac:dyDescent="0.2">
      <c r="A1001" s="160">
        <v>999</v>
      </c>
      <c r="B1001" s="161" t="s">
        <v>1723</v>
      </c>
      <c r="C1001" s="161" t="s">
        <v>726</v>
      </c>
      <c r="D1001" s="170">
        <v>36.53</v>
      </c>
      <c r="E1001" s="161" t="s">
        <v>3118</v>
      </c>
      <c r="F1001" s="160"/>
      <c r="G1001" s="160">
        <v>1</v>
      </c>
      <c r="M1001"/>
      <c r="N1001"/>
      <c r="O1001"/>
    </row>
    <row r="1002" spans="1:15" s="2" customFormat="1" x14ac:dyDescent="0.2">
      <c r="A1002" s="160">
        <v>1000</v>
      </c>
      <c r="B1002" s="161" t="s">
        <v>1724</v>
      </c>
      <c r="C1002" s="161" t="s">
        <v>726</v>
      </c>
      <c r="D1002" s="170">
        <v>36.299999999999997</v>
      </c>
      <c r="E1002" s="161" t="s">
        <v>3117</v>
      </c>
      <c r="F1002" s="160"/>
      <c r="G1002" s="160">
        <v>1</v>
      </c>
      <c r="M1002"/>
      <c r="N1002"/>
      <c r="O1002"/>
    </row>
    <row r="1003" spans="1:15" s="2" customFormat="1" x14ac:dyDescent="0.2">
      <c r="A1003" s="160">
        <v>1001</v>
      </c>
      <c r="B1003" s="161" t="s">
        <v>1725</v>
      </c>
      <c r="C1003" s="161" t="s">
        <v>726</v>
      </c>
      <c r="D1003" s="170">
        <v>36.53</v>
      </c>
      <c r="E1003" s="161" t="s">
        <v>3118</v>
      </c>
      <c r="F1003" s="160"/>
      <c r="G1003" s="160">
        <v>1</v>
      </c>
      <c r="M1003"/>
      <c r="N1003"/>
      <c r="O1003"/>
    </row>
    <row r="1004" spans="1:15" s="2" customFormat="1" x14ac:dyDescent="0.2">
      <c r="A1004" s="160">
        <v>1002</v>
      </c>
      <c r="B1004" s="161" t="s">
        <v>1726</v>
      </c>
      <c r="C1004" s="161" t="s">
        <v>726</v>
      </c>
      <c r="D1004" s="170">
        <v>36.299999999999997</v>
      </c>
      <c r="E1004" s="161" t="s">
        <v>3117</v>
      </c>
      <c r="F1004" s="160"/>
      <c r="G1004" s="160">
        <v>1</v>
      </c>
      <c r="M1004"/>
      <c r="N1004"/>
      <c r="O1004"/>
    </row>
    <row r="1005" spans="1:15" s="2" customFormat="1" x14ac:dyDescent="0.2">
      <c r="A1005" s="160">
        <v>1003</v>
      </c>
      <c r="B1005" s="161" t="s">
        <v>1727</v>
      </c>
      <c r="C1005" s="161" t="s">
        <v>726</v>
      </c>
      <c r="D1005" s="170">
        <v>38.57</v>
      </c>
      <c r="E1005" s="161" t="s">
        <v>3118</v>
      </c>
      <c r="F1005" s="160"/>
      <c r="G1005" s="160">
        <v>1</v>
      </c>
      <c r="M1005"/>
      <c r="N1005"/>
      <c r="O1005"/>
    </row>
    <row r="1006" spans="1:15" s="2" customFormat="1" x14ac:dyDescent="0.2">
      <c r="A1006" s="160">
        <v>1004</v>
      </c>
      <c r="B1006" s="161" t="s">
        <v>1728</v>
      </c>
      <c r="C1006" s="161" t="s">
        <v>726</v>
      </c>
      <c r="D1006" s="170">
        <v>36.299999999999997</v>
      </c>
      <c r="E1006" s="161" t="s">
        <v>3117</v>
      </c>
      <c r="F1006" s="160"/>
      <c r="G1006" s="160">
        <v>1</v>
      </c>
      <c r="M1006"/>
      <c r="N1006"/>
      <c r="O1006"/>
    </row>
    <row r="1007" spans="1:15" s="2" customFormat="1" x14ac:dyDescent="0.2">
      <c r="A1007" s="160">
        <v>1005</v>
      </c>
      <c r="B1007" s="161" t="s">
        <v>1729</v>
      </c>
      <c r="C1007" s="161" t="s">
        <v>726</v>
      </c>
      <c r="D1007" s="170">
        <v>36.299999999999997</v>
      </c>
      <c r="E1007" s="161" t="s">
        <v>3117</v>
      </c>
      <c r="F1007" s="160"/>
      <c r="G1007" s="160">
        <v>1</v>
      </c>
      <c r="M1007"/>
      <c r="N1007"/>
      <c r="O1007"/>
    </row>
    <row r="1008" spans="1:15" s="2" customFormat="1" x14ac:dyDescent="0.2">
      <c r="A1008" s="160">
        <v>1006</v>
      </c>
      <c r="B1008" s="161" t="s">
        <v>1730</v>
      </c>
      <c r="C1008" s="161" t="s">
        <v>726</v>
      </c>
      <c r="D1008" s="170">
        <v>38.57</v>
      </c>
      <c r="E1008" s="161" t="s">
        <v>3117</v>
      </c>
      <c r="F1008" s="160"/>
      <c r="G1008" s="160">
        <v>1</v>
      </c>
      <c r="M1008"/>
      <c r="N1008"/>
      <c r="O1008"/>
    </row>
    <row r="1009" spans="1:15" s="2" customFormat="1" x14ac:dyDescent="0.2">
      <c r="A1009" s="160">
        <v>1007</v>
      </c>
      <c r="B1009" s="161" t="s">
        <v>1731</v>
      </c>
      <c r="C1009" s="161" t="s">
        <v>726</v>
      </c>
      <c r="D1009" s="170">
        <v>38.32</v>
      </c>
      <c r="E1009" s="161" t="s">
        <v>3116</v>
      </c>
      <c r="F1009" s="160"/>
      <c r="G1009" s="160">
        <v>1</v>
      </c>
      <c r="M1009"/>
      <c r="N1009"/>
      <c r="O1009"/>
    </row>
    <row r="1010" spans="1:15" s="2" customFormat="1" x14ac:dyDescent="0.2">
      <c r="A1010" s="160">
        <v>1008</v>
      </c>
      <c r="B1010" s="161" t="s">
        <v>1732</v>
      </c>
      <c r="C1010" s="161" t="s">
        <v>726</v>
      </c>
      <c r="D1010" s="170">
        <v>36.299999999999997</v>
      </c>
      <c r="E1010" s="161" t="s">
        <v>3116</v>
      </c>
      <c r="F1010" s="160"/>
      <c r="G1010" s="160">
        <v>1</v>
      </c>
      <c r="M1010"/>
      <c r="N1010"/>
      <c r="O1010"/>
    </row>
    <row r="1011" spans="1:15" s="2" customFormat="1" x14ac:dyDescent="0.2">
      <c r="A1011" s="160">
        <v>1009</v>
      </c>
      <c r="B1011" s="161" t="s">
        <v>1733</v>
      </c>
      <c r="C1011" s="161" t="s">
        <v>726</v>
      </c>
      <c r="D1011" s="170">
        <v>36.299999999999997</v>
      </c>
      <c r="E1011" s="161" t="s">
        <v>3116</v>
      </c>
      <c r="F1011" s="160"/>
      <c r="G1011" s="160">
        <v>1</v>
      </c>
      <c r="M1011"/>
      <c r="N1011"/>
      <c r="O1011"/>
    </row>
    <row r="1012" spans="1:15" s="2" customFormat="1" x14ac:dyDescent="0.2">
      <c r="A1012" s="160">
        <v>1010</v>
      </c>
      <c r="B1012" s="161" t="s">
        <v>1734</v>
      </c>
      <c r="C1012" s="161" t="s">
        <v>726</v>
      </c>
      <c r="D1012" s="170">
        <v>37.299999999999997</v>
      </c>
      <c r="E1012" s="161" t="s">
        <v>3116</v>
      </c>
      <c r="F1012" s="160"/>
      <c r="G1012" s="160">
        <v>1</v>
      </c>
      <c r="M1012"/>
      <c r="N1012"/>
      <c r="O1012"/>
    </row>
    <row r="1013" spans="1:15" s="2" customFormat="1" x14ac:dyDescent="0.2">
      <c r="A1013" s="160">
        <v>1011</v>
      </c>
      <c r="B1013" s="161" t="s">
        <v>1735</v>
      </c>
      <c r="C1013" s="161" t="s">
        <v>726</v>
      </c>
      <c r="D1013" s="170">
        <v>38.57</v>
      </c>
      <c r="E1013" s="161" t="s">
        <v>3118</v>
      </c>
      <c r="F1013" s="160"/>
      <c r="G1013" s="160">
        <v>1</v>
      </c>
      <c r="M1013"/>
      <c r="N1013"/>
      <c r="O1013"/>
    </row>
    <row r="1014" spans="1:15" s="2" customFormat="1" x14ac:dyDescent="0.2">
      <c r="A1014" s="160">
        <v>1012</v>
      </c>
      <c r="B1014" s="161" t="s">
        <v>1736</v>
      </c>
      <c r="C1014" s="161" t="s">
        <v>726</v>
      </c>
      <c r="D1014" s="170">
        <v>40.08</v>
      </c>
      <c r="E1014" s="161" t="s">
        <v>3117</v>
      </c>
      <c r="F1014" s="160"/>
      <c r="G1014" s="160">
        <v>1</v>
      </c>
      <c r="M1014"/>
      <c r="N1014"/>
      <c r="O1014"/>
    </row>
    <row r="1015" spans="1:15" s="2" customFormat="1" x14ac:dyDescent="0.2">
      <c r="A1015" s="160">
        <v>1013</v>
      </c>
      <c r="B1015" s="161" t="s">
        <v>1737</v>
      </c>
      <c r="C1015" s="161" t="s">
        <v>726</v>
      </c>
      <c r="D1015" s="170">
        <v>36.299999999999997</v>
      </c>
      <c r="E1015" s="161" t="s">
        <v>3118</v>
      </c>
      <c r="F1015" s="160"/>
      <c r="G1015" s="160">
        <v>1</v>
      </c>
      <c r="M1015"/>
      <c r="N1015"/>
      <c r="O1015"/>
    </row>
    <row r="1016" spans="1:15" s="2" customFormat="1" x14ac:dyDescent="0.2">
      <c r="A1016" s="160">
        <v>1014</v>
      </c>
      <c r="B1016" s="161" t="s">
        <v>1738</v>
      </c>
      <c r="C1016" s="161" t="s">
        <v>726</v>
      </c>
      <c r="D1016" s="170">
        <v>36.299999999999997</v>
      </c>
      <c r="E1016" s="161" t="s">
        <v>3117</v>
      </c>
      <c r="F1016" s="160"/>
      <c r="G1016" s="160">
        <v>1</v>
      </c>
      <c r="M1016"/>
      <c r="N1016"/>
      <c r="O1016"/>
    </row>
    <row r="1017" spans="1:15" s="2" customFormat="1" x14ac:dyDescent="0.2">
      <c r="A1017" s="160">
        <v>1015</v>
      </c>
      <c r="B1017" s="161" t="s">
        <v>1739</v>
      </c>
      <c r="C1017" s="161" t="s">
        <v>726</v>
      </c>
      <c r="D1017" s="170">
        <v>36.299999999999997</v>
      </c>
      <c r="E1017" s="161" t="s">
        <v>3118</v>
      </c>
      <c r="F1017" s="160"/>
      <c r="G1017" s="160">
        <v>1</v>
      </c>
      <c r="M1017"/>
      <c r="N1017"/>
      <c r="O1017"/>
    </row>
    <row r="1018" spans="1:15" s="2" customFormat="1" x14ac:dyDescent="0.2">
      <c r="A1018" s="160">
        <v>1016</v>
      </c>
      <c r="B1018" s="161" t="s">
        <v>1740</v>
      </c>
      <c r="C1018" s="161" t="s">
        <v>726</v>
      </c>
      <c r="D1018" s="170">
        <v>36.299999999999997</v>
      </c>
      <c r="E1018" s="161" t="s">
        <v>3117</v>
      </c>
      <c r="F1018" s="160"/>
      <c r="G1018" s="160">
        <v>1</v>
      </c>
      <c r="M1018"/>
      <c r="N1018"/>
      <c r="O1018"/>
    </row>
    <row r="1019" spans="1:15" s="2" customFormat="1" x14ac:dyDescent="0.2">
      <c r="A1019" s="160">
        <v>1017</v>
      </c>
      <c r="B1019" s="161" t="s">
        <v>1741</v>
      </c>
      <c r="C1019" s="161" t="s">
        <v>726</v>
      </c>
      <c r="D1019" s="170">
        <v>36.53</v>
      </c>
      <c r="E1019" s="161" t="s">
        <v>3118</v>
      </c>
      <c r="F1019" s="160"/>
      <c r="G1019" s="160">
        <v>1</v>
      </c>
      <c r="M1019"/>
      <c r="N1019"/>
      <c r="O1019"/>
    </row>
    <row r="1020" spans="1:15" s="2" customFormat="1" x14ac:dyDescent="0.2">
      <c r="A1020" s="160">
        <v>1018</v>
      </c>
      <c r="B1020" s="161" t="s">
        <v>1742</v>
      </c>
      <c r="C1020" s="161" t="s">
        <v>726</v>
      </c>
      <c r="D1020" s="170">
        <v>36.299999999999997</v>
      </c>
      <c r="E1020" s="161" t="s">
        <v>3117</v>
      </c>
      <c r="F1020" s="160"/>
      <c r="G1020" s="160">
        <v>1</v>
      </c>
      <c r="M1020"/>
      <c r="N1020"/>
      <c r="O1020"/>
    </row>
    <row r="1021" spans="1:15" s="2" customFormat="1" x14ac:dyDescent="0.2">
      <c r="A1021" s="160">
        <v>1019</v>
      </c>
      <c r="B1021" s="161" t="s">
        <v>1743</v>
      </c>
      <c r="C1021" s="161" t="s">
        <v>726</v>
      </c>
      <c r="D1021" s="170">
        <v>36.53</v>
      </c>
      <c r="E1021" s="161" t="s">
        <v>3118</v>
      </c>
      <c r="F1021" s="160"/>
      <c r="G1021" s="160">
        <v>1</v>
      </c>
      <c r="M1021"/>
      <c r="N1021"/>
      <c r="O1021"/>
    </row>
    <row r="1022" spans="1:15" s="2" customFormat="1" x14ac:dyDescent="0.2">
      <c r="A1022" s="160">
        <v>1020</v>
      </c>
      <c r="B1022" s="161" t="s">
        <v>1744</v>
      </c>
      <c r="C1022" s="161" t="s">
        <v>726</v>
      </c>
      <c r="D1022" s="170">
        <v>36.53</v>
      </c>
      <c r="E1022" s="161" t="s">
        <v>3118</v>
      </c>
      <c r="F1022" s="160"/>
      <c r="G1022" s="160">
        <v>1</v>
      </c>
      <c r="M1022"/>
      <c r="N1022"/>
      <c r="O1022"/>
    </row>
    <row r="1023" spans="1:15" s="2" customFormat="1" x14ac:dyDescent="0.2">
      <c r="A1023" s="160">
        <v>1021</v>
      </c>
      <c r="B1023" s="161" t="s">
        <v>1745</v>
      </c>
      <c r="C1023" s="161" t="s">
        <v>726</v>
      </c>
      <c r="D1023" s="170">
        <v>36.53</v>
      </c>
      <c r="E1023" s="161" t="s">
        <v>3118</v>
      </c>
      <c r="F1023" s="160"/>
      <c r="G1023" s="160">
        <v>1</v>
      </c>
      <c r="M1023"/>
      <c r="N1023"/>
      <c r="O1023"/>
    </row>
    <row r="1024" spans="1:15" s="2" customFormat="1" x14ac:dyDescent="0.2">
      <c r="A1024" s="160">
        <v>1022</v>
      </c>
      <c r="B1024" s="161" t="s">
        <v>1746</v>
      </c>
      <c r="C1024" s="161" t="s">
        <v>726</v>
      </c>
      <c r="D1024" s="170">
        <v>36.53</v>
      </c>
      <c r="E1024" s="161" t="s">
        <v>3118</v>
      </c>
      <c r="F1024" s="160"/>
      <c r="G1024" s="160">
        <v>1</v>
      </c>
      <c r="M1024"/>
      <c r="N1024"/>
      <c r="O1024"/>
    </row>
    <row r="1025" spans="1:15" s="2" customFormat="1" x14ac:dyDescent="0.2">
      <c r="A1025" s="160">
        <v>1023</v>
      </c>
      <c r="B1025" s="161" t="s">
        <v>1747</v>
      </c>
      <c r="C1025" s="161" t="s">
        <v>726</v>
      </c>
      <c r="D1025" s="170">
        <v>36.299999999999997</v>
      </c>
      <c r="E1025" s="161" t="s">
        <v>3117</v>
      </c>
      <c r="F1025" s="160"/>
      <c r="G1025" s="160">
        <v>1</v>
      </c>
      <c r="M1025"/>
      <c r="N1025"/>
      <c r="O1025"/>
    </row>
    <row r="1026" spans="1:15" s="2" customFormat="1" x14ac:dyDescent="0.2">
      <c r="A1026" s="160">
        <v>1024</v>
      </c>
      <c r="B1026" s="161" t="s">
        <v>1748</v>
      </c>
      <c r="C1026" s="161" t="s">
        <v>726</v>
      </c>
      <c r="D1026" s="170">
        <v>36.299999999999997</v>
      </c>
      <c r="E1026" s="161" t="s">
        <v>3117</v>
      </c>
      <c r="F1026" s="160"/>
      <c r="G1026" s="160">
        <v>1</v>
      </c>
      <c r="M1026"/>
      <c r="N1026"/>
      <c r="O1026"/>
    </row>
    <row r="1027" spans="1:15" s="2" customFormat="1" x14ac:dyDescent="0.2">
      <c r="A1027" s="160">
        <v>1025</v>
      </c>
      <c r="B1027" s="161" t="s">
        <v>1749</v>
      </c>
      <c r="C1027" s="161" t="s">
        <v>726</v>
      </c>
      <c r="D1027" s="170">
        <v>36.53</v>
      </c>
      <c r="E1027" s="161" t="s">
        <v>3118</v>
      </c>
      <c r="F1027" s="160"/>
      <c r="G1027" s="160">
        <v>1</v>
      </c>
      <c r="M1027"/>
      <c r="N1027"/>
      <c r="O1027"/>
    </row>
    <row r="1028" spans="1:15" s="2" customFormat="1" x14ac:dyDescent="0.2">
      <c r="A1028" s="160">
        <v>1026</v>
      </c>
      <c r="B1028" s="161" t="s">
        <v>1750</v>
      </c>
      <c r="C1028" s="161" t="s">
        <v>726</v>
      </c>
      <c r="D1028" s="170">
        <v>36.299999999999997</v>
      </c>
      <c r="E1028" s="161" t="s">
        <v>3117</v>
      </c>
      <c r="F1028" s="160"/>
      <c r="G1028" s="160">
        <v>1</v>
      </c>
      <c r="M1028"/>
      <c r="N1028"/>
      <c r="O1028"/>
    </row>
    <row r="1029" spans="1:15" s="2" customFormat="1" x14ac:dyDescent="0.2">
      <c r="A1029" s="160">
        <v>1027</v>
      </c>
      <c r="B1029" s="161" t="s">
        <v>1751</v>
      </c>
      <c r="C1029" s="161" t="s">
        <v>726</v>
      </c>
      <c r="D1029" s="170">
        <v>36.53</v>
      </c>
      <c r="E1029" s="161" t="s">
        <v>3118</v>
      </c>
      <c r="F1029" s="160"/>
      <c r="G1029" s="160">
        <v>1</v>
      </c>
      <c r="M1029"/>
      <c r="N1029"/>
      <c r="O1029"/>
    </row>
    <row r="1030" spans="1:15" s="2" customFormat="1" x14ac:dyDescent="0.2">
      <c r="A1030" s="160">
        <v>1028</v>
      </c>
      <c r="B1030" s="161" t="s">
        <v>1752</v>
      </c>
      <c r="C1030" s="161" t="s">
        <v>726</v>
      </c>
      <c r="D1030" s="170">
        <v>36.299999999999997</v>
      </c>
      <c r="E1030" s="161" t="s">
        <v>3117</v>
      </c>
      <c r="F1030" s="160"/>
      <c r="G1030" s="160">
        <v>1</v>
      </c>
      <c r="M1030"/>
      <c r="N1030"/>
      <c r="O1030"/>
    </row>
    <row r="1031" spans="1:15" s="2" customFormat="1" x14ac:dyDescent="0.2">
      <c r="A1031" s="160">
        <v>1029</v>
      </c>
      <c r="B1031" s="161" t="s">
        <v>1753</v>
      </c>
      <c r="C1031" s="161" t="s">
        <v>726</v>
      </c>
      <c r="D1031" s="170">
        <v>38.57</v>
      </c>
      <c r="E1031" s="161" t="s">
        <v>3118</v>
      </c>
      <c r="F1031" s="160"/>
      <c r="G1031" s="160">
        <v>1</v>
      </c>
      <c r="M1031"/>
      <c r="N1031"/>
      <c r="O1031"/>
    </row>
    <row r="1032" spans="1:15" s="2" customFormat="1" x14ac:dyDescent="0.2">
      <c r="A1032" s="160">
        <v>1030</v>
      </c>
      <c r="B1032" s="161" t="s">
        <v>1754</v>
      </c>
      <c r="C1032" s="161" t="s">
        <v>726</v>
      </c>
      <c r="D1032" s="170">
        <v>36.299999999999997</v>
      </c>
      <c r="E1032" s="161" t="s">
        <v>3117</v>
      </c>
      <c r="F1032" s="160"/>
      <c r="G1032" s="160">
        <v>1</v>
      </c>
      <c r="M1032"/>
      <c r="N1032"/>
      <c r="O1032"/>
    </row>
    <row r="1033" spans="1:15" s="2" customFormat="1" x14ac:dyDescent="0.2">
      <c r="A1033" s="160">
        <v>1031</v>
      </c>
      <c r="B1033" s="161" t="s">
        <v>1755</v>
      </c>
      <c r="C1033" s="161" t="s">
        <v>726</v>
      </c>
      <c r="D1033" s="170">
        <v>36.299999999999997</v>
      </c>
      <c r="E1033" s="161" t="s">
        <v>3117</v>
      </c>
      <c r="F1033" s="160"/>
      <c r="G1033" s="160">
        <v>1</v>
      </c>
      <c r="M1033"/>
      <c r="N1033"/>
      <c r="O1033"/>
    </row>
    <row r="1034" spans="1:15" s="2" customFormat="1" x14ac:dyDescent="0.2">
      <c r="A1034" s="160">
        <v>1032</v>
      </c>
      <c r="B1034" s="161" t="s">
        <v>1756</v>
      </c>
      <c r="C1034" s="161" t="s">
        <v>726</v>
      </c>
      <c r="D1034" s="170">
        <v>38.57</v>
      </c>
      <c r="E1034" s="161" t="s">
        <v>3117</v>
      </c>
      <c r="F1034" s="160"/>
      <c r="G1034" s="160">
        <v>1</v>
      </c>
      <c r="M1034"/>
      <c r="N1034"/>
      <c r="O1034"/>
    </row>
    <row r="1035" spans="1:15" s="2" customFormat="1" x14ac:dyDescent="0.2">
      <c r="A1035" s="160">
        <v>1033</v>
      </c>
      <c r="B1035" s="161" t="s">
        <v>1757</v>
      </c>
      <c r="C1035" s="161" t="s">
        <v>726</v>
      </c>
      <c r="D1035" s="170">
        <v>38.32</v>
      </c>
      <c r="E1035" s="161" t="s">
        <v>3116</v>
      </c>
      <c r="F1035" s="160"/>
      <c r="G1035" s="160">
        <v>1</v>
      </c>
      <c r="M1035"/>
      <c r="N1035"/>
      <c r="O1035"/>
    </row>
    <row r="1036" spans="1:15" s="2" customFormat="1" x14ac:dyDescent="0.2">
      <c r="A1036" s="160">
        <v>1034</v>
      </c>
      <c r="B1036" s="161" t="s">
        <v>1758</v>
      </c>
      <c r="C1036" s="161" t="s">
        <v>726</v>
      </c>
      <c r="D1036" s="170">
        <v>36.299999999999997</v>
      </c>
      <c r="E1036" s="161" t="s">
        <v>3116</v>
      </c>
      <c r="F1036" s="160"/>
      <c r="G1036" s="160">
        <v>1</v>
      </c>
      <c r="M1036"/>
      <c r="N1036"/>
      <c r="O1036"/>
    </row>
    <row r="1037" spans="1:15" s="2" customFormat="1" x14ac:dyDescent="0.2">
      <c r="A1037" s="160">
        <v>1035</v>
      </c>
      <c r="B1037" s="161" t="s">
        <v>1759</v>
      </c>
      <c r="C1037" s="161" t="s">
        <v>726</v>
      </c>
      <c r="D1037" s="170">
        <v>36.299999999999997</v>
      </c>
      <c r="E1037" s="161" t="s">
        <v>3116</v>
      </c>
      <c r="F1037" s="160"/>
      <c r="G1037" s="160">
        <v>1</v>
      </c>
      <c r="M1037"/>
      <c r="N1037"/>
      <c r="O1037"/>
    </row>
    <row r="1038" spans="1:15" s="2" customFormat="1" x14ac:dyDescent="0.2">
      <c r="A1038" s="160">
        <v>1036</v>
      </c>
      <c r="B1038" s="161" t="s">
        <v>1760</v>
      </c>
      <c r="C1038" s="161" t="s">
        <v>726</v>
      </c>
      <c r="D1038" s="170">
        <v>37.299999999999997</v>
      </c>
      <c r="E1038" s="161" t="s">
        <v>3116</v>
      </c>
      <c r="F1038" s="160"/>
      <c r="G1038" s="160">
        <v>1</v>
      </c>
      <c r="M1038"/>
      <c r="N1038"/>
      <c r="O1038"/>
    </row>
    <row r="1039" spans="1:15" s="2" customFormat="1" x14ac:dyDescent="0.2">
      <c r="A1039" s="160">
        <v>1037</v>
      </c>
      <c r="B1039" s="168" t="s">
        <v>1761</v>
      </c>
      <c r="C1039" s="161" t="s">
        <v>726</v>
      </c>
      <c r="D1039" s="169">
        <v>38.590000000000003</v>
      </c>
      <c r="E1039" s="161" t="s">
        <v>3118</v>
      </c>
      <c r="F1039" s="160"/>
      <c r="G1039" s="160">
        <v>1</v>
      </c>
      <c r="M1039"/>
      <c r="N1039"/>
      <c r="O1039"/>
    </row>
    <row r="1040" spans="1:15" s="2" customFormat="1" x14ac:dyDescent="0.2">
      <c r="A1040" s="160">
        <v>1038</v>
      </c>
      <c r="B1040" s="168" t="s">
        <v>1762</v>
      </c>
      <c r="C1040" s="161" t="s">
        <v>726</v>
      </c>
      <c r="D1040" s="169">
        <v>38.340000000000003</v>
      </c>
      <c r="E1040" s="161" t="s">
        <v>3117</v>
      </c>
      <c r="F1040" s="160"/>
      <c r="G1040" s="160">
        <v>1</v>
      </c>
      <c r="M1040"/>
      <c r="N1040"/>
      <c r="O1040"/>
    </row>
    <row r="1041" spans="1:15" s="2" customFormat="1" x14ac:dyDescent="0.2">
      <c r="A1041" s="160">
        <v>1039</v>
      </c>
      <c r="B1041" s="168" t="s">
        <v>1763</v>
      </c>
      <c r="C1041" s="161" t="s">
        <v>726</v>
      </c>
      <c r="D1041" s="169">
        <v>36.31</v>
      </c>
      <c r="E1041" s="161" t="s">
        <v>3118</v>
      </c>
      <c r="F1041" s="160"/>
      <c r="G1041" s="160">
        <v>1</v>
      </c>
      <c r="M1041"/>
      <c r="N1041"/>
      <c r="O1041"/>
    </row>
    <row r="1042" spans="1:15" s="2" customFormat="1" x14ac:dyDescent="0.2">
      <c r="A1042" s="160">
        <v>1040</v>
      </c>
      <c r="B1042" s="168" t="s">
        <v>1764</v>
      </c>
      <c r="C1042" s="161" t="s">
        <v>726</v>
      </c>
      <c r="D1042" s="169">
        <v>36.08</v>
      </c>
      <c r="E1042" s="161" t="s">
        <v>3117</v>
      </c>
      <c r="F1042" s="160"/>
      <c r="G1042" s="160">
        <v>1</v>
      </c>
      <c r="M1042"/>
      <c r="N1042"/>
      <c r="O1042"/>
    </row>
    <row r="1043" spans="1:15" s="2" customFormat="1" x14ac:dyDescent="0.2">
      <c r="A1043" s="160">
        <v>1041</v>
      </c>
      <c r="B1043" s="168" t="s">
        <v>1765</v>
      </c>
      <c r="C1043" s="161" t="s">
        <v>726</v>
      </c>
      <c r="D1043" s="169">
        <v>36.31</v>
      </c>
      <c r="E1043" s="161" t="s">
        <v>3118</v>
      </c>
      <c r="F1043" s="160"/>
      <c r="G1043" s="160">
        <v>1</v>
      </c>
      <c r="M1043"/>
      <c r="N1043"/>
      <c r="O1043"/>
    </row>
    <row r="1044" spans="1:15" s="2" customFormat="1" x14ac:dyDescent="0.2">
      <c r="A1044" s="160">
        <v>1042</v>
      </c>
      <c r="B1044" s="168" t="s">
        <v>1766</v>
      </c>
      <c r="C1044" s="161" t="s">
        <v>726</v>
      </c>
      <c r="D1044" s="169">
        <v>36.08</v>
      </c>
      <c r="E1044" s="161" t="s">
        <v>3117</v>
      </c>
      <c r="F1044" s="160"/>
      <c r="G1044" s="160">
        <v>1</v>
      </c>
      <c r="M1044"/>
      <c r="N1044"/>
      <c r="O1044"/>
    </row>
    <row r="1045" spans="1:15" s="2" customFormat="1" x14ac:dyDescent="0.2">
      <c r="A1045" s="160">
        <v>1043</v>
      </c>
      <c r="B1045" s="168" t="s">
        <v>1767</v>
      </c>
      <c r="C1045" s="161" t="s">
        <v>726</v>
      </c>
      <c r="D1045" s="169">
        <v>36.31</v>
      </c>
      <c r="E1045" s="161" t="s">
        <v>3118</v>
      </c>
      <c r="F1045" s="160"/>
      <c r="G1045" s="160">
        <v>1</v>
      </c>
      <c r="M1045"/>
      <c r="N1045"/>
      <c r="O1045"/>
    </row>
    <row r="1046" spans="1:15" s="2" customFormat="1" x14ac:dyDescent="0.2">
      <c r="A1046" s="160">
        <v>1044</v>
      </c>
      <c r="B1046" s="168" t="s">
        <v>1768</v>
      </c>
      <c r="C1046" s="161" t="s">
        <v>726</v>
      </c>
      <c r="D1046" s="169">
        <v>36.08</v>
      </c>
      <c r="E1046" s="161" t="s">
        <v>3117</v>
      </c>
      <c r="F1046" s="160"/>
      <c r="G1046" s="160">
        <v>1</v>
      </c>
      <c r="M1046"/>
      <c r="N1046"/>
      <c r="O1046"/>
    </row>
    <row r="1047" spans="1:15" s="2" customFormat="1" x14ac:dyDescent="0.2">
      <c r="A1047" s="160">
        <v>1045</v>
      </c>
      <c r="B1047" s="168" t="s">
        <v>1769</v>
      </c>
      <c r="C1047" s="161" t="s">
        <v>726</v>
      </c>
      <c r="D1047" s="169">
        <v>36.31</v>
      </c>
      <c r="E1047" s="161" t="s">
        <v>3118</v>
      </c>
      <c r="F1047" s="160"/>
      <c r="G1047" s="160">
        <v>1</v>
      </c>
      <c r="M1047"/>
      <c r="N1047"/>
      <c r="O1047"/>
    </row>
    <row r="1048" spans="1:15" s="2" customFormat="1" x14ac:dyDescent="0.2">
      <c r="A1048" s="160">
        <v>1046</v>
      </c>
      <c r="B1048" s="168" t="s">
        <v>1770</v>
      </c>
      <c r="C1048" s="161" t="s">
        <v>726</v>
      </c>
      <c r="D1048" s="169">
        <v>36.31</v>
      </c>
      <c r="E1048" s="161" t="s">
        <v>3118</v>
      </c>
      <c r="F1048" s="160"/>
      <c r="G1048" s="160">
        <v>1</v>
      </c>
      <c r="M1048"/>
      <c r="N1048"/>
      <c r="O1048"/>
    </row>
    <row r="1049" spans="1:15" s="2" customFormat="1" x14ac:dyDescent="0.2">
      <c r="A1049" s="160">
        <v>1047</v>
      </c>
      <c r="B1049" s="168" t="s">
        <v>1771</v>
      </c>
      <c r="C1049" s="161" t="s">
        <v>726</v>
      </c>
      <c r="D1049" s="169">
        <v>36.08</v>
      </c>
      <c r="E1049" s="161" t="s">
        <v>3117</v>
      </c>
      <c r="F1049" s="160"/>
      <c r="G1049" s="160">
        <v>1</v>
      </c>
      <c r="M1049"/>
      <c r="N1049"/>
      <c r="O1049"/>
    </row>
    <row r="1050" spans="1:15" s="2" customFormat="1" x14ac:dyDescent="0.2">
      <c r="A1050" s="160">
        <v>1048</v>
      </c>
      <c r="B1050" s="168" t="s">
        <v>1772</v>
      </c>
      <c r="C1050" s="161" t="s">
        <v>726</v>
      </c>
      <c r="D1050" s="169">
        <v>36.31</v>
      </c>
      <c r="E1050" s="161" t="s">
        <v>3118</v>
      </c>
      <c r="F1050" s="160"/>
      <c r="G1050" s="160">
        <v>1</v>
      </c>
      <c r="M1050"/>
      <c r="N1050"/>
      <c r="O1050"/>
    </row>
    <row r="1051" spans="1:15" s="2" customFormat="1" x14ac:dyDescent="0.2">
      <c r="A1051" s="160">
        <v>1049</v>
      </c>
      <c r="B1051" s="168" t="s">
        <v>1773</v>
      </c>
      <c r="C1051" s="161" t="s">
        <v>726</v>
      </c>
      <c r="D1051" s="169">
        <v>36.08</v>
      </c>
      <c r="E1051" s="161" t="s">
        <v>3117</v>
      </c>
      <c r="F1051" s="160"/>
      <c r="G1051" s="160">
        <v>1</v>
      </c>
      <c r="M1051"/>
      <c r="N1051"/>
      <c r="O1051"/>
    </row>
    <row r="1052" spans="1:15" s="2" customFormat="1" x14ac:dyDescent="0.2">
      <c r="A1052" s="160">
        <v>1050</v>
      </c>
      <c r="B1052" s="168" t="s">
        <v>1774</v>
      </c>
      <c r="C1052" s="161" t="s">
        <v>726</v>
      </c>
      <c r="D1052" s="169">
        <v>36.31</v>
      </c>
      <c r="E1052" s="161" t="s">
        <v>3118</v>
      </c>
      <c r="F1052" s="160"/>
      <c r="G1052" s="160">
        <v>1</v>
      </c>
      <c r="M1052"/>
      <c r="N1052"/>
      <c r="O1052"/>
    </row>
    <row r="1053" spans="1:15" s="2" customFormat="1" x14ac:dyDescent="0.2">
      <c r="A1053" s="160">
        <v>1051</v>
      </c>
      <c r="B1053" s="168" t="s">
        <v>1775</v>
      </c>
      <c r="C1053" s="161" t="s">
        <v>726</v>
      </c>
      <c r="D1053" s="169">
        <v>36.08</v>
      </c>
      <c r="E1053" s="161" t="s">
        <v>3117</v>
      </c>
      <c r="F1053" s="160"/>
      <c r="G1053" s="160">
        <v>1</v>
      </c>
      <c r="M1053"/>
      <c r="N1053"/>
      <c r="O1053"/>
    </row>
    <row r="1054" spans="1:15" s="2" customFormat="1" x14ac:dyDescent="0.2">
      <c r="A1054" s="160">
        <v>1052</v>
      </c>
      <c r="B1054" s="168" t="s">
        <v>1776</v>
      </c>
      <c r="C1054" s="161" t="s">
        <v>726</v>
      </c>
      <c r="D1054" s="169">
        <v>36.31</v>
      </c>
      <c r="E1054" s="161" t="s">
        <v>3118</v>
      </c>
      <c r="F1054" s="160"/>
      <c r="G1054" s="160">
        <v>1</v>
      </c>
      <c r="M1054"/>
      <c r="N1054"/>
      <c r="O1054"/>
    </row>
    <row r="1055" spans="1:15" s="2" customFormat="1" x14ac:dyDescent="0.2">
      <c r="A1055" s="160">
        <v>1053</v>
      </c>
      <c r="B1055" s="168" t="s">
        <v>1777</v>
      </c>
      <c r="C1055" s="161" t="s">
        <v>726</v>
      </c>
      <c r="D1055" s="169">
        <v>36.08</v>
      </c>
      <c r="E1055" s="161" t="s">
        <v>3117</v>
      </c>
      <c r="F1055" s="160"/>
      <c r="G1055" s="160">
        <v>1</v>
      </c>
      <c r="M1055"/>
      <c r="N1055"/>
      <c r="O1055"/>
    </row>
    <row r="1056" spans="1:15" s="2" customFormat="1" x14ac:dyDescent="0.2">
      <c r="A1056" s="160">
        <v>1054</v>
      </c>
      <c r="B1056" s="168" t="s">
        <v>1778</v>
      </c>
      <c r="C1056" s="161" t="s">
        <v>726</v>
      </c>
      <c r="D1056" s="169">
        <v>36.31</v>
      </c>
      <c r="E1056" s="161" t="s">
        <v>3118</v>
      </c>
      <c r="F1056" s="160"/>
      <c r="G1056" s="160">
        <v>1</v>
      </c>
      <c r="M1056"/>
      <c r="N1056"/>
      <c r="O1056"/>
    </row>
    <row r="1057" spans="1:15" s="2" customFormat="1" x14ac:dyDescent="0.2">
      <c r="A1057" s="160">
        <v>1055</v>
      </c>
      <c r="B1057" s="168" t="s">
        <v>1779</v>
      </c>
      <c r="C1057" s="161" t="s">
        <v>726</v>
      </c>
      <c r="D1057" s="169">
        <v>36.08</v>
      </c>
      <c r="E1057" s="161" t="s">
        <v>3117</v>
      </c>
      <c r="F1057" s="160"/>
      <c r="G1057" s="160">
        <v>1</v>
      </c>
      <c r="M1057"/>
      <c r="N1057"/>
      <c r="O1057"/>
    </row>
    <row r="1058" spans="1:15" s="2" customFormat="1" x14ac:dyDescent="0.2">
      <c r="A1058" s="160">
        <v>1056</v>
      </c>
      <c r="B1058" s="168" t="s">
        <v>1780</v>
      </c>
      <c r="C1058" s="161" t="s">
        <v>726</v>
      </c>
      <c r="D1058" s="169">
        <v>36.31</v>
      </c>
      <c r="E1058" s="161" t="s">
        <v>3118</v>
      </c>
      <c r="F1058" s="160"/>
      <c r="G1058" s="160">
        <v>1</v>
      </c>
      <c r="M1058"/>
      <c r="N1058"/>
      <c r="O1058"/>
    </row>
    <row r="1059" spans="1:15" s="2" customFormat="1" x14ac:dyDescent="0.2">
      <c r="A1059" s="160">
        <v>1057</v>
      </c>
      <c r="B1059" s="168" t="s">
        <v>1781</v>
      </c>
      <c r="C1059" s="161" t="s">
        <v>726</v>
      </c>
      <c r="D1059" s="169">
        <v>36.08</v>
      </c>
      <c r="E1059" s="161" t="s">
        <v>3117</v>
      </c>
      <c r="F1059" s="160"/>
      <c r="G1059" s="160">
        <v>1</v>
      </c>
      <c r="M1059"/>
      <c r="N1059"/>
      <c r="O1059"/>
    </row>
    <row r="1060" spans="1:15" s="2" customFormat="1" x14ac:dyDescent="0.2">
      <c r="A1060" s="160">
        <v>1058</v>
      </c>
      <c r="B1060" s="168" t="s">
        <v>1782</v>
      </c>
      <c r="C1060" s="161" t="s">
        <v>726</v>
      </c>
      <c r="D1060" s="169">
        <v>36.31</v>
      </c>
      <c r="E1060" s="161" t="s">
        <v>3118</v>
      </c>
      <c r="F1060" s="160"/>
      <c r="G1060" s="160">
        <v>1</v>
      </c>
      <c r="M1060"/>
      <c r="N1060"/>
      <c r="O1060"/>
    </row>
    <row r="1061" spans="1:15" s="2" customFormat="1" x14ac:dyDescent="0.2">
      <c r="A1061" s="160">
        <v>1059</v>
      </c>
      <c r="B1061" s="168" t="s">
        <v>1783</v>
      </c>
      <c r="C1061" s="161" t="s">
        <v>726</v>
      </c>
      <c r="D1061" s="169">
        <v>36.08</v>
      </c>
      <c r="E1061" s="161" t="s">
        <v>3117</v>
      </c>
      <c r="F1061" s="160"/>
      <c r="G1061" s="160">
        <v>1</v>
      </c>
      <c r="M1061"/>
      <c r="N1061"/>
      <c r="O1061"/>
    </row>
    <row r="1062" spans="1:15" s="2" customFormat="1" x14ac:dyDescent="0.2">
      <c r="A1062" s="160">
        <v>1060</v>
      </c>
      <c r="B1062" s="168" t="s">
        <v>1784</v>
      </c>
      <c r="C1062" s="161" t="s">
        <v>726</v>
      </c>
      <c r="D1062" s="169">
        <v>36.31</v>
      </c>
      <c r="E1062" s="161" t="s">
        <v>3118</v>
      </c>
      <c r="F1062" s="160"/>
      <c r="G1062" s="160">
        <v>1</v>
      </c>
      <c r="M1062"/>
      <c r="N1062"/>
      <c r="O1062"/>
    </row>
    <row r="1063" spans="1:15" s="2" customFormat="1" x14ac:dyDescent="0.2">
      <c r="A1063" s="160">
        <v>1061</v>
      </c>
      <c r="B1063" s="168" t="s">
        <v>1785</v>
      </c>
      <c r="C1063" s="161" t="s">
        <v>726</v>
      </c>
      <c r="D1063" s="169">
        <v>36.08</v>
      </c>
      <c r="E1063" s="161" t="s">
        <v>3117</v>
      </c>
      <c r="F1063" s="160"/>
      <c r="G1063" s="160">
        <v>1</v>
      </c>
      <c r="M1063"/>
      <c r="N1063"/>
      <c r="O1063"/>
    </row>
    <row r="1064" spans="1:15" s="2" customFormat="1" x14ac:dyDescent="0.2">
      <c r="A1064" s="160">
        <v>1062</v>
      </c>
      <c r="B1064" s="168" t="s">
        <v>1786</v>
      </c>
      <c r="C1064" s="161" t="s">
        <v>726</v>
      </c>
      <c r="D1064" s="169">
        <v>38.340000000000003</v>
      </c>
      <c r="E1064" s="161" t="s">
        <v>3118</v>
      </c>
      <c r="F1064" s="160"/>
      <c r="G1064" s="160">
        <v>1</v>
      </c>
      <c r="M1064"/>
      <c r="N1064"/>
      <c r="O1064"/>
    </row>
    <row r="1065" spans="1:15" s="2" customFormat="1" x14ac:dyDescent="0.2">
      <c r="A1065" s="160">
        <v>1063</v>
      </c>
      <c r="B1065" s="168" t="s">
        <v>1787</v>
      </c>
      <c r="C1065" s="161" t="s">
        <v>726</v>
      </c>
      <c r="D1065" s="169">
        <v>36.08</v>
      </c>
      <c r="E1065" s="161" t="s">
        <v>3117</v>
      </c>
      <c r="F1065" s="160"/>
      <c r="G1065" s="160">
        <v>1</v>
      </c>
      <c r="M1065"/>
      <c r="N1065"/>
      <c r="O1065"/>
    </row>
    <row r="1066" spans="1:15" s="2" customFormat="1" x14ac:dyDescent="0.2">
      <c r="A1066" s="160">
        <v>1064</v>
      </c>
      <c r="B1066" s="168" t="s">
        <v>1788</v>
      </c>
      <c r="C1066" s="161" t="s">
        <v>726</v>
      </c>
      <c r="D1066" s="169">
        <v>36.08</v>
      </c>
      <c r="E1066" s="161" t="s">
        <v>3117</v>
      </c>
      <c r="F1066" s="160"/>
      <c r="G1066" s="160">
        <v>1</v>
      </c>
      <c r="M1066"/>
      <c r="N1066"/>
      <c r="O1066"/>
    </row>
    <row r="1067" spans="1:15" s="2" customFormat="1" x14ac:dyDescent="0.2">
      <c r="A1067" s="160">
        <v>1065</v>
      </c>
      <c r="B1067" s="168" t="s">
        <v>1789</v>
      </c>
      <c r="C1067" s="161" t="s">
        <v>726</v>
      </c>
      <c r="D1067" s="169">
        <v>38.340000000000003</v>
      </c>
      <c r="E1067" s="161" t="s">
        <v>3117</v>
      </c>
      <c r="F1067" s="160"/>
      <c r="G1067" s="160">
        <v>1</v>
      </c>
      <c r="M1067"/>
      <c r="N1067"/>
      <c r="O1067"/>
    </row>
    <row r="1068" spans="1:15" s="2" customFormat="1" x14ac:dyDescent="0.2">
      <c r="A1068" s="160">
        <v>1066</v>
      </c>
      <c r="B1068" s="168" t="s">
        <v>1790</v>
      </c>
      <c r="C1068" s="161" t="s">
        <v>726</v>
      </c>
      <c r="D1068" s="169">
        <v>38.090000000000003</v>
      </c>
      <c r="E1068" s="161" t="s">
        <v>3116</v>
      </c>
      <c r="F1068" s="160"/>
      <c r="G1068" s="160">
        <v>1</v>
      </c>
      <c r="M1068"/>
      <c r="N1068"/>
      <c r="O1068"/>
    </row>
    <row r="1069" spans="1:15" s="2" customFormat="1" x14ac:dyDescent="0.2">
      <c r="A1069" s="160">
        <v>1067</v>
      </c>
      <c r="B1069" s="168" t="s">
        <v>1791</v>
      </c>
      <c r="C1069" s="161" t="s">
        <v>726</v>
      </c>
      <c r="D1069" s="169">
        <v>36.08</v>
      </c>
      <c r="E1069" s="161" t="s">
        <v>3116</v>
      </c>
      <c r="F1069" s="160"/>
      <c r="G1069" s="160">
        <v>1</v>
      </c>
      <c r="M1069"/>
      <c r="N1069"/>
      <c r="O1069"/>
    </row>
    <row r="1070" spans="1:15" s="2" customFormat="1" x14ac:dyDescent="0.2">
      <c r="A1070" s="160">
        <v>1068</v>
      </c>
      <c r="B1070" s="168" t="s">
        <v>1792</v>
      </c>
      <c r="C1070" s="161" t="s">
        <v>726</v>
      </c>
      <c r="D1070" s="169">
        <v>36.08</v>
      </c>
      <c r="E1070" s="161" t="s">
        <v>3116</v>
      </c>
      <c r="F1070" s="160"/>
      <c r="G1070" s="160">
        <v>1</v>
      </c>
      <c r="M1070"/>
      <c r="N1070"/>
      <c r="O1070"/>
    </row>
    <row r="1071" spans="1:15" s="2" customFormat="1" x14ac:dyDescent="0.2">
      <c r="A1071" s="160">
        <v>1069</v>
      </c>
      <c r="B1071" s="168" t="s">
        <v>1793</v>
      </c>
      <c r="C1071" s="161" t="s">
        <v>726</v>
      </c>
      <c r="D1071" s="169">
        <v>43.6</v>
      </c>
      <c r="E1071" s="161" t="s">
        <v>3116</v>
      </c>
      <c r="F1071" s="160"/>
      <c r="G1071" s="160">
        <v>1</v>
      </c>
      <c r="M1071"/>
      <c r="N1071"/>
      <c r="O1071"/>
    </row>
    <row r="1072" spans="1:15" s="2" customFormat="1" x14ac:dyDescent="0.2">
      <c r="A1072" s="160">
        <v>1070</v>
      </c>
      <c r="B1072" s="168" t="s">
        <v>1794</v>
      </c>
      <c r="C1072" s="161" t="s">
        <v>726</v>
      </c>
      <c r="D1072" s="169">
        <v>43.6</v>
      </c>
      <c r="E1072" s="161" t="s">
        <v>3116</v>
      </c>
      <c r="F1072" s="160"/>
      <c r="G1072" s="160">
        <v>1</v>
      </c>
      <c r="M1072"/>
      <c r="N1072"/>
      <c r="O1072"/>
    </row>
    <row r="1073" spans="1:15" s="2" customFormat="1" x14ac:dyDescent="0.2">
      <c r="A1073" s="160">
        <v>1071</v>
      </c>
      <c r="B1073" s="168" t="s">
        <v>1795</v>
      </c>
      <c r="C1073" s="161" t="s">
        <v>726</v>
      </c>
      <c r="D1073" s="169">
        <v>36.08</v>
      </c>
      <c r="E1073" s="161" t="s">
        <v>3116</v>
      </c>
      <c r="F1073" s="160"/>
      <c r="G1073" s="160">
        <v>1</v>
      </c>
      <c r="M1073"/>
      <c r="N1073"/>
      <c r="O1073"/>
    </row>
    <row r="1074" spans="1:15" s="2" customFormat="1" x14ac:dyDescent="0.2">
      <c r="A1074" s="160">
        <v>1072</v>
      </c>
      <c r="B1074" s="168" t="s">
        <v>1796</v>
      </c>
      <c r="C1074" s="161" t="s">
        <v>726</v>
      </c>
      <c r="D1074" s="169">
        <v>36.08</v>
      </c>
      <c r="E1074" s="161" t="s">
        <v>3116</v>
      </c>
      <c r="F1074" s="160"/>
      <c r="G1074" s="160">
        <v>1</v>
      </c>
      <c r="M1074"/>
      <c r="N1074"/>
      <c r="O1074"/>
    </row>
    <row r="1075" spans="1:15" s="2" customFormat="1" x14ac:dyDescent="0.2">
      <c r="A1075" s="160">
        <v>1073</v>
      </c>
      <c r="B1075" s="168" t="s">
        <v>1797</v>
      </c>
      <c r="C1075" s="161" t="s">
        <v>726</v>
      </c>
      <c r="D1075" s="169">
        <v>38.090000000000003</v>
      </c>
      <c r="E1075" s="161" t="s">
        <v>3116</v>
      </c>
      <c r="F1075" s="160"/>
      <c r="G1075" s="160">
        <v>1</v>
      </c>
      <c r="M1075"/>
      <c r="N1075"/>
      <c r="O1075"/>
    </row>
    <row r="1076" spans="1:15" s="2" customFormat="1" x14ac:dyDescent="0.2">
      <c r="A1076" s="160">
        <v>1074</v>
      </c>
      <c r="B1076" s="168" t="s">
        <v>1798</v>
      </c>
      <c r="C1076" s="161" t="s">
        <v>726</v>
      </c>
      <c r="D1076" s="169">
        <v>38.590000000000003</v>
      </c>
      <c r="E1076" s="161" t="s">
        <v>3118</v>
      </c>
      <c r="F1076" s="160"/>
      <c r="G1076" s="160">
        <v>1</v>
      </c>
      <c r="M1076"/>
      <c r="N1076"/>
      <c r="O1076"/>
    </row>
    <row r="1077" spans="1:15" s="2" customFormat="1" x14ac:dyDescent="0.2">
      <c r="A1077" s="160">
        <v>1075</v>
      </c>
      <c r="B1077" s="168" t="s">
        <v>1799</v>
      </c>
      <c r="C1077" s="161" t="s">
        <v>726</v>
      </c>
      <c r="D1077" s="169">
        <v>36.31</v>
      </c>
      <c r="E1077" s="161" t="s">
        <v>3118</v>
      </c>
      <c r="F1077" s="160"/>
      <c r="G1077" s="160">
        <v>1</v>
      </c>
      <c r="M1077"/>
      <c r="N1077"/>
      <c r="O1077"/>
    </row>
    <row r="1078" spans="1:15" s="2" customFormat="1" x14ac:dyDescent="0.2">
      <c r="A1078" s="160">
        <v>1076</v>
      </c>
      <c r="B1078" s="168" t="s">
        <v>1800</v>
      </c>
      <c r="C1078" s="161" t="s">
        <v>726</v>
      </c>
      <c r="D1078" s="169">
        <v>36.31</v>
      </c>
      <c r="E1078" s="161" t="s">
        <v>3118</v>
      </c>
      <c r="F1078" s="160"/>
      <c r="G1078" s="160">
        <v>1</v>
      </c>
      <c r="M1078"/>
      <c r="N1078"/>
      <c r="O1078"/>
    </row>
    <row r="1079" spans="1:15" s="2" customFormat="1" x14ac:dyDescent="0.2">
      <c r="A1079" s="160">
        <v>1077</v>
      </c>
      <c r="B1079" s="168" t="s">
        <v>1801</v>
      </c>
      <c r="C1079" s="161" t="s">
        <v>726</v>
      </c>
      <c r="D1079" s="169">
        <v>38.090000000000003</v>
      </c>
      <c r="E1079" s="161" t="s">
        <v>3117</v>
      </c>
      <c r="F1079" s="160"/>
      <c r="G1079" s="160">
        <v>1</v>
      </c>
      <c r="M1079"/>
      <c r="N1079"/>
      <c r="O1079"/>
    </row>
    <row r="1080" spans="1:15" s="2" customFormat="1" x14ac:dyDescent="0.2">
      <c r="A1080" s="160">
        <v>1078</v>
      </c>
      <c r="B1080" s="168" t="s">
        <v>1802</v>
      </c>
      <c r="C1080" s="161" t="s">
        <v>726</v>
      </c>
      <c r="D1080" s="169">
        <v>36.31</v>
      </c>
      <c r="E1080" s="161" t="s">
        <v>3118</v>
      </c>
      <c r="F1080" s="160"/>
      <c r="G1080" s="160">
        <v>1</v>
      </c>
      <c r="M1080"/>
      <c r="N1080"/>
      <c r="O1080"/>
    </row>
    <row r="1081" spans="1:15" s="2" customFormat="1" x14ac:dyDescent="0.2">
      <c r="A1081" s="160">
        <v>1079</v>
      </c>
      <c r="B1081" s="168" t="s">
        <v>1803</v>
      </c>
      <c r="C1081" s="161" t="s">
        <v>726</v>
      </c>
      <c r="D1081" s="169">
        <v>36.08</v>
      </c>
      <c r="E1081" s="161" t="s">
        <v>3117</v>
      </c>
      <c r="F1081" s="160"/>
      <c r="G1081" s="160">
        <v>1</v>
      </c>
      <c r="M1081"/>
      <c r="N1081"/>
      <c r="O1081"/>
    </row>
    <row r="1082" spans="1:15" s="2" customFormat="1" x14ac:dyDescent="0.2">
      <c r="A1082" s="160">
        <v>1080</v>
      </c>
      <c r="B1082" s="168" t="s">
        <v>1804</v>
      </c>
      <c r="C1082" s="161" t="s">
        <v>726</v>
      </c>
      <c r="D1082" s="169">
        <v>36.31</v>
      </c>
      <c r="E1082" s="161" t="s">
        <v>3118</v>
      </c>
      <c r="F1082" s="160"/>
      <c r="G1082" s="160">
        <v>1</v>
      </c>
      <c r="M1082"/>
      <c r="N1082"/>
      <c r="O1082"/>
    </row>
    <row r="1083" spans="1:15" s="2" customFormat="1" x14ac:dyDescent="0.2">
      <c r="A1083" s="160">
        <v>1081</v>
      </c>
      <c r="B1083" s="168" t="s">
        <v>1805</v>
      </c>
      <c r="C1083" s="161" t="s">
        <v>726</v>
      </c>
      <c r="D1083" s="169">
        <v>36.08</v>
      </c>
      <c r="E1083" s="161" t="s">
        <v>3117</v>
      </c>
      <c r="F1083" s="160"/>
      <c r="G1083" s="160">
        <v>1</v>
      </c>
      <c r="M1083"/>
      <c r="N1083"/>
      <c r="O1083"/>
    </row>
    <row r="1084" spans="1:15" s="2" customFormat="1" x14ac:dyDescent="0.2">
      <c r="A1084" s="160">
        <v>1082</v>
      </c>
      <c r="B1084" s="168" t="s">
        <v>1806</v>
      </c>
      <c r="C1084" s="161" t="s">
        <v>726</v>
      </c>
      <c r="D1084" s="169">
        <v>36.31</v>
      </c>
      <c r="E1084" s="161" t="s">
        <v>3118</v>
      </c>
      <c r="F1084" s="160"/>
      <c r="G1084" s="160">
        <v>1</v>
      </c>
      <c r="M1084"/>
      <c r="N1084"/>
      <c r="O1084"/>
    </row>
    <row r="1085" spans="1:15" s="2" customFormat="1" x14ac:dyDescent="0.2">
      <c r="A1085" s="160">
        <v>1083</v>
      </c>
      <c r="B1085" s="168" t="s">
        <v>1807</v>
      </c>
      <c r="C1085" s="161" t="s">
        <v>726</v>
      </c>
      <c r="D1085" s="169">
        <v>36.08</v>
      </c>
      <c r="E1085" s="161" t="s">
        <v>3117</v>
      </c>
      <c r="F1085" s="160"/>
      <c r="G1085" s="160">
        <v>1</v>
      </c>
      <c r="M1085"/>
      <c r="N1085"/>
      <c r="O1085"/>
    </row>
    <row r="1086" spans="1:15" s="2" customFormat="1" x14ac:dyDescent="0.2">
      <c r="A1086" s="160">
        <v>1084</v>
      </c>
      <c r="B1086" s="173" t="s">
        <v>1808</v>
      </c>
      <c r="C1086" s="173" t="s">
        <v>726</v>
      </c>
      <c r="D1086" s="173">
        <v>36.31</v>
      </c>
      <c r="E1086" s="161" t="s">
        <v>3118</v>
      </c>
      <c r="F1086" s="160"/>
      <c r="G1086" s="160">
        <v>1</v>
      </c>
      <c r="M1086"/>
      <c r="N1086"/>
      <c r="O1086"/>
    </row>
    <row r="1087" spans="1:15" s="2" customFormat="1" x14ac:dyDescent="0.2">
      <c r="A1087" s="160">
        <v>1085</v>
      </c>
      <c r="B1087" s="173" t="s">
        <v>1809</v>
      </c>
      <c r="C1087" s="173" t="s">
        <v>726</v>
      </c>
      <c r="D1087" s="173">
        <v>36.08</v>
      </c>
      <c r="E1087" s="161" t="s">
        <v>3117</v>
      </c>
      <c r="F1087" s="160"/>
      <c r="G1087" s="160">
        <v>1</v>
      </c>
      <c r="M1087"/>
      <c r="N1087"/>
      <c r="O1087"/>
    </row>
    <row r="1088" spans="1:15" s="2" customFormat="1" x14ac:dyDescent="0.2">
      <c r="A1088" s="160">
        <v>1086</v>
      </c>
      <c r="B1088" s="173" t="s">
        <v>1810</v>
      </c>
      <c r="C1088" s="173" t="s">
        <v>726</v>
      </c>
      <c r="D1088" s="173">
        <v>36.31</v>
      </c>
      <c r="E1088" s="161" t="s">
        <v>3118</v>
      </c>
      <c r="F1088" s="160"/>
      <c r="G1088" s="160">
        <v>1</v>
      </c>
      <c r="M1088"/>
      <c r="N1088"/>
      <c r="O1088"/>
    </row>
    <row r="1089" spans="1:15" s="2" customFormat="1" x14ac:dyDescent="0.2">
      <c r="A1089" s="160">
        <v>1087</v>
      </c>
      <c r="B1089" s="173" t="s">
        <v>1811</v>
      </c>
      <c r="C1089" s="173" t="s">
        <v>726</v>
      </c>
      <c r="D1089" s="173">
        <v>36.08</v>
      </c>
      <c r="E1089" s="161" t="s">
        <v>3117</v>
      </c>
      <c r="F1089" s="160"/>
      <c r="G1089" s="160">
        <v>1</v>
      </c>
      <c r="M1089"/>
      <c r="N1089"/>
      <c r="O1089"/>
    </row>
    <row r="1090" spans="1:15" s="2" customFormat="1" x14ac:dyDescent="0.2">
      <c r="A1090" s="160">
        <v>1088</v>
      </c>
      <c r="B1090" s="173" t="s">
        <v>1812</v>
      </c>
      <c r="C1090" s="173" t="s">
        <v>726</v>
      </c>
      <c r="D1090" s="173">
        <v>36.31</v>
      </c>
      <c r="E1090" s="161" t="s">
        <v>3118</v>
      </c>
      <c r="F1090" s="160"/>
      <c r="G1090" s="160">
        <v>1</v>
      </c>
      <c r="M1090"/>
      <c r="N1090"/>
      <c r="O1090"/>
    </row>
    <row r="1091" spans="1:15" s="2" customFormat="1" x14ac:dyDescent="0.2">
      <c r="A1091" s="160">
        <v>1089</v>
      </c>
      <c r="B1091" s="173" t="s">
        <v>1813</v>
      </c>
      <c r="C1091" s="173" t="s">
        <v>726</v>
      </c>
      <c r="D1091" s="173">
        <v>36.08</v>
      </c>
      <c r="E1091" s="161" t="s">
        <v>3117</v>
      </c>
      <c r="F1091" s="160"/>
      <c r="G1091" s="160">
        <v>1</v>
      </c>
      <c r="M1091"/>
      <c r="N1091"/>
      <c r="O1091"/>
    </row>
    <row r="1092" spans="1:15" s="2" customFormat="1" x14ac:dyDescent="0.2">
      <c r="A1092" s="160">
        <v>1090</v>
      </c>
      <c r="B1092" s="173" t="s">
        <v>1814</v>
      </c>
      <c r="C1092" s="173" t="s">
        <v>726</v>
      </c>
      <c r="D1092" s="173">
        <v>38.340000000000003</v>
      </c>
      <c r="E1092" s="161" t="s">
        <v>3118</v>
      </c>
      <c r="F1092" s="160"/>
      <c r="G1092" s="160">
        <v>1</v>
      </c>
      <c r="M1092"/>
      <c r="N1092"/>
      <c r="O1092"/>
    </row>
    <row r="1093" spans="1:15" s="2" customFormat="1" x14ac:dyDescent="0.2">
      <c r="A1093" s="160">
        <v>1091</v>
      </c>
      <c r="B1093" s="173" t="s">
        <v>1815</v>
      </c>
      <c r="C1093" s="173" t="s">
        <v>726</v>
      </c>
      <c r="D1093" s="173">
        <v>36.08</v>
      </c>
      <c r="E1093" s="161" t="s">
        <v>3117</v>
      </c>
      <c r="F1093" s="160"/>
      <c r="G1093" s="160">
        <v>1</v>
      </c>
      <c r="M1093"/>
      <c r="N1093"/>
      <c r="O1093"/>
    </row>
    <row r="1094" spans="1:15" s="2" customFormat="1" x14ac:dyDescent="0.2">
      <c r="A1094" s="160">
        <v>1092</v>
      </c>
      <c r="B1094" s="173" t="s">
        <v>1816</v>
      </c>
      <c r="C1094" s="173" t="s">
        <v>726</v>
      </c>
      <c r="D1094" s="173">
        <v>36.08</v>
      </c>
      <c r="E1094" s="161" t="s">
        <v>3117</v>
      </c>
      <c r="F1094" s="160"/>
      <c r="G1094" s="160">
        <v>1</v>
      </c>
      <c r="M1094"/>
      <c r="N1094"/>
      <c r="O1094"/>
    </row>
    <row r="1095" spans="1:15" s="2" customFormat="1" x14ac:dyDescent="0.2">
      <c r="A1095" s="160">
        <v>1093</v>
      </c>
      <c r="B1095" s="173" t="s">
        <v>1817</v>
      </c>
      <c r="C1095" s="173" t="s">
        <v>726</v>
      </c>
      <c r="D1095" s="173">
        <v>38.340000000000003</v>
      </c>
      <c r="E1095" s="161" t="s">
        <v>3117</v>
      </c>
      <c r="F1095" s="160"/>
      <c r="G1095" s="160">
        <v>1</v>
      </c>
      <c r="M1095"/>
      <c r="N1095"/>
      <c r="O1095"/>
    </row>
    <row r="1096" spans="1:15" s="2" customFormat="1" x14ac:dyDescent="0.2">
      <c r="A1096" s="160">
        <v>1094</v>
      </c>
      <c r="B1096" s="173" t="s">
        <v>1818</v>
      </c>
      <c r="C1096" s="173" t="s">
        <v>726</v>
      </c>
      <c r="D1096" s="173">
        <v>38.090000000000003</v>
      </c>
      <c r="E1096" s="161" t="s">
        <v>3116</v>
      </c>
      <c r="F1096" s="160"/>
      <c r="G1096" s="160">
        <v>1</v>
      </c>
      <c r="M1096"/>
      <c r="N1096"/>
      <c r="O1096"/>
    </row>
    <row r="1097" spans="1:15" s="2" customFormat="1" x14ac:dyDescent="0.2">
      <c r="A1097" s="160">
        <v>1095</v>
      </c>
      <c r="B1097" s="173" t="s">
        <v>1819</v>
      </c>
      <c r="C1097" s="173" t="s">
        <v>726</v>
      </c>
      <c r="D1097" s="173">
        <v>36.08</v>
      </c>
      <c r="E1097" s="161" t="s">
        <v>3116</v>
      </c>
      <c r="F1097" s="160"/>
      <c r="G1097" s="160">
        <v>1</v>
      </c>
      <c r="M1097"/>
      <c r="N1097"/>
      <c r="O1097"/>
    </row>
    <row r="1098" spans="1:15" s="2" customFormat="1" x14ac:dyDescent="0.2">
      <c r="A1098" s="160">
        <v>1096</v>
      </c>
      <c r="B1098" s="173" t="s">
        <v>1820</v>
      </c>
      <c r="C1098" s="173" t="s">
        <v>726</v>
      </c>
      <c r="D1098" s="173">
        <v>36.08</v>
      </c>
      <c r="E1098" s="161" t="s">
        <v>3116</v>
      </c>
      <c r="F1098" s="160"/>
      <c r="G1098" s="160">
        <v>1</v>
      </c>
      <c r="M1098"/>
      <c r="N1098"/>
      <c r="O1098"/>
    </row>
    <row r="1099" spans="1:15" s="2" customFormat="1" x14ac:dyDescent="0.2">
      <c r="A1099" s="160">
        <v>1097</v>
      </c>
      <c r="B1099" s="173" t="s">
        <v>1821</v>
      </c>
      <c r="C1099" s="173" t="s">
        <v>726</v>
      </c>
      <c r="D1099" s="173">
        <v>43.6</v>
      </c>
      <c r="E1099" s="161" t="s">
        <v>3116</v>
      </c>
      <c r="F1099" s="160"/>
      <c r="G1099" s="160">
        <v>1</v>
      </c>
      <c r="M1099"/>
      <c r="N1099"/>
      <c r="O1099"/>
    </row>
    <row r="1100" spans="1:15" s="2" customFormat="1" x14ac:dyDescent="0.2">
      <c r="A1100" s="160">
        <v>1098</v>
      </c>
      <c r="B1100" s="173" t="s">
        <v>1822</v>
      </c>
      <c r="C1100" s="173" t="s">
        <v>726</v>
      </c>
      <c r="D1100" s="173">
        <v>43.6</v>
      </c>
      <c r="E1100" s="161" t="s">
        <v>3116</v>
      </c>
      <c r="F1100" s="160"/>
      <c r="G1100" s="160">
        <v>1</v>
      </c>
      <c r="M1100"/>
      <c r="N1100"/>
      <c r="O1100"/>
    </row>
    <row r="1101" spans="1:15" s="2" customFormat="1" x14ac:dyDescent="0.2">
      <c r="A1101" s="160">
        <v>1099</v>
      </c>
      <c r="B1101" s="173" t="s">
        <v>1823</v>
      </c>
      <c r="C1101" s="173" t="s">
        <v>726</v>
      </c>
      <c r="D1101" s="173">
        <v>36.08</v>
      </c>
      <c r="E1101" s="161" t="s">
        <v>3116</v>
      </c>
      <c r="F1101" s="160"/>
      <c r="G1101" s="160">
        <v>1</v>
      </c>
      <c r="M1101"/>
      <c r="N1101"/>
      <c r="O1101"/>
    </row>
    <row r="1102" spans="1:15" s="2" customFormat="1" x14ac:dyDescent="0.2">
      <c r="A1102" s="160">
        <v>1100</v>
      </c>
      <c r="B1102" s="173" t="s">
        <v>1824</v>
      </c>
      <c r="C1102" s="173" t="s">
        <v>726</v>
      </c>
      <c r="D1102" s="173">
        <v>36.08</v>
      </c>
      <c r="E1102" s="161" t="s">
        <v>3116</v>
      </c>
      <c r="F1102" s="160"/>
      <c r="G1102" s="160">
        <v>1</v>
      </c>
      <c r="M1102"/>
      <c r="N1102"/>
      <c r="O1102"/>
    </row>
    <row r="1103" spans="1:15" s="2" customFormat="1" x14ac:dyDescent="0.2">
      <c r="A1103" s="160">
        <v>1101</v>
      </c>
      <c r="B1103" s="173" t="s">
        <v>1825</v>
      </c>
      <c r="C1103" s="173" t="s">
        <v>726</v>
      </c>
      <c r="D1103" s="173">
        <v>38.090000000000003</v>
      </c>
      <c r="E1103" s="161" t="s">
        <v>3116</v>
      </c>
      <c r="F1103" s="160"/>
      <c r="G1103" s="160">
        <v>1</v>
      </c>
      <c r="M1103"/>
      <c r="N1103"/>
      <c r="O1103"/>
    </row>
    <row r="1104" spans="1:15" s="2" customFormat="1" x14ac:dyDescent="0.2">
      <c r="A1104" s="160">
        <v>1102</v>
      </c>
      <c r="B1104" s="173" t="s">
        <v>1826</v>
      </c>
      <c r="C1104" s="173" t="s">
        <v>726</v>
      </c>
      <c r="D1104" s="173">
        <v>38.590000000000003</v>
      </c>
      <c r="E1104" s="161" t="s">
        <v>3118</v>
      </c>
      <c r="F1104" s="160"/>
      <c r="G1104" s="160">
        <v>1</v>
      </c>
      <c r="M1104"/>
      <c r="N1104"/>
      <c r="O1104"/>
    </row>
    <row r="1105" spans="1:15" s="2" customFormat="1" x14ac:dyDescent="0.2">
      <c r="A1105" s="160">
        <v>1103</v>
      </c>
      <c r="B1105" s="173" t="s">
        <v>1827</v>
      </c>
      <c r="C1105" s="173" t="s">
        <v>726</v>
      </c>
      <c r="D1105" s="173">
        <v>36.31</v>
      </c>
      <c r="E1105" s="161" t="s">
        <v>3118</v>
      </c>
      <c r="F1105" s="160"/>
      <c r="G1105" s="160">
        <v>1</v>
      </c>
      <c r="M1105"/>
      <c r="N1105"/>
      <c r="O1105"/>
    </row>
    <row r="1106" spans="1:15" s="2" customFormat="1" x14ac:dyDescent="0.2">
      <c r="A1106" s="160">
        <v>1104</v>
      </c>
      <c r="B1106" s="173" t="s">
        <v>1828</v>
      </c>
      <c r="C1106" s="173" t="s">
        <v>726</v>
      </c>
      <c r="D1106" s="173">
        <v>36.31</v>
      </c>
      <c r="E1106" s="161" t="s">
        <v>3118</v>
      </c>
      <c r="F1106" s="160"/>
      <c r="G1106" s="160">
        <v>1</v>
      </c>
      <c r="M1106"/>
      <c r="N1106"/>
      <c r="O1106"/>
    </row>
    <row r="1107" spans="1:15" s="2" customFormat="1" x14ac:dyDescent="0.2">
      <c r="A1107" s="160">
        <v>1105</v>
      </c>
      <c r="B1107" s="173" t="s">
        <v>1829</v>
      </c>
      <c r="C1107" s="173" t="s">
        <v>726</v>
      </c>
      <c r="D1107" s="173">
        <v>38.090000000000003</v>
      </c>
      <c r="E1107" s="161" t="s">
        <v>3117</v>
      </c>
      <c r="F1107" s="160"/>
      <c r="G1107" s="160">
        <v>1</v>
      </c>
      <c r="M1107"/>
      <c r="N1107"/>
      <c r="O1107"/>
    </row>
    <row r="1108" spans="1:15" s="2" customFormat="1" x14ac:dyDescent="0.2">
      <c r="A1108" s="160">
        <v>1106</v>
      </c>
      <c r="B1108" s="173" t="s">
        <v>1830</v>
      </c>
      <c r="C1108" s="173" t="s">
        <v>726</v>
      </c>
      <c r="D1108" s="173">
        <v>36.31</v>
      </c>
      <c r="E1108" s="171" t="s">
        <v>3118</v>
      </c>
      <c r="F1108" s="160"/>
      <c r="G1108" s="160">
        <v>1</v>
      </c>
      <c r="M1108"/>
      <c r="N1108"/>
      <c r="O1108"/>
    </row>
    <row r="1109" spans="1:15" s="2" customFormat="1" x14ac:dyDescent="0.2">
      <c r="A1109" s="160">
        <v>1107</v>
      </c>
      <c r="B1109" s="173" t="s">
        <v>1831</v>
      </c>
      <c r="C1109" s="173" t="s">
        <v>726</v>
      </c>
      <c r="D1109" s="173">
        <v>36.08</v>
      </c>
      <c r="E1109" s="171" t="s">
        <v>3117</v>
      </c>
      <c r="F1109" s="160"/>
      <c r="G1109" s="160">
        <v>1</v>
      </c>
      <c r="M1109"/>
      <c r="N1109"/>
      <c r="O1109"/>
    </row>
    <row r="1110" spans="1:15" s="2" customFormat="1" x14ac:dyDescent="0.2">
      <c r="A1110" s="160">
        <v>1108</v>
      </c>
      <c r="B1110" s="173" t="s">
        <v>1832</v>
      </c>
      <c r="C1110" s="173" t="s">
        <v>726</v>
      </c>
      <c r="D1110" s="173">
        <v>36.31</v>
      </c>
      <c r="E1110" s="171" t="s">
        <v>3118</v>
      </c>
      <c r="F1110" s="160"/>
      <c r="G1110" s="160">
        <v>1</v>
      </c>
      <c r="M1110"/>
      <c r="N1110"/>
      <c r="O1110"/>
    </row>
    <row r="1111" spans="1:15" s="2" customFormat="1" x14ac:dyDescent="0.2">
      <c r="A1111" s="160">
        <v>1109</v>
      </c>
      <c r="B1111" s="173" t="s">
        <v>1833</v>
      </c>
      <c r="C1111" s="173" t="s">
        <v>726</v>
      </c>
      <c r="D1111" s="173">
        <v>36.08</v>
      </c>
      <c r="E1111" s="171" t="s">
        <v>3117</v>
      </c>
      <c r="F1111" s="160"/>
      <c r="G1111" s="160">
        <v>1</v>
      </c>
      <c r="M1111"/>
      <c r="N1111"/>
      <c r="O1111"/>
    </row>
    <row r="1112" spans="1:15" s="2" customFormat="1" x14ac:dyDescent="0.2">
      <c r="A1112" s="160">
        <v>1110</v>
      </c>
      <c r="B1112" s="173" t="s">
        <v>1834</v>
      </c>
      <c r="C1112" s="173" t="s">
        <v>726</v>
      </c>
      <c r="D1112" s="173">
        <v>36.31</v>
      </c>
      <c r="E1112" s="171" t="s">
        <v>3118</v>
      </c>
      <c r="F1112" s="160"/>
      <c r="G1112" s="160">
        <v>1</v>
      </c>
      <c r="M1112"/>
      <c r="N1112"/>
      <c r="O1112"/>
    </row>
    <row r="1113" spans="1:15" s="2" customFormat="1" x14ac:dyDescent="0.2">
      <c r="A1113" s="160">
        <v>1111</v>
      </c>
      <c r="B1113" s="173" t="s">
        <v>1835</v>
      </c>
      <c r="C1113" s="173" t="s">
        <v>726</v>
      </c>
      <c r="D1113" s="173">
        <v>36.08</v>
      </c>
      <c r="E1113" s="171" t="s">
        <v>3117</v>
      </c>
      <c r="F1113" s="160"/>
      <c r="G1113" s="160">
        <v>1</v>
      </c>
      <c r="M1113"/>
      <c r="N1113"/>
      <c r="O1113"/>
    </row>
    <row r="1114" spans="1:15" s="2" customFormat="1" x14ac:dyDescent="0.2">
      <c r="A1114" s="160">
        <v>1112</v>
      </c>
      <c r="B1114" s="173" t="s">
        <v>1836</v>
      </c>
      <c r="C1114" s="173" t="s">
        <v>726</v>
      </c>
      <c r="D1114" s="173">
        <v>36.31</v>
      </c>
      <c r="E1114" s="171" t="s">
        <v>3118</v>
      </c>
      <c r="F1114" s="160"/>
      <c r="G1114" s="160">
        <v>1</v>
      </c>
      <c r="M1114"/>
      <c r="N1114"/>
      <c r="O1114"/>
    </row>
    <row r="1115" spans="1:15" s="2" customFormat="1" x14ac:dyDescent="0.2">
      <c r="A1115" s="160">
        <v>1113</v>
      </c>
      <c r="B1115" s="173" t="s">
        <v>1837</v>
      </c>
      <c r="C1115" s="173" t="s">
        <v>726</v>
      </c>
      <c r="D1115" s="173">
        <v>36.08</v>
      </c>
      <c r="E1115" s="171" t="s">
        <v>3117</v>
      </c>
      <c r="F1115" s="160"/>
      <c r="G1115" s="160">
        <v>1</v>
      </c>
      <c r="M1115"/>
      <c r="N1115"/>
      <c r="O1115"/>
    </row>
    <row r="1116" spans="1:15" s="2" customFormat="1" x14ac:dyDescent="0.2">
      <c r="A1116" s="160">
        <v>1114</v>
      </c>
      <c r="B1116" s="173" t="s">
        <v>1838</v>
      </c>
      <c r="C1116" s="173" t="s">
        <v>726</v>
      </c>
      <c r="D1116" s="173">
        <v>36.31</v>
      </c>
      <c r="E1116" s="171" t="s">
        <v>3118</v>
      </c>
      <c r="F1116" s="160"/>
      <c r="G1116" s="160">
        <v>1</v>
      </c>
      <c r="M1116"/>
      <c r="N1116"/>
      <c r="O1116"/>
    </row>
    <row r="1117" spans="1:15" s="2" customFormat="1" x14ac:dyDescent="0.2">
      <c r="A1117" s="160">
        <v>1115</v>
      </c>
      <c r="B1117" s="173" t="s">
        <v>1839</v>
      </c>
      <c r="C1117" s="173" t="s">
        <v>726</v>
      </c>
      <c r="D1117" s="173">
        <v>36.08</v>
      </c>
      <c r="E1117" s="171" t="s">
        <v>3117</v>
      </c>
      <c r="F1117" s="160"/>
      <c r="G1117" s="160">
        <v>1</v>
      </c>
      <c r="M1117"/>
      <c r="N1117"/>
      <c r="O1117"/>
    </row>
    <row r="1118" spans="1:15" s="2" customFormat="1" x14ac:dyDescent="0.2">
      <c r="A1118" s="160">
        <v>1116</v>
      </c>
      <c r="B1118" s="173" t="s">
        <v>1840</v>
      </c>
      <c r="C1118" s="173" t="s">
        <v>726</v>
      </c>
      <c r="D1118" s="173">
        <v>36.31</v>
      </c>
      <c r="E1118" s="171" t="s">
        <v>3118</v>
      </c>
      <c r="F1118" s="160"/>
      <c r="G1118" s="160">
        <v>1</v>
      </c>
      <c r="M1118"/>
      <c r="N1118"/>
      <c r="O1118"/>
    </row>
    <row r="1119" spans="1:15" s="2" customFormat="1" x14ac:dyDescent="0.2">
      <c r="A1119" s="160">
        <v>1117</v>
      </c>
      <c r="B1119" s="173" t="s">
        <v>1841</v>
      </c>
      <c r="C1119" s="173" t="s">
        <v>726</v>
      </c>
      <c r="D1119" s="173">
        <v>36.08</v>
      </c>
      <c r="E1119" s="171" t="s">
        <v>3117</v>
      </c>
      <c r="F1119" s="160"/>
      <c r="G1119" s="160">
        <v>1</v>
      </c>
      <c r="M1119"/>
      <c r="N1119"/>
      <c r="O1119"/>
    </row>
    <row r="1120" spans="1:15" s="2" customFormat="1" x14ac:dyDescent="0.2">
      <c r="A1120" s="160">
        <v>1118</v>
      </c>
      <c r="B1120" s="173" t="s">
        <v>1842</v>
      </c>
      <c r="C1120" s="173" t="s">
        <v>726</v>
      </c>
      <c r="D1120" s="173">
        <v>36.31</v>
      </c>
      <c r="E1120" s="171" t="s">
        <v>3118</v>
      </c>
      <c r="F1120" s="160"/>
      <c r="G1120" s="160">
        <v>1</v>
      </c>
      <c r="M1120"/>
      <c r="N1120"/>
      <c r="O1120"/>
    </row>
    <row r="1121" spans="1:15" s="2" customFormat="1" x14ac:dyDescent="0.2">
      <c r="A1121" s="160">
        <v>1119</v>
      </c>
      <c r="B1121" s="173" t="s">
        <v>1843</v>
      </c>
      <c r="C1121" s="173" t="s">
        <v>726</v>
      </c>
      <c r="D1121" s="173">
        <v>36.08</v>
      </c>
      <c r="E1121" s="171" t="s">
        <v>3117</v>
      </c>
      <c r="F1121" s="160"/>
      <c r="G1121" s="160">
        <v>1</v>
      </c>
      <c r="M1121"/>
      <c r="N1121"/>
      <c r="O1121"/>
    </row>
    <row r="1122" spans="1:15" s="2" customFormat="1" x14ac:dyDescent="0.2">
      <c r="A1122" s="160">
        <v>1120</v>
      </c>
      <c r="B1122" s="173" t="s">
        <v>1844</v>
      </c>
      <c r="C1122" s="173" t="s">
        <v>726</v>
      </c>
      <c r="D1122" s="173">
        <v>36.31</v>
      </c>
      <c r="E1122" s="171" t="s">
        <v>3118</v>
      </c>
      <c r="F1122" s="160"/>
      <c r="G1122" s="160">
        <v>1</v>
      </c>
      <c r="M1122"/>
      <c r="N1122"/>
      <c r="O1122"/>
    </row>
    <row r="1123" spans="1:15" s="2" customFormat="1" x14ac:dyDescent="0.2">
      <c r="A1123" s="160">
        <v>1121</v>
      </c>
      <c r="B1123" s="173" t="s">
        <v>1845</v>
      </c>
      <c r="C1123" s="173" t="s">
        <v>726</v>
      </c>
      <c r="D1123" s="173">
        <v>36.08</v>
      </c>
      <c r="E1123" s="171" t="s">
        <v>3117</v>
      </c>
      <c r="F1123" s="160"/>
      <c r="G1123" s="160">
        <v>1</v>
      </c>
      <c r="M1123"/>
      <c r="N1123"/>
      <c r="O1123"/>
    </row>
    <row r="1124" spans="1:15" s="2" customFormat="1" x14ac:dyDescent="0.2">
      <c r="A1124" s="160">
        <v>1122</v>
      </c>
      <c r="B1124" s="173" t="s">
        <v>1846</v>
      </c>
      <c r="C1124" s="173" t="s">
        <v>726</v>
      </c>
      <c r="D1124" s="173">
        <v>36.31</v>
      </c>
      <c r="E1124" s="171" t="s">
        <v>3118</v>
      </c>
      <c r="F1124" s="160"/>
      <c r="G1124" s="160">
        <v>1</v>
      </c>
      <c r="M1124"/>
      <c r="N1124"/>
      <c r="O1124"/>
    </row>
    <row r="1125" spans="1:15" s="2" customFormat="1" x14ac:dyDescent="0.2">
      <c r="A1125" s="160">
        <v>1123</v>
      </c>
      <c r="B1125" s="173" t="s">
        <v>1847</v>
      </c>
      <c r="C1125" s="173" t="s">
        <v>726</v>
      </c>
      <c r="D1125" s="173">
        <v>36.31</v>
      </c>
      <c r="E1125" s="171" t="s">
        <v>3118</v>
      </c>
      <c r="F1125" s="160"/>
      <c r="G1125" s="160">
        <v>1</v>
      </c>
      <c r="M1125"/>
      <c r="N1125"/>
      <c r="O1125"/>
    </row>
    <row r="1126" spans="1:15" s="2" customFormat="1" x14ac:dyDescent="0.2">
      <c r="A1126" s="160">
        <v>1124</v>
      </c>
      <c r="B1126" s="173" t="s">
        <v>1848</v>
      </c>
      <c r="C1126" s="173" t="s">
        <v>726</v>
      </c>
      <c r="D1126" s="173">
        <v>36.08</v>
      </c>
      <c r="E1126" s="171" t="s">
        <v>3117</v>
      </c>
      <c r="F1126" s="160"/>
      <c r="G1126" s="160">
        <v>1</v>
      </c>
      <c r="M1126"/>
      <c r="N1126"/>
      <c r="O1126"/>
    </row>
    <row r="1127" spans="1:15" s="2" customFormat="1" x14ac:dyDescent="0.2">
      <c r="A1127" s="160">
        <v>1125</v>
      </c>
      <c r="B1127" s="173" t="s">
        <v>1849</v>
      </c>
      <c r="C1127" s="173" t="s">
        <v>726</v>
      </c>
      <c r="D1127" s="173">
        <v>36.31</v>
      </c>
      <c r="E1127" s="171" t="s">
        <v>3118</v>
      </c>
      <c r="F1127" s="160"/>
      <c r="G1127" s="160">
        <v>1</v>
      </c>
      <c r="M1127"/>
      <c r="N1127"/>
      <c r="O1127"/>
    </row>
    <row r="1128" spans="1:15" s="2" customFormat="1" x14ac:dyDescent="0.2">
      <c r="A1128" s="160">
        <v>1126</v>
      </c>
      <c r="B1128" s="173" t="s">
        <v>1850</v>
      </c>
      <c r="C1128" s="173" t="s">
        <v>726</v>
      </c>
      <c r="D1128" s="173">
        <v>36.08</v>
      </c>
      <c r="E1128" s="171" t="s">
        <v>3117</v>
      </c>
      <c r="F1128" s="160"/>
      <c r="G1128" s="160">
        <v>1</v>
      </c>
      <c r="M1128"/>
      <c r="N1128"/>
      <c r="O1128"/>
    </row>
    <row r="1129" spans="1:15" s="2" customFormat="1" x14ac:dyDescent="0.2">
      <c r="A1129" s="160">
        <v>1127</v>
      </c>
      <c r="B1129" s="173" t="s">
        <v>1851</v>
      </c>
      <c r="C1129" s="173" t="s">
        <v>726</v>
      </c>
      <c r="D1129" s="173">
        <v>36.31</v>
      </c>
      <c r="E1129" s="171" t="s">
        <v>3118</v>
      </c>
      <c r="F1129" s="160"/>
      <c r="G1129" s="160">
        <v>1</v>
      </c>
      <c r="M1129"/>
      <c r="N1129"/>
      <c r="O1129"/>
    </row>
    <row r="1130" spans="1:15" s="2" customFormat="1" x14ac:dyDescent="0.2">
      <c r="A1130" s="160">
        <v>1128</v>
      </c>
      <c r="B1130" s="173" t="s">
        <v>1852</v>
      </c>
      <c r="C1130" s="173" t="s">
        <v>726</v>
      </c>
      <c r="D1130" s="173">
        <v>36.08</v>
      </c>
      <c r="E1130" s="171" t="s">
        <v>3117</v>
      </c>
      <c r="F1130" s="160"/>
      <c r="G1130" s="160">
        <v>1</v>
      </c>
      <c r="M1130"/>
      <c r="N1130"/>
      <c r="O1130"/>
    </row>
    <row r="1131" spans="1:15" s="2" customFormat="1" x14ac:dyDescent="0.2">
      <c r="A1131" s="160">
        <v>1129</v>
      </c>
      <c r="B1131" s="173" t="s">
        <v>1853</v>
      </c>
      <c r="C1131" s="173" t="s">
        <v>726</v>
      </c>
      <c r="D1131" s="173">
        <v>38.590000000000003</v>
      </c>
      <c r="E1131" s="171" t="s">
        <v>3118</v>
      </c>
      <c r="F1131" s="160"/>
      <c r="G1131" s="160">
        <v>1</v>
      </c>
      <c r="M1131"/>
      <c r="N1131"/>
      <c r="O1131"/>
    </row>
    <row r="1132" spans="1:15" s="2" customFormat="1" x14ac:dyDescent="0.2">
      <c r="A1132" s="160">
        <v>1130</v>
      </c>
      <c r="B1132" s="173" t="s">
        <v>1854</v>
      </c>
      <c r="C1132" s="173" t="s">
        <v>726</v>
      </c>
      <c r="D1132" s="173">
        <v>38.340000000000003</v>
      </c>
      <c r="E1132" s="171" t="s">
        <v>3117</v>
      </c>
      <c r="F1132" s="160"/>
      <c r="G1132" s="160">
        <v>1</v>
      </c>
      <c r="M1132"/>
      <c r="N1132"/>
      <c r="O1132"/>
    </row>
    <row r="1133" spans="1:15" s="2" customFormat="1" x14ac:dyDescent="0.2">
      <c r="A1133" s="160">
        <v>1131</v>
      </c>
      <c r="B1133" s="173" t="s">
        <v>1855</v>
      </c>
      <c r="C1133" s="173" t="s">
        <v>726</v>
      </c>
      <c r="D1133" s="173">
        <v>36.08</v>
      </c>
      <c r="E1133" s="171" t="s">
        <v>3117</v>
      </c>
      <c r="F1133" s="160"/>
      <c r="G1133" s="160">
        <v>1</v>
      </c>
      <c r="M1133"/>
      <c r="N1133"/>
      <c r="O1133"/>
    </row>
    <row r="1134" spans="1:15" s="2" customFormat="1" x14ac:dyDescent="0.2">
      <c r="A1134" s="160">
        <v>1132</v>
      </c>
      <c r="B1134" s="173" t="s">
        <v>1856</v>
      </c>
      <c r="C1134" s="173" t="s">
        <v>726</v>
      </c>
      <c r="D1134" s="173">
        <v>38.590000000000003</v>
      </c>
      <c r="E1134" s="171" t="s">
        <v>3118</v>
      </c>
      <c r="F1134" s="160"/>
      <c r="G1134" s="160">
        <v>1</v>
      </c>
      <c r="M1134"/>
      <c r="N1134"/>
      <c r="O1134"/>
    </row>
    <row r="1135" spans="1:15" s="2" customFormat="1" x14ac:dyDescent="0.2">
      <c r="A1135" s="160">
        <v>1133</v>
      </c>
      <c r="B1135" s="173" t="s">
        <v>1857</v>
      </c>
      <c r="C1135" s="173" t="s">
        <v>726</v>
      </c>
      <c r="D1135" s="173">
        <v>38.340000000000003</v>
      </c>
      <c r="E1135" s="171" t="s">
        <v>3117</v>
      </c>
      <c r="F1135" s="160"/>
      <c r="G1135" s="160">
        <v>1</v>
      </c>
      <c r="M1135"/>
      <c r="N1135"/>
      <c r="O1135"/>
    </row>
    <row r="1136" spans="1:15" s="2" customFormat="1" x14ac:dyDescent="0.2">
      <c r="A1136" s="160">
        <v>1134</v>
      </c>
      <c r="B1136" s="173" t="s">
        <v>1858</v>
      </c>
      <c r="C1136" s="173" t="s">
        <v>726</v>
      </c>
      <c r="D1136" s="173">
        <v>36.75</v>
      </c>
      <c r="E1136" s="171" t="s">
        <v>3117</v>
      </c>
      <c r="F1136" s="160"/>
      <c r="G1136" s="160">
        <v>1</v>
      </c>
      <c r="M1136"/>
      <c r="N1136"/>
      <c r="O1136"/>
    </row>
    <row r="1137" spans="1:15" s="2" customFormat="1" x14ac:dyDescent="0.2">
      <c r="A1137" s="160">
        <v>1135</v>
      </c>
      <c r="B1137" s="173" t="s">
        <v>1859</v>
      </c>
      <c r="C1137" s="173" t="s">
        <v>726</v>
      </c>
      <c r="D1137" s="173">
        <v>36.99</v>
      </c>
      <c r="E1137" s="171" t="s">
        <v>3118</v>
      </c>
      <c r="F1137" s="160"/>
      <c r="G1137" s="160">
        <v>1</v>
      </c>
      <c r="M1137"/>
      <c r="N1137"/>
      <c r="O1137"/>
    </row>
    <row r="1138" spans="1:15" s="2" customFormat="1" x14ac:dyDescent="0.2">
      <c r="A1138" s="160">
        <v>1136</v>
      </c>
      <c r="B1138" s="173" t="s">
        <v>1860</v>
      </c>
      <c r="C1138" s="173" t="s">
        <v>726</v>
      </c>
      <c r="D1138" s="173">
        <v>36.75</v>
      </c>
      <c r="E1138" s="171" t="s">
        <v>3117</v>
      </c>
      <c r="F1138" s="160"/>
      <c r="G1138" s="160">
        <v>1</v>
      </c>
      <c r="M1138"/>
      <c r="N1138"/>
      <c r="O1138"/>
    </row>
    <row r="1139" spans="1:15" x14ac:dyDescent="0.2">
      <c r="A1139" s="160">
        <v>1137</v>
      </c>
      <c r="B1139" s="173" t="s">
        <v>1861</v>
      </c>
      <c r="C1139" s="173" t="s">
        <v>726</v>
      </c>
      <c r="D1139" s="173">
        <v>37.479999999999997</v>
      </c>
      <c r="E1139" s="171" t="s">
        <v>3118</v>
      </c>
      <c r="F1139" s="160"/>
      <c r="G1139" s="160">
        <v>1</v>
      </c>
      <c r="M1139"/>
      <c r="N1139"/>
      <c r="O1139"/>
    </row>
    <row r="1140" spans="1:15" x14ac:dyDescent="0.2">
      <c r="A1140" s="160">
        <v>1138</v>
      </c>
      <c r="B1140" s="173" t="s">
        <v>1862</v>
      </c>
      <c r="C1140" s="173" t="s">
        <v>726</v>
      </c>
      <c r="D1140" s="173">
        <v>37.479999999999997</v>
      </c>
      <c r="E1140" s="171" t="s">
        <v>3117</v>
      </c>
      <c r="F1140" s="160"/>
      <c r="G1140" s="160">
        <v>1</v>
      </c>
      <c r="M1140"/>
      <c r="N1140"/>
      <c r="O1140"/>
    </row>
    <row r="1141" spans="1:15" x14ac:dyDescent="0.2">
      <c r="A1141" s="160">
        <v>1139</v>
      </c>
      <c r="B1141" s="173" t="s">
        <v>1863</v>
      </c>
      <c r="C1141" s="173" t="s">
        <v>726</v>
      </c>
      <c r="D1141" s="173">
        <v>37.479999999999997</v>
      </c>
      <c r="E1141" s="171" t="s">
        <v>3118</v>
      </c>
      <c r="F1141" s="160"/>
      <c r="G1141" s="160">
        <v>1</v>
      </c>
      <c r="M1141"/>
      <c r="N1141"/>
      <c r="O1141"/>
    </row>
    <row r="1142" spans="1:15" x14ac:dyDescent="0.2">
      <c r="A1142" s="160">
        <v>1140</v>
      </c>
      <c r="B1142" s="173" t="s">
        <v>1864</v>
      </c>
      <c r="C1142" s="173" t="s">
        <v>726</v>
      </c>
      <c r="D1142" s="173">
        <v>37.479999999999997</v>
      </c>
      <c r="E1142" s="171" t="s">
        <v>3117</v>
      </c>
      <c r="F1142" s="160"/>
      <c r="G1142" s="160">
        <v>1</v>
      </c>
      <c r="M1142"/>
      <c r="N1142"/>
      <c r="O1142"/>
    </row>
    <row r="1143" spans="1:15" x14ac:dyDescent="0.2">
      <c r="A1143" s="160">
        <v>1141</v>
      </c>
      <c r="B1143" s="173" t="s">
        <v>1865</v>
      </c>
      <c r="C1143" s="173" t="s">
        <v>726</v>
      </c>
      <c r="D1143" s="173">
        <v>37.479999999999997</v>
      </c>
      <c r="E1143" s="171" t="s">
        <v>3118</v>
      </c>
      <c r="F1143" s="160"/>
      <c r="G1143" s="160">
        <v>1</v>
      </c>
      <c r="M1143"/>
      <c r="N1143"/>
      <c r="O1143"/>
    </row>
    <row r="1144" spans="1:15" x14ac:dyDescent="0.2">
      <c r="A1144" s="160">
        <v>1142</v>
      </c>
      <c r="B1144" s="173" t="s">
        <v>1866</v>
      </c>
      <c r="C1144" s="173" t="s">
        <v>726</v>
      </c>
      <c r="D1144" s="173">
        <v>37.479999999999997</v>
      </c>
      <c r="E1144" s="171" t="s">
        <v>3117</v>
      </c>
      <c r="F1144" s="160"/>
      <c r="G1144" s="160">
        <v>1</v>
      </c>
      <c r="M1144"/>
      <c r="N1144"/>
      <c r="O1144"/>
    </row>
    <row r="1145" spans="1:15" x14ac:dyDescent="0.2">
      <c r="A1145" s="160">
        <v>1143</v>
      </c>
      <c r="B1145" s="173" t="s">
        <v>1867</v>
      </c>
      <c r="C1145" s="173" t="s">
        <v>726</v>
      </c>
      <c r="D1145" s="173">
        <v>37.479999999999997</v>
      </c>
      <c r="E1145" s="171" t="s">
        <v>3118</v>
      </c>
      <c r="F1145" s="160"/>
      <c r="G1145" s="160">
        <v>1</v>
      </c>
      <c r="M1145"/>
      <c r="N1145"/>
      <c r="O1145"/>
    </row>
    <row r="1146" spans="1:15" x14ac:dyDescent="0.2">
      <c r="A1146" s="160">
        <v>1144</v>
      </c>
      <c r="B1146" s="173" t="s">
        <v>1868</v>
      </c>
      <c r="C1146" s="173" t="s">
        <v>726</v>
      </c>
      <c r="D1146" s="173">
        <v>37.479999999999997</v>
      </c>
      <c r="E1146" s="171" t="s">
        <v>3118</v>
      </c>
      <c r="F1146" s="160"/>
      <c r="G1146" s="160">
        <v>1</v>
      </c>
      <c r="M1146"/>
      <c r="N1146"/>
      <c r="O1146"/>
    </row>
    <row r="1147" spans="1:15" x14ac:dyDescent="0.2">
      <c r="A1147" s="160">
        <v>1145</v>
      </c>
      <c r="B1147" s="173" t="s">
        <v>1869</v>
      </c>
      <c r="C1147" s="173" t="s">
        <v>726</v>
      </c>
      <c r="D1147" s="173">
        <v>37.479999999999997</v>
      </c>
      <c r="E1147" s="171" t="s">
        <v>3117</v>
      </c>
      <c r="F1147" s="160"/>
      <c r="G1147" s="160">
        <v>1</v>
      </c>
      <c r="M1147"/>
      <c r="N1147"/>
      <c r="O1147"/>
    </row>
    <row r="1148" spans="1:15" x14ac:dyDescent="0.2">
      <c r="A1148" s="160">
        <v>1146</v>
      </c>
      <c r="B1148" s="173" t="s">
        <v>1870</v>
      </c>
      <c r="C1148" s="173" t="s">
        <v>726</v>
      </c>
      <c r="D1148" s="173">
        <v>39.83</v>
      </c>
      <c r="E1148" s="171" t="s">
        <v>3118</v>
      </c>
      <c r="F1148" s="160"/>
      <c r="G1148" s="160">
        <v>1</v>
      </c>
      <c r="M1148"/>
      <c r="N1148"/>
      <c r="O1148"/>
    </row>
    <row r="1149" spans="1:15" x14ac:dyDescent="0.2">
      <c r="A1149" s="160">
        <v>1147</v>
      </c>
      <c r="B1149" s="173" t="s">
        <v>1871</v>
      </c>
      <c r="C1149" s="173" t="s">
        <v>726</v>
      </c>
      <c r="D1149" s="173">
        <v>37.479999999999997</v>
      </c>
      <c r="E1149" s="171" t="s">
        <v>3117</v>
      </c>
      <c r="F1149" s="160"/>
      <c r="G1149" s="160">
        <v>1</v>
      </c>
      <c r="M1149"/>
      <c r="N1149"/>
      <c r="O1149"/>
    </row>
    <row r="1150" spans="1:15" x14ac:dyDescent="0.2">
      <c r="A1150" s="160">
        <v>1148</v>
      </c>
      <c r="B1150" s="173" t="s">
        <v>1872</v>
      </c>
      <c r="C1150" s="173" t="s">
        <v>726</v>
      </c>
      <c r="D1150" s="173">
        <v>37.479999999999997</v>
      </c>
      <c r="E1150" s="171" t="s">
        <v>3118</v>
      </c>
      <c r="F1150" s="160"/>
      <c r="G1150" s="160">
        <v>1</v>
      </c>
      <c r="M1150"/>
      <c r="N1150"/>
      <c r="O1150"/>
    </row>
    <row r="1151" spans="1:15" x14ac:dyDescent="0.2">
      <c r="A1151" s="160">
        <v>1149</v>
      </c>
      <c r="B1151" s="173" t="s">
        <v>1873</v>
      </c>
      <c r="C1151" s="173" t="s">
        <v>726</v>
      </c>
      <c r="D1151" s="173">
        <v>37.479999999999997</v>
      </c>
      <c r="E1151" s="171" t="s">
        <v>3117</v>
      </c>
      <c r="F1151" s="160"/>
      <c r="G1151" s="160">
        <v>1</v>
      </c>
      <c r="M1151"/>
      <c r="N1151"/>
      <c r="O1151"/>
    </row>
    <row r="1152" spans="1:15" x14ac:dyDescent="0.2">
      <c r="A1152" s="160">
        <v>1150</v>
      </c>
      <c r="B1152" s="173" t="s">
        <v>1874</v>
      </c>
      <c r="C1152" s="173" t="s">
        <v>726</v>
      </c>
      <c r="D1152" s="173">
        <v>37.479999999999997</v>
      </c>
      <c r="E1152" s="171" t="s">
        <v>3118</v>
      </c>
      <c r="F1152" s="160"/>
      <c r="G1152" s="160">
        <v>1</v>
      </c>
      <c r="M1152"/>
      <c r="N1152"/>
      <c r="O1152"/>
    </row>
    <row r="1153" spans="1:15" x14ac:dyDescent="0.2">
      <c r="A1153" s="160">
        <v>1151</v>
      </c>
      <c r="B1153" s="173" t="s">
        <v>1875</v>
      </c>
      <c r="C1153" s="173" t="s">
        <v>726</v>
      </c>
      <c r="D1153" s="173">
        <v>37.479999999999997</v>
      </c>
      <c r="E1153" s="171" t="s">
        <v>3117</v>
      </c>
      <c r="F1153" s="160"/>
      <c r="G1153" s="160">
        <v>1</v>
      </c>
      <c r="M1153"/>
      <c r="N1153"/>
      <c r="O1153"/>
    </row>
    <row r="1154" spans="1:15" x14ac:dyDescent="0.2">
      <c r="A1154" s="160">
        <v>1152</v>
      </c>
      <c r="B1154" s="173" t="s">
        <v>1876</v>
      </c>
      <c r="C1154" s="173" t="s">
        <v>726</v>
      </c>
      <c r="D1154" s="173">
        <v>37.479999999999997</v>
      </c>
      <c r="E1154" s="171" t="s">
        <v>3118</v>
      </c>
      <c r="F1154" s="160"/>
      <c r="G1154" s="160">
        <v>1</v>
      </c>
      <c r="M1154"/>
      <c r="N1154"/>
      <c r="O1154"/>
    </row>
    <row r="1155" spans="1:15" x14ac:dyDescent="0.2">
      <c r="A1155" s="160">
        <v>1153</v>
      </c>
      <c r="B1155" s="173" t="s">
        <v>1877</v>
      </c>
      <c r="C1155" s="173" t="s">
        <v>726</v>
      </c>
      <c r="D1155" s="173">
        <v>37.479999999999997</v>
      </c>
      <c r="E1155" s="171" t="s">
        <v>3118</v>
      </c>
      <c r="F1155" s="160"/>
      <c r="G1155" s="160">
        <v>1</v>
      </c>
      <c r="M1155"/>
      <c r="N1155"/>
      <c r="O1155"/>
    </row>
    <row r="1156" spans="1:15" x14ac:dyDescent="0.2">
      <c r="A1156" s="160">
        <v>1154</v>
      </c>
      <c r="B1156" s="173" t="s">
        <v>1878</v>
      </c>
      <c r="C1156" s="173" t="s">
        <v>726</v>
      </c>
      <c r="D1156" s="173">
        <v>37.479999999999997</v>
      </c>
      <c r="E1156" s="171" t="s">
        <v>3117</v>
      </c>
      <c r="F1156" s="160"/>
      <c r="G1156" s="160">
        <v>1</v>
      </c>
      <c r="M1156"/>
      <c r="N1156"/>
      <c r="O1156"/>
    </row>
    <row r="1157" spans="1:15" x14ac:dyDescent="0.2">
      <c r="A1157" s="160">
        <v>1155</v>
      </c>
      <c r="B1157" s="173" t="s">
        <v>1879</v>
      </c>
      <c r="C1157" s="173" t="s">
        <v>726</v>
      </c>
      <c r="D1157" s="173">
        <v>39.83</v>
      </c>
      <c r="E1157" s="171" t="s">
        <v>3118</v>
      </c>
      <c r="F1157" s="160"/>
      <c r="G1157" s="160">
        <v>1</v>
      </c>
      <c r="M1157"/>
      <c r="N1157"/>
      <c r="O1157"/>
    </row>
    <row r="1158" spans="1:15" s="2" customFormat="1" x14ac:dyDescent="0.2">
      <c r="A1158" s="160">
        <v>1156</v>
      </c>
      <c r="B1158" s="168" t="s">
        <v>1880</v>
      </c>
      <c r="C1158" s="173" t="s">
        <v>726</v>
      </c>
      <c r="D1158" s="168">
        <v>36.31</v>
      </c>
      <c r="E1158" s="171" t="s">
        <v>3118</v>
      </c>
      <c r="F1158" s="160"/>
      <c r="G1158" s="160">
        <v>1</v>
      </c>
      <c r="M1158"/>
      <c r="N1158"/>
      <c r="O1158"/>
    </row>
    <row r="1159" spans="1:15" s="2" customFormat="1" x14ac:dyDescent="0.2">
      <c r="A1159" s="160">
        <v>1157</v>
      </c>
      <c r="B1159" s="168" t="s">
        <v>1881</v>
      </c>
      <c r="C1159" s="173" t="s">
        <v>726</v>
      </c>
      <c r="D1159" s="168">
        <v>36.53</v>
      </c>
      <c r="E1159" s="171" t="s">
        <v>3118</v>
      </c>
      <c r="F1159" s="160"/>
      <c r="G1159" s="160">
        <v>1</v>
      </c>
      <c r="M1159"/>
      <c r="N1159"/>
      <c r="O1159"/>
    </row>
    <row r="1160" spans="1:15" s="2" customFormat="1" x14ac:dyDescent="0.2">
      <c r="A1160" s="160">
        <v>1158</v>
      </c>
      <c r="B1160" s="168" t="s">
        <v>1882</v>
      </c>
      <c r="C1160" s="173" t="s">
        <v>726</v>
      </c>
      <c r="D1160" s="168">
        <v>36.08</v>
      </c>
      <c r="E1160" s="171" t="s">
        <v>3116</v>
      </c>
      <c r="F1160" s="160"/>
      <c r="G1160" s="160">
        <v>1</v>
      </c>
      <c r="M1160"/>
      <c r="N1160"/>
      <c r="O1160"/>
    </row>
    <row r="1161" spans="1:15" s="2" customFormat="1" x14ac:dyDescent="0.2">
      <c r="A1161" s="160">
        <v>1159</v>
      </c>
      <c r="B1161" s="168" t="s">
        <v>1883</v>
      </c>
      <c r="C1161" s="173" t="s">
        <v>726</v>
      </c>
      <c r="D1161" s="168">
        <v>38.090000000000003</v>
      </c>
      <c r="E1161" s="171" t="s">
        <v>3116</v>
      </c>
      <c r="F1161" s="160"/>
      <c r="G1161" s="160">
        <v>1</v>
      </c>
      <c r="M1161"/>
      <c r="N1161"/>
      <c r="O1161"/>
    </row>
    <row r="1162" spans="1:15" s="2" customFormat="1" x14ac:dyDescent="0.2">
      <c r="A1162" s="160">
        <v>1160</v>
      </c>
      <c r="B1162" s="173" t="s">
        <v>1884</v>
      </c>
      <c r="C1162" s="173" t="s">
        <v>726</v>
      </c>
      <c r="D1162" s="173">
        <v>36.299999999999997</v>
      </c>
      <c r="E1162" s="171" t="s">
        <v>3117</v>
      </c>
      <c r="F1162" s="160"/>
      <c r="G1162" s="160">
        <v>1</v>
      </c>
      <c r="M1162"/>
      <c r="N1162"/>
      <c r="O1162"/>
    </row>
    <row r="1163" spans="1:15" s="2" customFormat="1" x14ac:dyDescent="0.2">
      <c r="A1163" s="160">
        <v>1161</v>
      </c>
      <c r="B1163" s="173" t="s">
        <v>1885</v>
      </c>
      <c r="C1163" s="173" t="s">
        <v>726</v>
      </c>
      <c r="D1163" s="173">
        <v>36.299999999999997</v>
      </c>
      <c r="E1163" s="171" t="s">
        <v>3117</v>
      </c>
      <c r="F1163" s="160"/>
      <c r="G1163" s="160">
        <v>1</v>
      </c>
      <c r="M1163"/>
      <c r="N1163"/>
      <c r="O1163"/>
    </row>
    <row r="1164" spans="1:15" s="2" customFormat="1" x14ac:dyDescent="0.2">
      <c r="A1164" s="160">
        <v>1162</v>
      </c>
      <c r="B1164" s="173" t="s">
        <v>1886</v>
      </c>
      <c r="C1164" s="173" t="s">
        <v>726</v>
      </c>
      <c r="D1164" s="173">
        <v>40.08</v>
      </c>
      <c r="E1164" s="171" t="s">
        <v>3117</v>
      </c>
      <c r="F1164" s="160"/>
      <c r="G1164" s="160">
        <v>1</v>
      </c>
      <c r="M1164"/>
      <c r="N1164"/>
      <c r="O1164"/>
    </row>
    <row r="1165" spans="1:15" s="2" customFormat="1" x14ac:dyDescent="0.2">
      <c r="A1165" s="160">
        <v>1163</v>
      </c>
      <c r="B1165" s="161" t="s">
        <v>1887</v>
      </c>
      <c r="C1165" s="173" t="s">
        <v>726</v>
      </c>
      <c r="D1165" s="169">
        <v>36.53</v>
      </c>
      <c r="E1165" s="171" t="s">
        <v>3118</v>
      </c>
      <c r="F1165" s="160"/>
      <c r="G1165" s="160">
        <v>1</v>
      </c>
      <c r="M1165"/>
      <c r="N1165"/>
      <c r="O1165"/>
    </row>
    <row r="1166" spans="1:15" s="2" customFormat="1" x14ac:dyDescent="0.2">
      <c r="A1166" s="160">
        <v>1164</v>
      </c>
      <c r="B1166" s="168" t="s">
        <v>1888</v>
      </c>
      <c r="C1166" s="173" t="s">
        <v>726</v>
      </c>
      <c r="D1166" s="169">
        <v>36.31</v>
      </c>
      <c r="E1166" s="171" t="s">
        <v>3118</v>
      </c>
      <c r="F1166" s="160"/>
      <c r="G1166" s="160">
        <v>1</v>
      </c>
      <c r="M1166"/>
      <c r="N1166"/>
      <c r="O1166"/>
    </row>
    <row r="1167" spans="1:15" s="2" customFormat="1" x14ac:dyDescent="0.2">
      <c r="A1167" s="160">
        <v>1165</v>
      </c>
      <c r="B1167" s="168" t="s">
        <v>1889</v>
      </c>
      <c r="C1167" s="173" t="s">
        <v>726</v>
      </c>
      <c r="D1167" s="169">
        <v>36.08</v>
      </c>
      <c r="E1167" s="171" t="s">
        <v>3117</v>
      </c>
      <c r="F1167" s="160"/>
      <c r="G1167" s="160">
        <v>1</v>
      </c>
      <c r="M1167"/>
      <c r="N1167"/>
      <c r="O1167"/>
    </row>
    <row r="1168" spans="1:15" s="2" customFormat="1" x14ac:dyDescent="0.2">
      <c r="A1168" s="160">
        <v>1166</v>
      </c>
      <c r="B1168" s="168" t="s">
        <v>1890</v>
      </c>
      <c r="C1168" s="173" t="s">
        <v>726</v>
      </c>
      <c r="D1168" s="169">
        <v>36.31</v>
      </c>
      <c r="E1168" s="171" t="s">
        <v>3118</v>
      </c>
      <c r="F1168" s="160"/>
      <c r="G1168" s="160">
        <v>1</v>
      </c>
      <c r="M1168"/>
      <c r="N1168"/>
      <c r="O1168"/>
    </row>
    <row r="1169" spans="1:15" s="2" customFormat="1" x14ac:dyDescent="0.2">
      <c r="A1169" s="160">
        <v>1167</v>
      </c>
      <c r="B1169" s="168" t="s">
        <v>1891</v>
      </c>
      <c r="C1169" s="173" t="s">
        <v>726</v>
      </c>
      <c r="D1169" s="169">
        <v>36.08</v>
      </c>
      <c r="E1169" s="171" t="s">
        <v>3117</v>
      </c>
      <c r="F1169" s="160"/>
      <c r="G1169" s="160">
        <v>1</v>
      </c>
      <c r="M1169"/>
      <c r="N1169"/>
      <c r="O1169"/>
    </row>
    <row r="1170" spans="1:15" s="2" customFormat="1" x14ac:dyDescent="0.2">
      <c r="A1170" s="160">
        <v>1168</v>
      </c>
      <c r="B1170" s="168" t="s">
        <v>1892</v>
      </c>
      <c r="C1170" s="173" t="s">
        <v>726</v>
      </c>
      <c r="D1170" s="169">
        <v>36.31</v>
      </c>
      <c r="E1170" s="171" t="s">
        <v>3118</v>
      </c>
      <c r="F1170" s="160"/>
      <c r="G1170" s="160">
        <v>1</v>
      </c>
      <c r="M1170"/>
      <c r="N1170"/>
      <c r="O1170"/>
    </row>
    <row r="1171" spans="1:15" s="2" customFormat="1" x14ac:dyDescent="0.2">
      <c r="A1171" s="160">
        <v>1169</v>
      </c>
      <c r="B1171" s="168" t="s">
        <v>1893</v>
      </c>
      <c r="C1171" s="173" t="s">
        <v>726</v>
      </c>
      <c r="D1171" s="169">
        <v>36.08</v>
      </c>
      <c r="E1171" s="171" t="s">
        <v>3117</v>
      </c>
      <c r="F1171" s="160"/>
      <c r="G1171" s="160">
        <v>1</v>
      </c>
      <c r="M1171"/>
      <c r="N1171"/>
      <c r="O1171"/>
    </row>
    <row r="1172" spans="1:15" s="2" customFormat="1" x14ac:dyDescent="0.2">
      <c r="A1172" s="160">
        <v>1170</v>
      </c>
      <c r="B1172" s="168" t="s">
        <v>1894</v>
      </c>
      <c r="C1172" s="173" t="s">
        <v>726</v>
      </c>
      <c r="D1172" s="169">
        <v>36.31</v>
      </c>
      <c r="E1172" s="171" t="s">
        <v>3118</v>
      </c>
      <c r="F1172" s="160"/>
      <c r="G1172" s="160">
        <v>1</v>
      </c>
      <c r="M1172"/>
      <c r="N1172"/>
      <c r="O1172"/>
    </row>
    <row r="1173" spans="1:15" s="2" customFormat="1" x14ac:dyDescent="0.2">
      <c r="A1173" s="160">
        <v>1171</v>
      </c>
      <c r="B1173" s="168" t="s">
        <v>1895</v>
      </c>
      <c r="C1173" s="173" t="s">
        <v>726</v>
      </c>
      <c r="D1173" s="169">
        <v>36.08</v>
      </c>
      <c r="E1173" s="171" t="s">
        <v>3117</v>
      </c>
      <c r="F1173" s="160"/>
      <c r="G1173" s="160">
        <v>1</v>
      </c>
      <c r="M1173"/>
      <c r="N1173"/>
      <c r="O1173"/>
    </row>
    <row r="1174" spans="1:15" s="2" customFormat="1" x14ac:dyDescent="0.2">
      <c r="A1174" s="160">
        <v>1172</v>
      </c>
      <c r="B1174" s="168" t="s">
        <v>1896</v>
      </c>
      <c r="C1174" s="173" t="s">
        <v>726</v>
      </c>
      <c r="D1174" s="169">
        <v>36.31</v>
      </c>
      <c r="E1174" s="171" t="s">
        <v>3118</v>
      </c>
      <c r="F1174" s="160"/>
      <c r="G1174" s="160">
        <v>1</v>
      </c>
      <c r="M1174"/>
      <c r="N1174"/>
      <c r="O1174"/>
    </row>
    <row r="1175" spans="1:15" s="2" customFormat="1" x14ac:dyDescent="0.2">
      <c r="A1175" s="160">
        <v>1173</v>
      </c>
      <c r="B1175" s="168" t="s">
        <v>1897</v>
      </c>
      <c r="C1175" s="173" t="s">
        <v>726</v>
      </c>
      <c r="D1175" s="169">
        <v>36.08</v>
      </c>
      <c r="E1175" s="171" t="s">
        <v>3117</v>
      </c>
      <c r="F1175" s="160"/>
      <c r="G1175" s="160">
        <v>1</v>
      </c>
      <c r="M1175"/>
      <c r="N1175"/>
      <c r="O1175"/>
    </row>
    <row r="1176" spans="1:15" s="2" customFormat="1" x14ac:dyDescent="0.2">
      <c r="A1176" s="160">
        <v>1174</v>
      </c>
      <c r="B1176" s="168" t="s">
        <v>1898</v>
      </c>
      <c r="C1176" s="173" t="s">
        <v>726</v>
      </c>
      <c r="D1176" s="169">
        <v>36.31</v>
      </c>
      <c r="E1176" s="171" t="s">
        <v>3118</v>
      </c>
      <c r="F1176" s="160"/>
      <c r="G1176" s="160">
        <v>1</v>
      </c>
      <c r="M1176"/>
      <c r="N1176"/>
      <c r="O1176"/>
    </row>
    <row r="1177" spans="1:15" s="2" customFormat="1" x14ac:dyDescent="0.2">
      <c r="A1177" s="160">
        <v>1175</v>
      </c>
      <c r="B1177" s="168" t="s">
        <v>1899</v>
      </c>
      <c r="C1177" s="173" t="s">
        <v>726</v>
      </c>
      <c r="D1177" s="169">
        <v>36.31</v>
      </c>
      <c r="E1177" s="171" t="s">
        <v>3118</v>
      </c>
      <c r="F1177" s="160"/>
      <c r="G1177" s="160">
        <v>1</v>
      </c>
      <c r="M1177"/>
      <c r="N1177"/>
      <c r="O1177"/>
    </row>
    <row r="1178" spans="1:15" s="2" customFormat="1" x14ac:dyDescent="0.2">
      <c r="A1178" s="160">
        <v>1176</v>
      </c>
      <c r="B1178" s="168" t="s">
        <v>1900</v>
      </c>
      <c r="C1178" s="173" t="s">
        <v>726</v>
      </c>
      <c r="D1178" s="169">
        <v>36.08</v>
      </c>
      <c r="E1178" s="171" t="s">
        <v>3117</v>
      </c>
      <c r="F1178" s="160"/>
      <c r="G1178" s="160">
        <v>1</v>
      </c>
      <c r="M1178"/>
      <c r="N1178"/>
      <c r="O1178"/>
    </row>
    <row r="1179" spans="1:15" s="2" customFormat="1" x14ac:dyDescent="0.2">
      <c r="A1179" s="160">
        <v>1177</v>
      </c>
      <c r="B1179" s="168" t="s">
        <v>1901</v>
      </c>
      <c r="C1179" s="173" t="s">
        <v>726</v>
      </c>
      <c r="D1179" s="169">
        <v>36.31</v>
      </c>
      <c r="E1179" s="171" t="s">
        <v>3118</v>
      </c>
      <c r="F1179" s="160"/>
      <c r="G1179" s="160">
        <v>1</v>
      </c>
      <c r="M1179"/>
      <c r="N1179"/>
      <c r="O1179"/>
    </row>
    <row r="1180" spans="1:15" s="2" customFormat="1" x14ac:dyDescent="0.2">
      <c r="A1180" s="160">
        <v>1178</v>
      </c>
      <c r="B1180" s="168" t="s">
        <v>1902</v>
      </c>
      <c r="C1180" s="173" t="s">
        <v>726</v>
      </c>
      <c r="D1180" s="169">
        <v>36.08</v>
      </c>
      <c r="E1180" s="171" t="s">
        <v>3117</v>
      </c>
      <c r="F1180" s="160"/>
      <c r="G1180" s="160">
        <v>1</v>
      </c>
      <c r="M1180"/>
      <c r="N1180"/>
      <c r="O1180"/>
    </row>
    <row r="1181" spans="1:15" s="2" customFormat="1" x14ac:dyDescent="0.2">
      <c r="A1181" s="160">
        <v>1179</v>
      </c>
      <c r="B1181" s="168" t="s">
        <v>1903</v>
      </c>
      <c r="C1181" s="173" t="s">
        <v>726</v>
      </c>
      <c r="D1181" s="169">
        <v>36.31</v>
      </c>
      <c r="E1181" s="171" t="s">
        <v>3118</v>
      </c>
      <c r="F1181" s="160"/>
      <c r="G1181" s="160">
        <v>1</v>
      </c>
      <c r="M1181"/>
      <c r="N1181"/>
      <c r="O1181"/>
    </row>
    <row r="1182" spans="1:15" s="2" customFormat="1" x14ac:dyDescent="0.2">
      <c r="A1182" s="160">
        <v>1180</v>
      </c>
      <c r="B1182" s="168" t="s">
        <v>1904</v>
      </c>
      <c r="C1182" s="173" t="s">
        <v>726</v>
      </c>
      <c r="D1182" s="169">
        <v>36.08</v>
      </c>
      <c r="E1182" s="171" t="s">
        <v>3117</v>
      </c>
      <c r="F1182" s="160"/>
      <c r="G1182" s="160">
        <v>1</v>
      </c>
      <c r="M1182"/>
      <c r="N1182"/>
      <c r="O1182"/>
    </row>
    <row r="1183" spans="1:15" s="2" customFormat="1" x14ac:dyDescent="0.2">
      <c r="A1183" s="160">
        <v>1181</v>
      </c>
      <c r="B1183" s="168" t="s">
        <v>1905</v>
      </c>
      <c r="C1183" s="173" t="s">
        <v>726</v>
      </c>
      <c r="D1183" s="169">
        <v>38.590000000000003</v>
      </c>
      <c r="E1183" s="171" t="s">
        <v>3118</v>
      </c>
      <c r="F1183" s="160"/>
      <c r="G1183" s="160">
        <v>1</v>
      </c>
      <c r="M1183"/>
      <c r="N1183"/>
      <c r="O1183"/>
    </row>
    <row r="1184" spans="1:15" s="2" customFormat="1" x14ac:dyDescent="0.2">
      <c r="A1184" s="160">
        <v>1182</v>
      </c>
      <c r="B1184" s="168" t="s">
        <v>1906</v>
      </c>
      <c r="C1184" s="173" t="s">
        <v>726</v>
      </c>
      <c r="D1184" s="169">
        <v>38.340000000000003</v>
      </c>
      <c r="E1184" s="171" t="s">
        <v>3117</v>
      </c>
      <c r="F1184" s="160"/>
      <c r="G1184" s="160">
        <v>1</v>
      </c>
      <c r="M1184"/>
      <c r="N1184"/>
      <c r="O1184"/>
    </row>
    <row r="1185" spans="1:15" s="2" customFormat="1" x14ac:dyDescent="0.2">
      <c r="A1185" s="160">
        <v>1183</v>
      </c>
      <c r="B1185" s="168" t="s">
        <v>1907</v>
      </c>
      <c r="C1185" s="173" t="s">
        <v>726</v>
      </c>
      <c r="D1185" s="169">
        <v>38.590000000000003</v>
      </c>
      <c r="E1185" s="171" t="s">
        <v>3118</v>
      </c>
      <c r="F1185" s="160"/>
      <c r="G1185" s="160">
        <v>1</v>
      </c>
      <c r="M1185"/>
      <c r="N1185"/>
      <c r="O1185"/>
    </row>
    <row r="1186" spans="1:15" s="2" customFormat="1" x14ac:dyDescent="0.2">
      <c r="A1186" s="160">
        <v>1184</v>
      </c>
      <c r="B1186" s="168" t="s">
        <v>1908</v>
      </c>
      <c r="C1186" s="173" t="s">
        <v>726</v>
      </c>
      <c r="D1186" s="169">
        <v>38.340000000000003</v>
      </c>
      <c r="E1186" s="171" t="s">
        <v>3117</v>
      </c>
      <c r="F1186" s="160"/>
      <c r="G1186" s="160">
        <v>1</v>
      </c>
      <c r="M1186"/>
      <c r="N1186"/>
      <c r="O1186"/>
    </row>
    <row r="1187" spans="1:15" s="2" customFormat="1" x14ac:dyDescent="0.2">
      <c r="A1187" s="160">
        <v>1185</v>
      </c>
      <c r="B1187" s="168" t="s">
        <v>1909</v>
      </c>
      <c r="C1187" s="173" t="s">
        <v>726</v>
      </c>
      <c r="D1187" s="169">
        <v>36.31</v>
      </c>
      <c r="E1187" s="171" t="s">
        <v>3118</v>
      </c>
      <c r="F1187" s="160"/>
      <c r="G1187" s="160">
        <v>1</v>
      </c>
      <c r="M1187"/>
      <c r="N1187"/>
      <c r="O1187"/>
    </row>
    <row r="1188" spans="1:15" s="2" customFormat="1" x14ac:dyDescent="0.2">
      <c r="A1188" s="160">
        <v>1186</v>
      </c>
      <c r="B1188" s="168" t="s">
        <v>1910</v>
      </c>
      <c r="C1188" s="173" t="s">
        <v>726</v>
      </c>
      <c r="D1188" s="169">
        <v>36.08</v>
      </c>
      <c r="E1188" s="171" t="s">
        <v>3117</v>
      </c>
      <c r="F1188" s="160"/>
      <c r="G1188" s="160">
        <v>1</v>
      </c>
      <c r="M1188"/>
      <c r="N1188"/>
      <c r="O1188"/>
    </row>
    <row r="1189" spans="1:15" s="2" customFormat="1" x14ac:dyDescent="0.2">
      <c r="A1189" s="160">
        <v>1187</v>
      </c>
      <c r="B1189" s="168" t="s">
        <v>1911</v>
      </c>
      <c r="C1189" s="173" t="s">
        <v>726</v>
      </c>
      <c r="D1189" s="169">
        <v>36.31</v>
      </c>
      <c r="E1189" s="171" t="s">
        <v>3118</v>
      </c>
      <c r="F1189" s="160"/>
      <c r="G1189" s="160">
        <v>1</v>
      </c>
      <c r="M1189"/>
      <c r="N1189"/>
      <c r="O1189"/>
    </row>
    <row r="1190" spans="1:15" s="2" customFormat="1" x14ac:dyDescent="0.2">
      <c r="A1190" s="160">
        <v>1188</v>
      </c>
      <c r="B1190" s="168" t="s">
        <v>1912</v>
      </c>
      <c r="C1190" s="173" t="s">
        <v>726</v>
      </c>
      <c r="D1190" s="169">
        <v>36.08</v>
      </c>
      <c r="E1190" s="171" t="s">
        <v>3117</v>
      </c>
      <c r="F1190" s="160"/>
      <c r="G1190" s="160">
        <v>1</v>
      </c>
      <c r="M1190"/>
      <c r="N1190"/>
      <c r="O1190"/>
    </row>
    <row r="1191" spans="1:15" s="2" customFormat="1" x14ac:dyDescent="0.2">
      <c r="A1191" s="160">
        <v>1189</v>
      </c>
      <c r="B1191" s="168" t="s">
        <v>1913</v>
      </c>
      <c r="C1191" s="173" t="s">
        <v>726</v>
      </c>
      <c r="D1191" s="169">
        <v>36.31</v>
      </c>
      <c r="E1191" s="171" t="s">
        <v>3118</v>
      </c>
      <c r="F1191" s="160"/>
      <c r="G1191" s="160">
        <v>1</v>
      </c>
      <c r="M1191"/>
      <c r="N1191"/>
      <c r="O1191"/>
    </row>
    <row r="1192" spans="1:15" s="2" customFormat="1" x14ac:dyDescent="0.2">
      <c r="A1192" s="160">
        <v>1190</v>
      </c>
      <c r="B1192" s="168" t="s">
        <v>1914</v>
      </c>
      <c r="C1192" s="173" t="s">
        <v>726</v>
      </c>
      <c r="D1192" s="169">
        <v>38.590000000000003</v>
      </c>
      <c r="E1192" s="171" t="s">
        <v>3118</v>
      </c>
      <c r="F1192" s="160"/>
      <c r="G1192" s="160">
        <v>1</v>
      </c>
      <c r="M1192"/>
      <c r="N1192"/>
      <c r="O1192"/>
    </row>
    <row r="1193" spans="1:15" s="2" customFormat="1" x14ac:dyDescent="0.2">
      <c r="A1193" s="160">
        <v>1191</v>
      </c>
      <c r="B1193" s="168" t="s">
        <v>1915</v>
      </c>
      <c r="C1193" s="173" t="s">
        <v>726</v>
      </c>
      <c r="D1193" s="169">
        <v>38.340000000000003</v>
      </c>
      <c r="E1193" s="171" t="s">
        <v>3117</v>
      </c>
      <c r="F1193" s="160"/>
      <c r="G1193" s="160">
        <v>1</v>
      </c>
      <c r="M1193"/>
      <c r="N1193"/>
      <c r="O1193"/>
    </row>
    <row r="1194" spans="1:15" s="2" customFormat="1" x14ac:dyDescent="0.2">
      <c r="A1194" s="160">
        <v>1192</v>
      </c>
      <c r="B1194" s="168" t="s">
        <v>1916</v>
      </c>
      <c r="C1194" s="173" t="s">
        <v>726</v>
      </c>
      <c r="D1194" s="169">
        <v>36.31</v>
      </c>
      <c r="E1194" s="171" t="s">
        <v>3118</v>
      </c>
      <c r="F1194" s="160"/>
      <c r="G1194" s="160">
        <v>1</v>
      </c>
      <c r="M1194"/>
      <c r="N1194"/>
      <c r="O1194"/>
    </row>
    <row r="1195" spans="1:15" s="2" customFormat="1" x14ac:dyDescent="0.2">
      <c r="A1195" s="160">
        <v>1193</v>
      </c>
      <c r="B1195" s="168" t="s">
        <v>1917</v>
      </c>
      <c r="C1195" s="173" t="s">
        <v>726</v>
      </c>
      <c r="D1195" s="169">
        <v>36.08</v>
      </c>
      <c r="E1195" s="171" t="s">
        <v>3117</v>
      </c>
      <c r="F1195" s="160"/>
      <c r="G1195" s="160">
        <v>1</v>
      </c>
      <c r="M1195"/>
      <c r="N1195"/>
      <c r="O1195"/>
    </row>
    <row r="1196" spans="1:15" s="2" customFormat="1" x14ac:dyDescent="0.2">
      <c r="A1196" s="160">
        <v>1194</v>
      </c>
      <c r="B1196" s="168" t="s">
        <v>1918</v>
      </c>
      <c r="C1196" s="173" t="s">
        <v>726</v>
      </c>
      <c r="D1196" s="169">
        <v>36.31</v>
      </c>
      <c r="E1196" s="171" t="s">
        <v>3118</v>
      </c>
      <c r="F1196" s="160"/>
      <c r="G1196" s="160">
        <v>1</v>
      </c>
      <c r="M1196"/>
      <c r="N1196"/>
      <c r="O1196"/>
    </row>
    <row r="1197" spans="1:15" s="2" customFormat="1" x14ac:dyDescent="0.2">
      <c r="A1197" s="160">
        <v>1195</v>
      </c>
      <c r="B1197" s="168" t="s">
        <v>1919</v>
      </c>
      <c r="C1197" s="173" t="s">
        <v>726</v>
      </c>
      <c r="D1197" s="169">
        <v>36.08</v>
      </c>
      <c r="E1197" s="171" t="s">
        <v>3117</v>
      </c>
      <c r="F1197" s="160"/>
      <c r="G1197" s="160">
        <v>1</v>
      </c>
      <c r="M1197"/>
      <c r="N1197"/>
      <c r="O1197"/>
    </row>
    <row r="1198" spans="1:15" s="2" customFormat="1" x14ac:dyDescent="0.2">
      <c r="A1198" s="160">
        <v>1196</v>
      </c>
      <c r="B1198" s="168" t="s">
        <v>1920</v>
      </c>
      <c r="C1198" s="173" t="s">
        <v>726</v>
      </c>
      <c r="D1198" s="169">
        <v>36.31</v>
      </c>
      <c r="E1198" s="171" t="s">
        <v>3118</v>
      </c>
      <c r="F1198" s="160"/>
      <c r="G1198" s="160">
        <v>1</v>
      </c>
      <c r="M1198"/>
      <c r="N1198"/>
      <c r="O1198"/>
    </row>
    <row r="1199" spans="1:15" s="2" customFormat="1" x14ac:dyDescent="0.2">
      <c r="A1199" s="160">
        <v>1197</v>
      </c>
      <c r="B1199" s="168" t="s">
        <v>1921</v>
      </c>
      <c r="C1199" s="173" t="s">
        <v>726</v>
      </c>
      <c r="D1199" s="169">
        <v>36.08</v>
      </c>
      <c r="E1199" s="171" t="s">
        <v>3117</v>
      </c>
      <c r="F1199" s="160"/>
      <c r="G1199" s="160">
        <v>1</v>
      </c>
      <c r="M1199"/>
      <c r="N1199"/>
      <c r="O1199"/>
    </row>
    <row r="1200" spans="1:15" s="2" customFormat="1" x14ac:dyDescent="0.2">
      <c r="A1200" s="160">
        <v>1198</v>
      </c>
      <c r="B1200" s="168" t="s">
        <v>1922</v>
      </c>
      <c r="C1200" s="173" t="s">
        <v>726</v>
      </c>
      <c r="D1200" s="169">
        <v>36.31</v>
      </c>
      <c r="E1200" s="171" t="s">
        <v>3118</v>
      </c>
      <c r="F1200" s="160"/>
      <c r="G1200" s="160">
        <v>1</v>
      </c>
      <c r="M1200"/>
      <c r="N1200"/>
      <c r="O1200"/>
    </row>
    <row r="1201" spans="1:15" s="2" customFormat="1" x14ac:dyDescent="0.2">
      <c r="A1201" s="160">
        <v>1199</v>
      </c>
      <c r="B1201" s="168" t="s">
        <v>1923</v>
      </c>
      <c r="C1201" s="173" t="s">
        <v>726</v>
      </c>
      <c r="D1201" s="169">
        <v>36.31</v>
      </c>
      <c r="E1201" s="171" t="s">
        <v>3118</v>
      </c>
      <c r="F1201" s="160"/>
      <c r="G1201" s="160">
        <v>1</v>
      </c>
      <c r="M1201"/>
      <c r="N1201"/>
      <c r="O1201"/>
    </row>
    <row r="1202" spans="1:15" s="2" customFormat="1" x14ac:dyDescent="0.2">
      <c r="A1202" s="160">
        <v>1200</v>
      </c>
      <c r="B1202" s="168" t="s">
        <v>1924</v>
      </c>
      <c r="C1202" s="173" t="s">
        <v>726</v>
      </c>
      <c r="D1202" s="169">
        <v>36.08</v>
      </c>
      <c r="E1202" s="171" t="s">
        <v>3117</v>
      </c>
      <c r="F1202" s="160"/>
      <c r="G1202" s="160">
        <v>1</v>
      </c>
      <c r="M1202"/>
      <c r="N1202"/>
      <c r="O1202"/>
    </row>
    <row r="1203" spans="1:15" s="2" customFormat="1" x14ac:dyDescent="0.2">
      <c r="A1203" s="160">
        <v>1201</v>
      </c>
      <c r="B1203" s="168" t="s">
        <v>1925</v>
      </c>
      <c r="C1203" s="173" t="s">
        <v>726</v>
      </c>
      <c r="D1203" s="169">
        <v>36.31</v>
      </c>
      <c r="E1203" s="171" t="s">
        <v>3118</v>
      </c>
      <c r="F1203" s="160"/>
      <c r="G1203" s="160">
        <v>1</v>
      </c>
      <c r="M1203"/>
      <c r="N1203"/>
      <c r="O1203"/>
    </row>
    <row r="1204" spans="1:15" s="2" customFormat="1" x14ac:dyDescent="0.2">
      <c r="A1204" s="160">
        <v>1202</v>
      </c>
      <c r="B1204" s="168" t="s">
        <v>1926</v>
      </c>
      <c r="C1204" s="173" t="s">
        <v>726</v>
      </c>
      <c r="D1204" s="169">
        <v>36.08</v>
      </c>
      <c r="E1204" s="171" t="s">
        <v>3117</v>
      </c>
      <c r="F1204" s="160"/>
      <c r="G1204" s="160">
        <v>1</v>
      </c>
      <c r="M1204"/>
      <c r="N1204"/>
      <c r="O1204"/>
    </row>
    <row r="1205" spans="1:15" s="2" customFormat="1" x14ac:dyDescent="0.2">
      <c r="A1205" s="160">
        <v>1203</v>
      </c>
      <c r="B1205" s="168" t="s">
        <v>1927</v>
      </c>
      <c r="C1205" s="173" t="s">
        <v>726</v>
      </c>
      <c r="D1205" s="169">
        <v>36.31</v>
      </c>
      <c r="E1205" s="171" t="s">
        <v>3118</v>
      </c>
      <c r="F1205" s="160"/>
      <c r="G1205" s="160">
        <v>1</v>
      </c>
      <c r="M1205"/>
      <c r="N1205"/>
      <c r="O1205"/>
    </row>
    <row r="1206" spans="1:15" s="2" customFormat="1" x14ac:dyDescent="0.2">
      <c r="A1206" s="160">
        <v>1204</v>
      </c>
      <c r="B1206" s="168" t="s">
        <v>1928</v>
      </c>
      <c r="C1206" s="173" t="s">
        <v>726</v>
      </c>
      <c r="D1206" s="169">
        <v>36.08</v>
      </c>
      <c r="E1206" s="171" t="s">
        <v>3117</v>
      </c>
      <c r="F1206" s="160"/>
      <c r="G1206" s="160">
        <v>1</v>
      </c>
      <c r="M1206"/>
      <c r="N1206"/>
      <c r="O1206"/>
    </row>
    <row r="1207" spans="1:15" s="2" customFormat="1" x14ac:dyDescent="0.2">
      <c r="A1207" s="160">
        <v>1205</v>
      </c>
      <c r="B1207" s="168" t="s">
        <v>1929</v>
      </c>
      <c r="C1207" s="173" t="s">
        <v>726</v>
      </c>
      <c r="D1207" s="169">
        <v>36.31</v>
      </c>
      <c r="E1207" s="171" t="s">
        <v>3118</v>
      </c>
      <c r="F1207" s="160"/>
      <c r="G1207" s="160">
        <v>1</v>
      </c>
      <c r="M1207"/>
      <c r="N1207"/>
      <c r="O1207"/>
    </row>
    <row r="1208" spans="1:15" s="2" customFormat="1" x14ac:dyDescent="0.2">
      <c r="A1208" s="160">
        <v>1206</v>
      </c>
      <c r="B1208" s="168" t="s">
        <v>1930</v>
      </c>
      <c r="C1208" s="173" t="s">
        <v>726</v>
      </c>
      <c r="D1208" s="169">
        <v>36.08</v>
      </c>
      <c r="E1208" s="171" t="s">
        <v>3117</v>
      </c>
      <c r="F1208" s="160"/>
      <c r="G1208" s="160">
        <v>1</v>
      </c>
      <c r="M1208"/>
      <c r="N1208"/>
      <c r="O1208"/>
    </row>
    <row r="1209" spans="1:15" s="2" customFormat="1" x14ac:dyDescent="0.2">
      <c r="A1209" s="160">
        <v>1207</v>
      </c>
      <c r="B1209" s="168" t="s">
        <v>1931</v>
      </c>
      <c r="C1209" s="173" t="s">
        <v>726</v>
      </c>
      <c r="D1209" s="169">
        <v>36.31</v>
      </c>
      <c r="E1209" s="171" t="s">
        <v>3118</v>
      </c>
      <c r="F1209" s="160"/>
      <c r="G1209" s="160">
        <v>1</v>
      </c>
      <c r="M1209"/>
      <c r="N1209"/>
      <c r="O1209"/>
    </row>
    <row r="1210" spans="1:15" s="2" customFormat="1" x14ac:dyDescent="0.2">
      <c r="A1210" s="160">
        <v>1208</v>
      </c>
      <c r="B1210" s="168" t="s">
        <v>1932</v>
      </c>
      <c r="C1210" s="173" t="s">
        <v>726</v>
      </c>
      <c r="D1210" s="169">
        <v>36.08</v>
      </c>
      <c r="E1210" s="171" t="s">
        <v>3117</v>
      </c>
      <c r="F1210" s="160"/>
      <c r="G1210" s="160">
        <v>1</v>
      </c>
      <c r="M1210"/>
      <c r="N1210"/>
      <c r="O1210"/>
    </row>
    <row r="1211" spans="1:15" s="2" customFormat="1" x14ac:dyDescent="0.2">
      <c r="A1211" s="160">
        <v>1209</v>
      </c>
      <c r="B1211" s="168" t="s">
        <v>1933</v>
      </c>
      <c r="C1211" s="173" t="s">
        <v>726</v>
      </c>
      <c r="D1211" s="169">
        <v>38.08</v>
      </c>
      <c r="E1211" s="171" t="s">
        <v>3118</v>
      </c>
      <c r="F1211" s="160"/>
      <c r="G1211" s="160">
        <v>1</v>
      </c>
      <c r="M1211"/>
      <c r="N1211"/>
      <c r="O1211"/>
    </row>
    <row r="1212" spans="1:15" s="2" customFormat="1" x14ac:dyDescent="0.2">
      <c r="A1212" s="160">
        <v>1210</v>
      </c>
      <c r="B1212" s="168" t="s">
        <v>1934</v>
      </c>
      <c r="C1212" s="173" t="s">
        <v>726</v>
      </c>
      <c r="D1212" s="169">
        <v>38.08</v>
      </c>
      <c r="E1212" s="171" t="s">
        <v>3117</v>
      </c>
      <c r="F1212" s="160"/>
      <c r="G1212" s="160">
        <v>1</v>
      </c>
      <c r="M1212"/>
      <c r="N1212"/>
      <c r="O1212"/>
    </row>
    <row r="1213" spans="1:15" s="2" customFormat="1" x14ac:dyDescent="0.2">
      <c r="A1213" s="160">
        <v>1211</v>
      </c>
      <c r="B1213" s="168" t="s">
        <v>1935</v>
      </c>
      <c r="C1213" s="173" t="s">
        <v>726</v>
      </c>
      <c r="D1213" s="169">
        <v>35.83</v>
      </c>
      <c r="E1213" s="171" t="s">
        <v>3118</v>
      </c>
      <c r="F1213" s="160"/>
      <c r="G1213" s="160">
        <v>1</v>
      </c>
      <c r="M1213"/>
      <c r="N1213"/>
      <c r="O1213"/>
    </row>
    <row r="1214" spans="1:15" s="2" customFormat="1" x14ac:dyDescent="0.2">
      <c r="A1214" s="160">
        <v>1212</v>
      </c>
      <c r="B1214" s="168" t="s">
        <v>1936</v>
      </c>
      <c r="C1214" s="173" t="s">
        <v>726</v>
      </c>
      <c r="D1214" s="169">
        <v>35.83</v>
      </c>
      <c r="E1214" s="171" t="s">
        <v>3117</v>
      </c>
      <c r="F1214" s="160"/>
      <c r="G1214" s="160">
        <v>1</v>
      </c>
      <c r="M1214"/>
      <c r="N1214"/>
      <c r="O1214"/>
    </row>
    <row r="1215" spans="1:15" s="2" customFormat="1" x14ac:dyDescent="0.2">
      <c r="A1215" s="160">
        <v>1213</v>
      </c>
      <c r="B1215" s="168" t="s">
        <v>1937</v>
      </c>
      <c r="C1215" s="173" t="s">
        <v>726</v>
      </c>
      <c r="D1215" s="169">
        <v>35.83</v>
      </c>
      <c r="E1215" s="171" t="s">
        <v>3118</v>
      </c>
      <c r="F1215" s="160"/>
      <c r="G1215" s="160">
        <v>1</v>
      </c>
      <c r="M1215"/>
      <c r="N1215"/>
      <c r="O1215"/>
    </row>
    <row r="1216" spans="1:15" s="2" customFormat="1" x14ac:dyDescent="0.2">
      <c r="A1216" s="160">
        <v>1214</v>
      </c>
      <c r="B1216" s="168" t="s">
        <v>1938</v>
      </c>
      <c r="C1216" s="173" t="s">
        <v>726</v>
      </c>
      <c r="D1216" s="169">
        <v>35.83</v>
      </c>
      <c r="E1216" s="171" t="s">
        <v>3117</v>
      </c>
      <c r="F1216" s="160"/>
      <c r="G1216" s="160">
        <v>1</v>
      </c>
      <c r="M1216"/>
      <c r="N1216"/>
      <c r="O1216"/>
    </row>
    <row r="1217" spans="1:15" s="2" customFormat="1" x14ac:dyDescent="0.2">
      <c r="A1217" s="160">
        <v>1215</v>
      </c>
      <c r="B1217" s="168" t="s">
        <v>1939</v>
      </c>
      <c r="C1217" s="173" t="s">
        <v>726</v>
      </c>
      <c r="D1217" s="169">
        <v>35.83</v>
      </c>
      <c r="E1217" s="171" t="s">
        <v>3118</v>
      </c>
      <c r="F1217" s="160"/>
      <c r="G1217" s="160">
        <v>1</v>
      </c>
      <c r="M1217"/>
      <c r="N1217"/>
      <c r="O1217"/>
    </row>
    <row r="1218" spans="1:15" s="2" customFormat="1" x14ac:dyDescent="0.2">
      <c r="A1218" s="160">
        <v>1216</v>
      </c>
      <c r="B1218" s="168" t="s">
        <v>1940</v>
      </c>
      <c r="C1218" s="173" t="s">
        <v>726</v>
      </c>
      <c r="D1218" s="169">
        <v>35.83</v>
      </c>
      <c r="E1218" s="171" t="s">
        <v>3117</v>
      </c>
      <c r="F1218" s="160"/>
      <c r="G1218" s="160">
        <v>1</v>
      </c>
      <c r="M1218"/>
      <c r="N1218"/>
      <c r="O1218"/>
    </row>
    <row r="1219" spans="1:15" s="2" customFormat="1" x14ac:dyDescent="0.2">
      <c r="A1219" s="160">
        <v>1217</v>
      </c>
      <c r="B1219" s="168" t="s">
        <v>1941</v>
      </c>
      <c r="C1219" s="173" t="s">
        <v>726</v>
      </c>
      <c r="D1219" s="169">
        <v>35.83</v>
      </c>
      <c r="E1219" s="171" t="s">
        <v>3118</v>
      </c>
      <c r="F1219" s="160"/>
      <c r="G1219" s="160">
        <v>1</v>
      </c>
      <c r="M1219"/>
      <c r="N1219"/>
      <c r="O1219"/>
    </row>
    <row r="1220" spans="1:15" s="2" customFormat="1" x14ac:dyDescent="0.2">
      <c r="A1220" s="160">
        <v>1218</v>
      </c>
      <c r="B1220" s="168" t="s">
        <v>1942</v>
      </c>
      <c r="C1220" s="173" t="s">
        <v>726</v>
      </c>
      <c r="D1220" s="169">
        <v>35.83</v>
      </c>
      <c r="E1220" s="171" t="s">
        <v>3117</v>
      </c>
      <c r="F1220" s="160"/>
      <c r="G1220" s="160">
        <v>1</v>
      </c>
      <c r="M1220"/>
      <c r="N1220"/>
      <c r="O1220"/>
    </row>
    <row r="1221" spans="1:15" s="2" customFormat="1" x14ac:dyDescent="0.2">
      <c r="A1221" s="160">
        <v>1219</v>
      </c>
      <c r="B1221" s="168" t="s">
        <v>1943</v>
      </c>
      <c r="C1221" s="173" t="s">
        <v>726</v>
      </c>
      <c r="D1221" s="169">
        <v>35.83</v>
      </c>
      <c r="E1221" s="171" t="s">
        <v>3118</v>
      </c>
      <c r="F1221" s="160"/>
      <c r="G1221" s="160">
        <v>1</v>
      </c>
      <c r="M1221"/>
      <c r="N1221"/>
      <c r="O1221"/>
    </row>
    <row r="1222" spans="1:15" s="2" customFormat="1" x14ac:dyDescent="0.2">
      <c r="A1222" s="160">
        <v>1220</v>
      </c>
      <c r="B1222" s="168" t="s">
        <v>1944</v>
      </c>
      <c r="C1222" s="173" t="s">
        <v>726</v>
      </c>
      <c r="D1222" s="169">
        <v>35.83</v>
      </c>
      <c r="E1222" s="171" t="s">
        <v>3117</v>
      </c>
      <c r="F1222" s="160"/>
      <c r="G1222" s="160">
        <v>1</v>
      </c>
      <c r="M1222"/>
      <c r="N1222"/>
      <c r="O1222"/>
    </row>
    <row r="1223" spans="1:15" s="2" customFormat="1" x14ac:dyDescent="0.2">
      <c r="A1223" s="160">
        <v>1221</v>
      </c>
      <c r="B1223" s="168" t="s">
        <v>1945</v>
      </c>
      <c r="C1223" s="173" t="s">
        <v>726</v>
      </c>
      <c r="D1223" s="169">
        <v>35.83</v>
      </c>
      <c r="E1223" s="171" t="s">
        <v>3118</v>
      </c>
      <c r="F1223" s="160"/>
      <c r="G1223" s="160">
        <v>1</v>
      </c>
      <c r="M1223"/>
      <c r="N1223"/>
      <c r="O1223"/>
    </row>
    <row r="1224" spans="1:15" s="2" customFormat="1" x14ac:dyDescent="0.2">
      <c r="A1224" s="160">
        <v>1222</v>
      </c>
      <c r="B1224" s="168" t="s">
        <v>1946</v>
      </c>
      <c r="C1224" s="173" t="s">
        <v>726</v>
      </c>
      <c r="D1224" s="169">
        <v>35.83</v>
      </c>
      <c r="E1224" s="171" t="s">
        <v>3117</v>
      </c>
      <c r="F1224" s="160"/>
      <c r="G1224" s="160">
        <v>1</v>
      </c>
      <c r="M1224"/>
      <c r="N1224"/>
      <c r="O1224"/>
    </row>
    <row r="1225" spans="1:15" s="2" customFormat="1" x14ac:dyDescent="0.2">
      <c r="A1225" s="160">
        <v>1223</v>
      </c>
      <c r="B1225" s="168" t="s">
        <v>1947</v>
      </c>
      <c r="C1225" s="173" t="s">
        <v>726</v>
      </c>
      <c r="D1225" s="169">
        <v>35.83</v>
      </c>
      <c r="E1225" s="171" t="s">
        <v>3118</v>
      </c>
      <c r="F1225" s="160"/>
      <c r="G1225" s="160">
        <v>1</v>
      </c>
      <c r="M1225"/>
      <c r="N1225"/>
      <c r="O1225"/>
    </row>
    <row r="1226" spans="1:15" s="2" customFormat="1" x14ac:dyDescent="0.2">
      <c r="A1226" s="160">
        <v>1224</v>
      </c>
      <c r="B1226" s="168" t="s">
        <v>1948</v>
      </c>
      <c r="C1226" s="173" t="s">
        <v>726</v>
      </c>
      <c r="D1226" s="169">
        <v>35.83</v>
      </c>
      <c r="E1226" s="171" t="s">
        <v>3118</v>
      </c>
      <c r="F1226" s="160"/>
      <c r="G1226" s="160">
        <v>1</v>
      </c>
      <c r="M1226"/>
      <c r="N1226"/>
      <c r="O1226"/>
    </row>
    <row r="1227" spans="1:15" s="2" customFormat="1" x14ac:dyDescent="0.2">
      <c r="A1227" s="160">
        <v>1225</v>
      </c>
      <c r="B1227" s="168" t="s">
        <v>1949</v>
      </c>
      <c r="C1227" s="173" t="s">
        <v>726</v>
      </c>
      <c r="D1227" s="169">
        <v>35.83</v>
      </c>
      <c r="E1227" s="171" t="s">
        <v>3118</v>
      </c>
      <c r="F1227" s="160"/>
      <c r="G1227" s="160">
        <v>1</v>
      </c>
      <c r="M1227"/>
      <c r="N1227"/>
      <c r="O1227"/>
    </row>
    <row r="1228" spans="1:15" s="2" customFormat="1" x14ac:dyDescent="0.2">
      <c r="A1228" s="160">
        <v>1226</v>
      </c>
      <c r="B1228" s="168" t="s">
        <v>1950</v>
      </c>
      <c r="C1228" s="173" t="s">
        <v>726</v>
      </c>
      <c r="D1228" s="169">
        <v>35.83</v>
      </c>
      <c r="E1228" s="171" t="s">
        <v>3118</v>
      </c>
      <c r="F1228" s="160"/>
      <c r="G1228" s="160">
        <v>1</v>
      </c>
      <c r="M1228"/>
      <c r="N1228"/>
      <c r="O1228"/>
    </row>
    <row r="1229" spans="1:15" s="2" customFormat="1" x14ac:dyDescent="0.2">
      <c r="A1229" s="160">
        <v>1227</v>
      </c>
      <c r="B1229" s="168" t="s">
        <v>1951</v>
      </c>
      <c r="C1229" s="173" t="s">
        <v>726</v>
      </c>
      <c r="D1229" s="169">
        <v>35.83</v>
      </c>
      <c r="E1229" s="171" t="s">
        <v>3117</v>
      </c>
      <c r="F1229" s="160"/>
      <c r="G1229" s="160">
        <v>1</v>
      </c>
      <c r="M1229"/>
      <c r="N1229"/>
      <c r="O1229"/>
    </row>
    <row r="1230" spans="1:15" s="2" customFormat="1" x14ac:dyDescent="0.2">
      <c r="A1230" s="160">
        <v>1228</v>
      </c>
      <c r="B1230" s="168" t="s">
        <v>1952</v>
      </c>
      <c r="C1230" s="173" t="s">
        <v>726</v>
      </c>
      <c r="D1230" s="169">
        <v>35.83</v>
      </c>
      <c r="E1230" s="171" t="s">
        <v>3118</v>
      </c>
      <c r="F1230" s="160"/>
      <c r="G1230" s="160">
        <v>1</v>
      </c>
      <c r="M1230"/>
      <c r="N1230"/>
      <c r="O1230"/>
    </row>
    <row r="1231" spans="1:15" s="2" customFormat="1" x14ac:dyDescent="0.2">
      <c r="A1231" s="160">
        <v>1229</v>
      </c>
      <c r="B1231" s="168" t="s">
        <v>1953</v>
      </c>
      <c r="C1231" s="173" t="s">
        <v>726</v>
      </c>
      <c r="D1231" s="169">
        <v>35.83</v>
      </c>
      <c r="E1231" s="171" t="s">
        <v>3117</v>
      </c>
      <c r="F1231" s="160"/>
      <c r="G1231" s="160">
        <v>1</v>
      </c>
      <c r="M1231"/>
      <c r="N1231"/>
      <c r="O1231"/>
    </row>
    <row r="1232" spans="1:15" s="2" customFormat="1" x14ac:dyDescent="0.2">
      <c r="A1232" s="160">
        <v>1230</v>
      </c>
      <c r="B1232" s="168" t="s">
        <v>1954</v>
      </c>
      <c r="C1232" s="173" t="s">
        <v>726</v>
      </c>
      <c r="D1232" s="169">
        <v>35.83</v>
      </c>
      <c r="E1232" s="171" t="s">
        <v>3117</v>
      </c>
      <c r="F1232" s="160"/>
      <c r="G1232" s="160">
        <v>1</v>
      </c>
      <c r="M1232"/>
      <c r="N1232"/>
      <c r="O1232"/>
    </row>
    <row r="1233" spans="1:15" s="2" customFormat="1" x14ac:dyDescent="0.2">
      <c r="A1233" s="160">
        <v>1231</v>
      </c>
      <c r="B1233" s="168" t="s">
        <v>1955</v>
      </c>
      <c r="C1233" s="173" t="s">
        <v>726</v>
      </c>
      <c r="D1233" s="169">
        <v>35.83</v>
      </c>
      <c r="E1233" s="171" t="s">
        <v>3118</v>
      </c>
      <c r="F1233" s="160"/>
      <c r="G1233" s="160">
        <v>1</v>
      </c>
      <c r="M1233"/>
      <c r="N1233"/>
      <c r="O1233"/>
    </row>
    <row r="1234" spans="1:15" s="2" customFormat="1" x14ac:dyDescent="0.2">
      <c r="A1234" s="160">
        <v>1232</v>
      </c>
      <c r="B1234" s="168" t="s">
        <v>1956</v>
      </c>
      <c r="C1234" s="173" t="s">
        <v>726</v>
      </c>
      <c r="D1234" s="169">
        <v>35.83</v>
      </c>
      <c r="E1234" s="171" t="s">
        <v>3117</v>
      </c>
      <c r="F1234" s="160"/>
      <c r="G1234" s="160">
        <v>1</v>
      </c>
      <c r="M1234"/>
      <c r="N1234"/>
      <c r="O1234"/>
    </row>
    <row r="1235" spans="1:15" s="2" customFormat="1" x14ac:dyDescent="0.2">
      <c r="A1235" s="160">
        <v>1233</v>
      </c>
      <c r="B1235" s="168" t="s">
        <v>1957</v>
      </c>
      <c r="C1235" s="173" t="s">
        <v>726</v>
      </c>
      <c r="D1235" s="169">
        <v>38.08</v>
      </c>
      <c r="E1235" s="171" t="s">
        <v>3118</v>
      </c>
      <c r="F1235" s="160"/>
      <c r="G1235" s="160">
        <v>1</v>
      </c>
      <c r="M1235"/>
      <c r="N1235"/>
      <c r="O1235"/>
    </row>
    <row r="1236" spans="1:15" s="2" customFormat="1" x14ac:dyDescent="0.2">
      <c r="A1236" s="160">
        <v>1234</v>
      </c>
      <c r="B1236" s="168" t="s">
        <v>1958</v>
      </c>
      <c r="C1236" s="173" t="s">
        <v>726</v>
      </c>
      <c r="D1236" s="169">
        <v>38.08</v>
      </c>
      <c r="E1236" s="171" t="s">
        <v>3117</v>
      </c>
      <c r="F1236" s="160"/>
      <c r="G1236" s="160">
        <v>1</v>
      </c>
      <c r="M1236"/>
      <c r="N1236"/>
      <c r="O1236"/>
    </row>
    <row r="1237" spans="1:15" s="2" customFormat="1" x14ac:dyDescent="0.2">
      <c r="A1237" s="160">
        <v>1235</v>
      </c>
      <c r="B1237" s="168" t="s">
        <v>1959</v>
      </c>
      <c r="C1237" s="173" t="s">
        <v>726</v>
      </c>
      <c r="D1237" s="169">
        <v>38.08</v>
      </c>
      <c r="E1237" s="171" t="s">
        <v>3118</v>
      </c>
      <c r="F1237" s="160"/>
      <c r="G1237" s="160">
        <v>1</v>
      </c>
      <c r="M1237"/>
      <c r="N1237"/>
      <c r="O1237"/>
    </row>
    <row r="1238" spans="1:15" s="2" customFormat="1" x14ac:dyDescent="0.2">
      <c r="A1238" s="160">
        <v>1236</v>
      </c>
      <c r="B1238" s="168" t="s">
        <v>1960</v>
      </c>
      <c r="C1238" s="173" t="s">
        <v>726</v>
      </c>
      <c r="D1238" s="169">
        <v>38.08</v>
      </c>
      <c r="E1238" s="171" t="s">
        <v>3117</v>
      </c>
      <c r="F1238" s="160"/>
      <c r="G1238" s="160">
        <v>1</v>
      </c>
      <c r="M1238"/>
      <c r="N1238"/>
      <c r="O1238"/>
    </row>
    <row r="1239" spans="1:15" s="2" customFormat="1" x14ac:dyDescent="0.2">
      <c r="A1239" s="160">
        <v>1237</v>
      </c>
      <c r="B1239" s="168" t="s">
        <v>1961</v>
      </c>
      <c r="C1239" s="173" t="s">
        <v>726</v>
      </c>
      <c r="D1239" s="169">
        <v>35.83</v>
      </c>
      <c r="E1239" s="171" t="s">
        <v>3118</v>
      </c>
      <c r="F1239" s="160"/>
      <c r="G1239" s="160">
        <v>1</v>
      </c>
      <c r="M1239"/>
      <c r="N1239"/>
      <c r="O1239"/>
    </row>
    <row r="1240" spans="1:15" s="2" customFormat="1" x14ac:dyDescent="0.2">
      <c r="A1240" s="160">
        <v>1238</v>
      </c>
      <c r="B1240" s="168" t="s">
        <v>1962</v>
      </c>
      <c r="C1240" s="173" t="s">
        <v>726</v>
      </c>
      <c r="D1240" s="169">
        <v>35.83</v>
      </c>
      <c r="E1240" s="171" t="s">
        <v>3117</v>
      </c>
      <c r="F1240" s="160"/>
      <c r="G1240" s="160">
        <v>1</v>
      </c>
      <c r="M1240"/>
      <c r="N1240"/>
      <c r="O1240"/>
    </row>
    <row r="1241" spans="1:15" s="2" customFormat="1" x14ac:dyDescent="0.2">
      <c r="A1241" s="160">
        <v>1239</v>
      </c>
      <c r="B1241" s="168" t="s">
        <v>1963</v>
      </c>
      <c r="C1241" s="173" t="s">
        <v>726</v>
      </c>
      <c r="D1241" s="169">
        <v>35.83</v>
      </c>
      <c r="E1241" s="171" t="s">
        <v>3118</v>
      </c>
      <c r="F1241" s="160"/>
      <c r="G1241" s="160">
        <v>1</v>
      </c>
      <c r="M1241"/>
      <c r="N1241"/>
      <c r="O1241"/>
    </row>
    <row r="1242" spans="1:15" s="2" customFormat="1" x14ac:dyDescent="0.2">
      <c r="A1242" s="160">
        <v>1240</v>
      </c>
      <c r="B1242" s="168" t="s">
        <v>1964</v>
      </c>
      <c r="C1242" s="173" t="s">
        <v>726</v>
      </c>
      <c r="D1242" s="169">
        <v>35.83</v>
      </c>
      <c r="E1242" s="171" t="s">
        <v>3117</v>
      </c>
      <c r="F1242" s="160"/>
      <c r="G1242" s="160">
        <v>1</v>
      </c>
      <c r="M1242"/>
      <c r="N1242"/>
      <c r="O1242"/>
    </row>
    <row r="1243" spans="1:15" s="2" customFormat="1" x14ac:dyDescent="0.2">
      <c r="A1243" s="160">
        <v>1241</v>
      </c>
      <c r="B1243" s="168" t="s">
        <v>1965</v>
      </c>
      <c r="C1243" s="173" t="s">
        <v>726</v>
      </c>
      <c r="D1243" s="169">
        <v>35.83</v>
      </c>
      <c r="E1243" s="171" t="s">
        <v>3118</v>
      </c>
      <c r="F1243" s="160"/>
      <c r="G1243" s="160">
        <v>1</v>
      </c>
      <c r="M1243"/>
      <c r="N1243"/>
      <c r="O1243"/>
    </row>
    <row r="1244" spans="1:15" s="2" customFormat="1" x14ac:dyDescent="0.2">
      <c r="A1244" s="160">
        <v>1242</v>
      </c>
      <c r="B1244" s="168" t="s">
        <v>1966</v>
      </c>
      <c r="C1244" s="173" t="s">
        <v>726</v>
      </c>
      <c r="D1244" s="169">
        <v>35.83</v>
      </c>
      <c r="E1244" s="171" t="s">
        <v>3118</v>
      </c>
      <c r="F1244" s="160"/>
      <c r="G1244" s="160">
        <v>1</v>
      </c>
      <c r="M1244"/>
      <c r="N1244"/>
      <c r="O1244"/>
    </row>
    <row r="1245" spans="1:15" s="2" customFormat="1" x14ac:dyDescent="0.2">
      <c r="A1245" s="160">
        <v>1243</v>
      </c>
      <c r="B1245" s="168" t="s">
        <v>1967</v>
      </c>
      <c r="C1245" s="173" t="s">
        <v>726</v>
      </c>
      <c r="D1245" s="169">
        <v>35.83</v>
      </c>
      <c r="E1245" s="171" t="s">
        <v>3117</v>
      </c>
      <c r="F1245" s="160"/>
      <c r="G1245" s="160">
        <v>1</v>
      </c>
      <c r="M1245"/>
      <c r="N1245"/>
      <c r="O1245"/>
    </row>
    <row r="1246" spans="1:15" s="2" customFormat="1" x14ac:dyDescent="0.2">
      <c r="A1246" s="160">
        <v>1244</v>
      </c>
      <c r="B1246" s="168" t="s">
        <v>1968</v>
      </c>
      <c r="C1246" s="173" t="s">
        <v>726</v>
      </c>
      <c r="D1246" s="169">
        <v>35.83</v>
      </c>
      <c r="E1246" s="171" t="s">
        <v>3118</v>
      </c>
      <c r="F1246" s="160"/>
      <c r="G1246" s="160">
        <v>1</v>
      </c>
      <c r="M1246"/>
      <c r="N1246"/>
      <c r="O1246"/>
    </row>
    <row r="1247" spans="1:15" s="2" customFormat="1" x14ac:dyDescent="0.2">
      <c r="A1247" s="160">
        <v>1245</v>
      </c>
      <c r="B1247" s="168" t="s">
        <v>1969</v>
      </c>
      <c r="C1247" s="173" t="s">
        <v>726</v>
      </c>
      <c r="D1247" s="169">
        <v>35.83</v>
      </c>
      <c r="E1247" s="171" t="s">
        <v>3117</v>
      </c>
      <c r="F1247" s="160"/>
      <c r="G1247" s="160">
        <v>1</v>
      </c>
      <c r="M1247"/>
      <c r="N1247"/>
      <c r="O1247"/>
    </row>
    <row r="1248" spans="1:15" s="2" customFormat="1" x14ac:dyDescent="0.2">
      <c r="A1248" s="160">
        <v>1246</v>
      </c>
      <c r="B1248" s="168" t="s">
        <v>1970</v>
      </c>
      <c r="C1248" s="173" t="s">
        <v>726</v>
      </c>
      <c r="D1248" s="169">
        <v>35.83</v>
      </c>
      <c r="E1248" s="171" t="s">
        <v>3118</v>
      </c>
      <c r="F1248" s="160"/>
      <c r="G1248" s="160">
        <v>1</v>
      </c>
      <c r="M1248"/>
      <c r="N1248"/>
      <c r="O1248"/>
    </row>
    <row r="1249" spans="1:15" s="2" customFormat="1" x14ac:dyDescent="0.2">
      <c r="A1249" s="160">
        <v>1247</v>
      </c>
      <c r="B1249" s="168" t="s">
        <v>1971</v>
      </c>
      <c r="C1249" s="173" t="s">
        <v>726</v>
      </c>
      <c r="D1249" s="169">
        <v>35.83</v>
      </c>
      <c r="E1249" s="171" t="s">
        <v>3117</v>
      </c>
      <c r="F1249" s="160"/>
      <c r="G1249" s="160">
        <v>1</v>
      </c>
      <c r="M1249"/>
      <c r="N1249"/>
      <c r="O1249"/>
    </row>
    <row r="1250" spans="1:15" s="2" customFormat="1" x14ac:dyDescent="0.2">
      <c r="A1250" s="160">
        <v>1248</v>
      </c>
      <c r="B1250" s="168" t="s">
        <v>1972</v>
      </c>
      <c r="C1250" s="173" t="s">
        <v>726</v>
      </c>
      <c r="D1250" s="169">
        <v>35.83</v>
      </c>
      <c r="E1250" s="171" t="s">
        <v>3118</v>
      </c>
      <c r="F1250" s="160"/>
      <c r="G1250" s="160">
        <v>1</v>
      </c>
      <c r="M1250"/>
      <c r="N1250"/>
      <c r="O1250"/>
    </row>
    <row r="1251" spans="1:15" s="2" customFormat="1" x14ac:dyDescent="0.2">
      <c r="A1251" s="160">
        <v>1249</v>
      </c>
      <c r="B1251" s="168" t="s">
        <v>1973</v>
      </c>
      <c r="C1251" s="173" t="s">
        <v>726</v>
      </c>
      <c r="D1251" s="169">
        <v>35.83</v>
      </c>
      <c r="E1251" s="171" t="s">
        <v>3117</v>
      </c>
      <c r="F1251" s="160"/>
      <c r="G1251" s="160">
        <v>1</v>
      </c>
      <c r="M1251"/>
      <c r="N1251"/>
      <c r="O1251"/>
    </row>
    <row r="1252" spans="1:15" s="2" customFormat="1" x14ac:dyDescent="0.2">
      <c r="A1252" s="160">
        <v>1250</v>
      </c>
      <c r="B1252" s="168" t="s">
        <v>1974</v>
      </c>
      <c r="C1252" s="173" t="s">
        <v>726</v>
      </c>
      <c r="D1252" s="169">
        <v>35.83</v>
      </c>
      <c r="E1252" s="171" t="s">
        <v>3118</v>
      </c>
      <c r="F1252" s="160"/>
      <c r="G1252" s="160">
        <v>1</v>
      </c>
      <c r="M1252"/>
      <c r="N1252"/>
      <c r="O1252"/>
    </row>
    <row r="1253" spans="1:15" s="2" customFormat="1" x14ac:dyDescent="0.2">
      <c r="A1253" s="160">
        <v>1251</v>
      </c>
      <c r="B1253" s="168" t="s">
        <v>1975</v>
      </c>
      <c r="C1253" s="173" t="s">
        <v>726</v>
      </c>
      <c r="D1253" s="169">
        <v>35.83</v>
      </c>
      <c r="E1253" s="171" t="s">
        <v>3118</v>
      </c>
      <c r="F1253" s="160"/>
      <c r="G1253" s="160">
        <v>1</v>
      </c>
      <c r="M1253"/>
      <c r="N1253"/>
      <c r="O1253"/>
    </row>
    <row r="1254" spans="1:15" s="2" customFormat="1" x14ac:dyDescent="0.2">
      <c r="A1254" s="160">
        <v>1252</v>
      </c>
      <c r="B1254" s="168" t="s">
        <v>1976</v>
      </c>
      <c r="C1254" s="173" t="s">
        <v>726</v>
      </c>
      <c r="D1254" s="169">
        <v>35.83</v>
      </c>
      <c r="E1254" s="171" t="s">
        <v>3117</v>
      </c>
      <c r="F1254" s="160"/>
      <c r="G1254" s="160">
        <v>1</v>
      </c>
      <c r="M1254"/>
      <c r="N1254"/>
      <c r="O1254"/>
    </row>
    <row r="1255" spans="1:15" s="2" customFormat="1" x14ac:dyDescent="0.2">
      <c r="A1255" s="160">
        <v>1253</v>
      </c>
      <c r="B1255" s="168" t="s">
        <v>1977</v>
      </c>
      <c r="C1255" s="173" t="s">
        <v>726</v>
      </c>
      <c r="D1255" s="169">
        <v>35.83</v>
      </c>
      <c r="E1255" s="171" t="s">
        <v>3118</v>
      </c>
      <c r="F1255" s="160"/>
      <c r="G1255" s="160">
        <v>1</v>
      </c>
      <c r="M1255"/>
      <c r="N1255"/>
      <c r="O1255"/>
    </row>
    <row r="1256" spans="1:15" s="2" customFormat="1" x14ac:dyDescent="0.2">
      <c r="A1256" s="160">
        <v>1254</v>
      </c>
      <c r="B1256" s="168" t="s">
        <v>1978</v>
      </c>
      <c r="C1256" s="173" t="s">
        <v>726</v>
      </c>
      <c r="D1256" s="169">
        <v>35.83</v>
      </c>
      <c r="E1256" s="171" t="s">
        <v>3117</v>
      </c>
      <c r="F1256" s="160"/>
      <c r="G1256" s="160">
        <v>1</v>
      </c>
      <c r="M1256"/>
      <c r="N1256"/>
      <c r="O1256"/>
    </row>
    <row r="1257" spans="1:15" s="2" customFormat="1" x14ac:dyDescent="0.2">
      <c r="A1257" s="160">
        <v>1255</v>
      </c>
      <c r="B1257" s="168" t="s">
        <v>1979</v>
      </c>
      <c r="C1257" s="173" t="s">
        <v>726</v>
      </c>
      <c r="D1257" s="169">
        <v>35.83</v>
      </c>
      <c r="E1257" s="171" t="s">
        <v>3118</v>
      </c>
      <c r="F1257" s="160"/>
      <c r="G1257" s="160">
        <v>1</v>
      </c>
      <c r="M1257"/>
      <c r="N1257"/>
      <c r="O1257"/>
    </row>
    <row r="1258" spans="1:15" s="2" customFormat="1" x14ac:dyDescent="0.2">
      <c r="A1258" s="160">
        <v>1256</v>
      </c>
      <c r="B1258" s="168" t="s">
        <v>1980</v>
      </c>
      <c r="C1258" s="173" t="s">
        <v>726</v>
      </c>
      <c r="D1258" s="169">
        <v>35.83</v>
      </c>
      <c r="E1258" s="171" t="s">
        <v>3117</v>
      </c>
      <c r="F1258" s="160"/>
      <c r="G1258" s="160">
        <v>1</v>
      </c>
      <c r="M1258"/>
      <c r="N1258"/>
      <c r="O1258"/>
    </row>
    <row r="1259" spans="1:15" s="2" customFormat="1" x14ac:dyDescent="0.2">
      <c r="A1259" s="160">
        <v>1257</v>
      </c>
      <c r="B1259" s="168" t="s">
        <v>1981</v>
      </c>
      <c r="C1259" s="173" t="s">
        <v>726</v>
      </c>
      <c r="D1259" s="169">
        <v>35.83</v>
      </c>
      <c r="E1259" s="171" t="s">
        <v>3118</v>
      </c>
      <c r="F1259" s="160"/>
      <c r="G1259" s="160">
        <v>1</v>
      </c>
      <c r="M1259"/>
      <c r="N1259"/>
      <c r="O1259"/>
    </row>
    <row r="1260" spans="1:15" s="2" customFormat="1" x14ac:dyDescent="0.2">
      <c r="A1260" s="160">
        <v>1258</v>
      </c>
      <c r="B1260" s="168" t="s">
        <v>1982</v>
      </c>
      <c r="C1260" s="173" t="s">
        <v>726</v>
      </c>
      <c r="D1260" s="169">
        <v>35.83</v>
      </c>
      <c r="E1260" s="171" t="s">
        <v>3117</v>
      </c>
      <c r="F1260" s="160"/>
      <c r="G1260" s="160">
        <v>1</v>
      </c>
      <c r="M1260"/>
      <c r="N1260"/>
      <c r="O1260"/>
    </row>
    <row r="1261" spans="1:15" s="2" customFormat="1" x14ac:dyDescent="0.2">
      <c r="A1261" s="160">
        <v>1259</v>
      </c>
      <c r="B1261" s="168" t="s">
        <v>1983</v>
      </c>
      <c r="C1261" s="173" t="s">
        <v>726</v>
      </c>
      <c r="D1261" s="169">
        <v>35.83</v>
      </c>
      <c r="E1261" s="171" t="s">
        <v>3118</v>
      </c>
      <c r="F1261" s="160"/>
      <c r="G1261" s="160">
        <v>1</v>
      </c>
      <c r="M1261"/>
      <c r="N1261"/>
      <c r="O1261"/>
    </row>
    <row r="1262" spans="1:15" s="2" customFormat="1" x14ac:dyDescent="0.2">
      <c r="A1262" s="160">
        <v>1260</v>
      </c>
      <c r="B1262" s="168" t="s">
        <v>1984</v>
      </c>
      <c r="C1262" s="173" t="s">
        <v>726</v>
      </c>
      <c r="D1262" s="169">
        <v>35.83</v>
      </c>
      <c r="E1262" s="171" t="s">
        <v>3118</v>
      </c>
      <c r="F1262" s="160"/>
      <c r="G1262" s="160">
        <v>1</v>
      </c>
      <c r="M1262"/>
      <c r="N1262"/>
      <c r="O1262"/>
    </row>
    <row r="1263" spans="1:15" s="2" customFormat="1" x14ac:dyDescent="0.2">
      <c r="A1263" s="160">
        <v>1261</v>
      </c>
      <c r="B1263" s="168" t="s">
        <v>1985</v>
      </c>
      <c r="C1263" s="173" t="s">
        <v>726</v>
      </c>
      <c r="D1263" s="169">
        <v>35.83</v>
      </c>
      <c r="E1263" s="171" t="s">
        <v>3117</v>
      </c>
      <c r="F1263" s="160"/>
      <c r="G1263" s="160">
        <v>1</v>
      </c>
      <c r="M1263"/>
      <c r="N1263"/>
      <c r="O1263"/>
    </row>
    <row r="1264" spans="1:15" s="2" customFormat="1" x14ac:dyDescent="0.2">
      <c r="A1264" s="160">
        <v>1262</v>
      </c>
      <c r="B1264" s="168" t="s">
        <v>1986</v>
      </c>
      <c r="C1264" s="173" t="s">
        <v>726</v>
      </c>
      <c r="D1264" s="169">
        <v>35.83</v>
      </c>
      <c r="E1264" s="171" t="s">
        <v>3118</v>
      </c>
      <c r="F1264" s="160"/>
      <c r="G1264" s="160">
        <v>1</v>
      </c>
      <c r="M1264"/>
      <c r="N1264"/>
      <c r="O1264"/>
    </row>
    <row r="1265" spans="1:15" s="2" customFormat="1" x14ac:dyDescent="0.2">
      <c r="A1265" s="160">
        <v>1263</v>
      </c>
      <c r="B1265" s="168" t="s">
        <v>1987</v>
      </c>
      <c r="C1265" s="173" t="s">
        <v>726</v>
      </c>
      <c r="D1265" s="169">
        <v>35.83</v>
      </c>
      <c r="E1265" s="171" t="s">
        <v>3117</v>
      </c>
      <c r="F1265" s="160"/>
      <c r="G1265" s="160">
        <v>1</v>
      </c>
      <c r="M1265"/>
      <c r="N1265"/>
      <c r="O1265"/>
    </row>
    <row r="1266" spans="1:15" s="2" customFormat="1" x14ac:dyDescent="0.2">
      <c r="A1266" s="160">
        <v>1264</v>
      </c>
      <c r="B1266" s="168" t="s">
        <v>1988</v>
      </c>
      <c r="C1266" s="173" t="s">
        <v>726</v>
      </c>
      <c r="D1266" s="169">
        <v>38.08</v>
      </c>
      <c r="E1266" s="171" t="s">
        <v>3118</v>
      </c>
      <c r="F1266" s="160"/>
      <c r="G1266" s="160">
        <v>1</v>
      </c>
      <c r="M1266"/>
      <c r="N1266"/>
      <c r="O1266"/>
    </row>
    <row r="1267" spans="1:15" s="2" customFormat="1" x14ac:dyDescent="0.2">
      <c r="A1267" s="160">
        <v>1265</v>
      </c>
      <c r="B1267" s="168" t="s">
        <v>1989</v>
      </c>
      <c r="C1267" s="173" t="s">
        <v>726</v>
      </c>
      <c r="D1267" s="169">
        <v>38.08</v>
      </c>
      <c r="E1267" s="171" t="s">
        <v>3117</v>
      </c>
      <c r="F1267" s="160"/>
      <c r="G1267" s="160">
        <v>1</v>
      </c>
      <c r="M1267"/>
      <c r="N1267"/>
      <c r="O1267"/>
    </row>
    <row r="1268" spans="1:15" s="2" customFormat="1" x14ac:dyDescent="0.2">
      <c r="A1268" s="160">
        <v>1266</v>
      </c>
      <c r="B1268" s="168" t="s">
        <v>1990</v>
      </c>
      <c r="C1268" s="173" t="s">
        <v>726</v>
      </c>
      <c r="D1268" s="169">
        <v>38.08</v>
      </c>
      <c r="E1268" s="171" t="s">
        <v>3118</v>
      </c>
      <c r="F1268" s="160"/>
      <c r="G1268" s="160">
        <v>1</v>
      </c>
      <c r="M1268"/>
      <c r="N1268"/>
      <c r="O1268"/>
    </row>
    <row r="1269" spans="1:15" s="2" customFormat="1" x14ac:dyDescent="0.2">
      <c r="A1269" s="160">
        <v>1267</v>
      </c>
      <c r="B1269" s="168" t="s">
        <v>1991</v>
      </c>
      <c r="C1269" s="173" t="s">
        <v>726</v>
      </c>
      <c r="D1269" s="169">
        <v>38.08</v>
      </c>
      <c r="E1269" s="171" t="s">
        <v>3117</v>
      </c>
      <c r="F1269" s="160"/>
      <c r="G1269" s="160">
        <v>1</v>
      </c>
      <c r="M1269"/>
      <c r="N1269"/>
      <c r="O1269"/>
    </row>
    <row r="1270" spans="1:15" s="2" customFormat="1" x14ac:dyDescent="0.2">
      <c r="A1270" s="160">
        <v>1268</v>
      </c>
      <c r="B1270" s="168" t="s">
        <v>1992</v>
      </c>
      <c r="C1270" s="173" t="s">
        <v>726</v>
      </c>
      <c r="D1270" s="169">
        <v>35.83</v>
      </c>
      <c r="E1270" s="171" t="s">
        <v>3118</v>
      </c>
      <c r="F1270" s="160"/>
      <c r="G1270" s="160">
        <v>1</v>
      </c>
      <c r="M1270"/>
      <c r="N1270"/>
      <c r="O1270"/>
    </row>
    <row r="1271" spans="1:15" s="2" customFormat="1" x14ac:dyDescent="0.2">
      <c r="A1271" s="160">
        <v>1269</v>
      </c>
      <c r="B1271" s="168" t="s">
        <v>1993</v>
      </c>
      <c r="C1271" s="173" t="s">
        <v>726</v>
      </c>
      <c r="D1271" s="169">
        <v>35.83</v>
      </c>
      <c r="E1271" s="171" t="s">
        <v>3117</v>
      </c>
      <c r="F1271" s="160"/>
      <c r="G1271" s="160">
        <v>1</v>
      </c>
      <c r="M1271"/>
      <c r="N1271"/>
      <c r="O1271"/>
    </row>
    <row r="1272" spans="1:15" s="2" customFormat="1" x14ac:dyDescent="0.2">
      <c r="A1272" s="160">
        <v>1270</v>
      </c>
      <c r="B1272" s="168" t="s">
        <v>1994</v>
      </c>
      <c r="C1272" s="173" t="s">
        <v>726</v>
      </c>
      <c r="D1272" s="169">
        <v>35.83</v>
      </c>
      <c r="E1272" s="171" t="s">
        <v>3118</v>
      </c>
      <c r="F1272" s="160"/>
      <c r="G1272" s="160">
        <v>1</v>
      </c>
      <c r="M1272"/>
      <c r="N1272"/>
      <c r="O1272"/>
    </row>
    <row r="1273" spans="1:15" s="2" customFormat="1" x14ac:dyDescent="0.2">
      <c r="A1273" s="160">
        <v>1271</v>
      </c>
      <c r="B1273" s="168" t="s">
        <v>1995</v>
      </c>
      <c r="C1273" s="173" t="s">
        <v>726</v>
      </c>
      <c r="D1273" s="169">
        <v>35.83</v>
      </c>
      <c r="E1273" s="171" t="s">
        <v>3117</v>
      </c>
      <c r="F1273" s="160"/>
      <c r="G1273" s="160">
        <v>1</v>
      </c>
      <c r="M1273"/>
      <c r="N1273"/>
      <c r="O1273"/>
    </row>
    <row r="1274" spans="1:15" s="2" customFormat="1" x14ac:dyDescent="0.2">
      <c r="A1274" s="160">
        <v>1272</v>
      </c>
      <c r="B1274" s="168" t="s">
        <v>1996</v>
      </c>
      <c r="C1274" s="173" t="s">
        <v>726</v>
      </c>
      <c r="D1274" s="169">
        <v>35.83</v>
      </c>
      <c r="E1274" s="171" t="s">
        <v>3118</v>
      </c>
      <c r="F1274" s="160"/>
      <c r="G1274" s="160">
        <v>1</v>
      </c>
      <c r="M1274"/>
      <c r="N1274"/>
      <c r="O1274"/>
    </row>
    <row r="1275" spans="1:15" s="2" customFormat="1" x14ac:dyDescent="0.2">
      <c r="A1275" s="160">
        <v>1273</v>
      </c>
      <c r="B1275" s="168" t="s">
        <v>1997</v>
      </c>
      <c r="C1275" s="173" t="s">
        <v>726</v>
      </c>
      <c r="D1275" s="169">
        <v>35.83</v>
      </c>
      <c r="E1275" s="171" t="s">
        <v>3118</v>
      </c>
      <c r="F1275" s="160"/>
      <c r="G1275" s="160">
        <v>1</v>
      </c>
      <c r="M1275"/>
      <c r="N1275"/>
      <c r="O1275"/>
    </row>
    <row r="1276" spans="1:15" s="2" customFormat="1" x14ac:dyDescent="0.2">
      <c r="A1276" s="160">
        <v>1274</v>
      </c>
      <c r="B1276" s="168" t="s">
        <v>1998</v>
      </c>
      <c r="C1276" s="173" t="s">
        <v>726</v>
      </c>
      <c r="D1276" s="169">
        <v>35.83</v>
      </c>
      <c r="E1276" s="171" t="s">
        <v>3117</v>
      </c>
      <c r="F1276" s="160"/>
      <c r="G1276" s="160">
        <v>1</v>
      </c>
      <c r="M1276"/>
      <c r="N1276"/>
      <c r="O1276"/>
    </row>
    <row r="1277" spans="1:15" s="2" customFormat="1" x14ac:dyDescent="0.2">
      <c r="A1277" s="160">
        <v>1275</v>
      </c>
      <c r="B1277" s="168" t="s">
        <v>1999</v>
      </c>
      <c r="C1277" s="173" t="s">
        <v>726</v>
      </c>
      <c r="D1277" s="169">
        <v>35.83</v>
      </c>
      <c r="E1277" s="171" t="s">
        <v>3118</v>
      </c>
      <c r="F1277" s="160"/>
      <c r="G1277" s="160">
        <v>1</v>
      </c>
      <c r="M1277"/>
      <c r="N1277"/>
      <c r="O1277"/>
    </row>
    <row r="1278" spans="1:15" s="2" customFormat="1" x14ac:dyDescent="0.2">
      <c r="A1278" s="160">
        <v>1276</v>
      </c>
      <c r="B1278" s="168" t="s">
        <v>2000</v>
      </c>
      <c r="C1278" s="173" t="s">
        <v>726</v>
      </c>
      <c r="D1278" s="169">
        <v>35.83</v>
      </c>
      <c r="E1278" s="171" t="s">
        <v>3117</v>
      </c>
      <c r="F1278" s="160"/>
      <c r="G1278" s="160">
        <v>1</v>
      </c>
      <c r="M1278"/>
      <c r="N1278"/>
      <c r="O1278"/>
    </row>
    <row r="1279" spans="1:15" s="2" customFormat="1" x14ac:dyDescent="0.2">
      <c r="A1279" s="160">
        <v>1277</v>
      </c>
      <c r="B1279" s="168" t="s">
        <v>2001</v>
      </c>
      <c r="C1279" s="173" t="s">
        <v>726</v>
      </c>
      <c r="D1279" s="169">
        <v>35.83</v>
      </c>
      <c r="E1279" s="171" t="s">
        <v>3118</v>
      </c>
      <c r="F1279" s="160"/>
      <c r="G1279" s="160">
        <v>1</v>
      </c>
      <c r="M1279"/>
      <c r="N1279"/>
      <c r="O1279"/>
    </row>
    <row r="1280" spans="1:15" s="2" customFormat="1" x14ac:dyDescent="0.2">
      <c r="A1280" s="160">
        <v>1278</v>
      </c>
      <c r="B1280" s="168" t="s">
        <v>2002</v>
      </c>
      <c r="C1280" s="173" t="s">
        <v>726</v>
      </c>
      <c r="D1280" s="169">
        <v>35.83</v>
      </c>
      <c r="E1280" s="171" t="s">
        <v>3117</v>
      </c>
      <c r="F1280" s="160"/>
      <c r="G1280" s="160">
        <v>1</v>
      </c>
      <c r="M1280"/>
      <c r="N1280"/>
      <c r="O1280"/>
    </row>
    <row r="1281" spans="1:15" s="2" customFormat="1" x14ac:dyDescent="0.2">
      <c r="A1281" s="160">
        <v>1279</v>
      </c>
      <c r="B1281" s="168" t="s">
        <v>2003</v>
      </c>
      <c r="C1281" s="173" t="s">
        <v>726</v>
      </c>
      <c r="D1281" s="169">
        <v>35.83</v>
      </c>
      <c r="E1281" s="171" t="s">
        <v>3118</v>
      </c>
      <c r="F1281" s="160"/>
      <c r="G1281" s="160">
        <v>1</v>
      </c>
      <c r="M1281"/>
      <c r="N1281"/>
      <c r="O1281"/>
    </row>
    <row r="1282" spans="1:15" s="2" customFormat="1" x14ac:dyDescent="0.2">
      <c r="A1282" s="160">
        <v>1280</v>
      </c>
      <c r="B1282" s="168" t="s">
        <v>2004</v>
      </c>
      <c r="C1282" s="173" t="s">
        <v>726</v>
      </c>
      <c r="D1282" s="169">
        <v>35.83</v>
      </c>
      <c r="E1282" s="171" t="s">
        <v>3117</v>
      </c>
      <c r="F1282" s="160"/>
      <c r="G1282" s="160">
        <v>1</v>
      </c>
      <c r="M1282"/>
      <c r="N1282"/>
      <c r="O1282"/>
    </row>
    <row r="1283" spans="1:15" s="2" customFormat="1" x14ac:dyDescent="0.2">
      <c r="A1283" s="160">
        <v>1281</v>
      </c>
      <c r="B1283" s="168" t="s">
        <v>2005</v>
      </c>
      <c r="C1283" s="173" t="s">
        <v>726</v>
      </c>
      <c r="D1283" s="169">
        <v>35.83</v>
      </c>
      <c r="E1283" s="171" t="s">
        <v>3118</v>
      </c>
      <c r="F1283" s="160"/>
      <c r="G1283" s="160">
        <v>1</v>
      </c>
      <c r="M1283"/>
      <c r="N1283"/>
      <c r="O1283"/>
    </row>
    <row r="1284" spans="1:15" s="2" customFormat="1" x14ac:dyDescent="0.2">
      <c r="A1284" s="160">
        <v>1282</v>
      </c>
      <c r="B1284" s="168" t="s">
        <v>2006</v>
      </c>
      <c r="C1284" s="173" t="s">
        <v>726</v>
      </c>
      <c r="D1284" s="169">
        <v>35.83</v>
      </c>
      <c r="E1284" s="171" t="s">
        <v>3118</v>
      </c>
      <c r="F1284" s="160"/>
      <c r="G1284" s="160">
        <v>1</v>
      </c>
      <c r="M1284"/>
      <c r="N1284"/>
      <c r="O1284"/>
    </row>
    <row r="1285" spans="1:15" s="2" customFormat="1" x14ac:dyDescent="0.2">
      <c r="A1285" s="160">
        <v>1283</v>
      </c>
      <c r="B1285" s="168" t="s">
        <v>2007</v>
      </c>
      <c r="C1285" s="173" t="s">
        <v>726</v>
      </c>
      <c r="D1285" s="169">
        <v>35.83</v>
      </c>
      <c r="E1285" s="171" t="s">
        <v>3117</v>
      </c>
      <c r="F1285" s="160"/>
      <c r="G1285" s="160">
        <v>1</v>
      </c>
      <c r="M1285"/>
      <c r="N1285"/>
      <c r="O1285"/>
    </row>
    <row r="1286" spans="1:15" s="2" customFormat="1" x14ac:dyDescent="0.2">
      <c r="A1286" s="160">
        <v>1284</v>
      </c>
      <c r="B1286" s="168" t="s">
        <v>2008</v>
      </c>
      <c r="C1286" s="173" t="s">
        <v>726</v>
      </c>
      <c r="D1286" s="169">
        <v>35.83</v>
      </c>
      <c r="E1286" s="171" t="s">
        <v>3118</v>
      </c>
      <c r="F1286" s="160"/>
      <c r="G1286" s="160">
        <v>1</v>
      </c>
      <c r="M1286"/>
      <c r="N1286"/>
      <c r="O1286"/>
    </row>
    <row r="1287" spans="1:15" s="2" customFormat="1" x14ac:dyDescent="0.2">
      <c r="A1287" s="160">
        <v>1285</v>
      </c>
      <c r="B1287" s="168" t="s">
        <v>2009</v>
      </c>
      <c r="C1287" s="173" t="s">
        <v>726</v>
      </c>
      <c r="D1287" s="169">
        <v>35.83</v>
      </c>
      <c r="E1287" s="171" t="s">
        <v>3117</v>
      </c>
      <c r="F1287" s="160"/>
      <c r="G1287" s="160">
        <v>1</v>
      </c>
      <c r="M1287"/>
      <c r="N1287"/>
      <c r="O1287"/>
    </row>
    <row r="1288" spans="1:15" s="2" customFormat="1" x14ac:dyDescent="0.2">
      <c r="A1288" s="160">
        <v>1286</v>
      </c>
      <c r="B1288" s="168" t="s">
        <v>2010</v>
      </c>
      <c r="C1288" s="173" t="s">
        <v>726</v>
      </c>
      <c r="D1288" s="169">
        <v>35.83</v>
      </c>
      <c r="E1288" s="171" t="s">
        <v>3118</v>
      </c>
      <c r="F1288" s="160"/>
      <c r="G1288" s="160">
        <v>1</v>
      </c>
      <c r="M1288"/>
      <c r="N1288"/>
      <c r="O1288"/>
    </row>
    <row r="1289" spans="1:15" s="2" customFormat="1" x14ac:dyDescent="0.2">
      <c r="A1289" s="160">
        <v>1287</v>
      </c>
      <c r="B1289" s="168" t="s">
        <v>2011</v>
      </c>
      <c r="C1289" s="173" t="s">
        <v>726</v>
      </c>
      <c r="D1289" s="169">
        <v>35.83</v>
      </c>
      <c r="E1289" s="171" t="s">
        <v>3117</v>
      </c>
      <c r="F1289" s="160"/>
      <c r="G1289" s="160">
        <v>1</v>
      </c>
      <c r="M1289"/>
      <c r="N1289"/>
      <c r="O1289"/>
    </row>
    <row r="1290" spans="1:15" s="2" customFormat="1" x14ac:dyDescent="0.2">
      <c r="A1290" s="160">
        <v>1288</v>
      </c>
      <c r="B1290" s="168" t="s">
        <v>2012</v>
      </c>
      <c r="C1290" s="173" t="s">
        <v>726</v>
      </c>
      <c r="D1290" s="169">
        <v>35.83</v>
      </c>
      <c r="E1290" s="171" t="s">
        <v>3118</v>
      </c>
      <c r="F1290" s="160"/>
      <c r="G1290" s="160">
        <v>1</v>
      </c>
      <c r="M1290"/>
      <c r="N1290"/>
      <c r="O1290"/>
    </row>
    <row r="1291" spans="1:15" s="2" customFormat="1" x14ac:dyDescent="0.2">
      <c r="A1291" s="160">
        <v>1289</v>
      </c>
      <c r="B1291" s="168" t="s">
        <v>2013</v>
      </c>
      <c r="C1291" s="173" t="s">
        <v>726</v>
      </c>
      <c r="D1291" s="169">
        <v>35.83</v>
      </c>
      <c r="E1291" s="171" t="s">
        <v>3117</v>
      </c>
      <c r="F1291" s="160"/>
      <c r="G1291" s="160">
        <v>1</v>
      </c>
      <c r="M1291"/>
      <c r="N1291"/>
      <c r="O1291"/>
    </row>
    <row r="1292" spans="1:15" s="2" customFormat="1" x14ac:dyDescent="0.2">
      <c r="A1292" s="160">
        <v>1290</v>
      </c>
      <c r="B1292" s="168" t="s">
        <v>2014</v>
      </c>
      <c r="C1292" s="173" t="s">
        <v>726</v>
      </c>
      <c r="D1292" s="169">
        <v>35.83</v>
      </c>
      <c r="E1292" s="171" t="s">
        <v>3118</v>
      </c>
      <c r="F1292" s="160"/>
      <c r="G1292" s="160">
        <v>1</v>
      </c>
      <c r="M1292"/>
      <c r="N1292"/>
      <c r="O1292"/>
    </row>
    <row r="1293" spans="1:15" s="2" customFormat="1" x14ac:dyDescent="0.2">
      <c r="A1293" s="160">
        <v>1291</v>
      </c>
      <c r="B1293" s="168" t="s">
        <v>2015</v>
      </c>
      <c r="C1293" s="173" t="s">
        <v>726</v>
      </c>
      <c r="D1293" s="169">
        <v>35.83</v>
      </c>
      <c r="E1293" s="171" t="s">
        <v>3118</v>
      </c>
      <c r="F1293" s="160"/>
      <c r="G1293" s="160">
        <v>1</v>
      </c>
      <c r="M1293"/>
      <c r="N1293"/>
      <c r="O1293"/>
    </row>
    <row r="1294" spans="1:15" s="2" customFormat="1" x14ac:dyDescent="0.2">
      <c r="A1294" s="160">
        <v>1292</v>
      </c>
      <c r="B1294" s="168" t="s">
        <v>2016</v>
      </c>
      <c r="C1294" s="173" t="s">
        <v>726</v>
      </c>
      <c r="D1294" s="169">
        <v>35.83</v>
      </c>
      <c r="E1294" s="171" t="s">
        <v>3117</v>
      </c>
      <c r="F1294" s="160"/>
      <c r="G1294" s="160">
        <v>1</v>
      </c>
      <c r="M1294"/>
      <c r="N1294"/>
      <c r="O1294"/>
    </row>
    <row r="1295" spans="1:15" s="2" customFormat="1" x14ac:dyDescent="0.2">
      <c r="A1295" s="160">
        <v>1293</v>
      </c>
      <c r="B1295" s="168" t="s">
        <v>2017</v>
      </c>
      <c r="C1295" s="173" t="s">
        <v>726</v>
      </c>
      <c r="D1295" s="169">
        <v>35.83</v>
      </c>
      <c r="E1295" s="171" t="s">
        <v>3118</v>
      </c>
      <c r="F1295" s="160"/>
      <c r="G1295" s="160">
        <v>1</v>
      </c>
      <c r="M1295"/>
      <c r="N1295"/>
      <c r="O1295"/>
    </row>
    <row r="1296" spans="1:15" s="2" customFormat="1" x14ac:dyDescent="0.2">
      <c r="A1296" s="160">
        <v>1294</v>
      </c>
      <c r="B1296" s="168" t="s">
        <v>2018</v>
      </c>
      <c r="C1296" s="173" t="s">
        <v>726</v>
      </c>
      <c r="D1296" s="169">
        <v>35.83</v>
      </c>
      <c r="E1296" s="171" t="s">
        <v>3117</v>
      </c>
      <c r="F1296" s="160"/>
      <c r="G1296" s="160">
        <v>1</v>
      </c>
      <c r="M1296"/>
      <c r="N1296"/>
      <c r="O1296"/>
    </row>
    <row r="1297" spans="1:15" s="2" customFormat="1" x14ac:dyDescent="0.2">
      <c r="A1297" s="160">
        <v>1295</v>
      </c>
      <c r="B1297" s="168" t="s">
        <v>2019</v>
      </c>
      <c r="C1297" s="173" t="s">
        <v>726</v>
      </c>
      <c r="D1297" s="169">
        <v>38.08</v>
      </c>
      <c r="E1297" s="171" t="s">
        <v>3118</v>
      </c>
      <c r="F1297" s="160"/>
      <c r="G1297" s="160">
        <v>1</v>
      </c>
      <c r="M1297"/>
      <c r="N1297"/>
      <c r="O1297"/>
    </row>
    <row r="1298" spans="1:15" s="2" customFormat="1" x14ac:dyDescent="0.2">
      <c r="A1298" s="160">
        <v>1296</v>
      </c>
      <c r="B1298" s="168" t="s">
        <v>2020</v>
      </c>
      <c r="C1298" s="173" t="s">
        <v>726</v>
      </c>
      <c r="D1298" s="169">
        <v>38.08</v>
      </c>
      <c r="E1298" s="171" t="s">
        <v>3117</v>
      </c>
      <c r="F1298" s="160"/>
      <c r="G1298" s="160">
        <v>1</v>
      </c>
      <c r="M1298"/>
      <c r="N1298"/>
      <c r="O1298"/>
    </row>
    <row r="1299" spans="1:15" s="2" customFormat="1" x14ac:dyDescent="0.2">
      <c r="A1299" s="160">
        <v>1297</v>
      </c>
      <c r="B1299" s="168" t="s">
        <v>2021</v>
      </c>
      <c r="C1299" s="173" t="s">
        <v>726</v>
      </c>
      <c r="D1299" s="169">
        <v>38.08</v>
      </c>
      <c r="E1299" s="171" t="s">
        <v>3118</v>
      </c>
      <c r="F1299" s="160"/>
      <c r="G1299" s="160">
        <v>1</v>
      </c>
      <c r="M1299"/>
      <c r="N1299"/>
      <c r="O1299"/>
    </row>
    <row r="1300" spans="1:15" s="2" customFormat="1" x14ac:dyDescent="0.2">
      <c r="A1300" s="160">
        <v>1298</v>
      </c>
      <c r="B1300" s="168" t="s">
        <v>2022</v>
      </c>
      <c r="C1300" s="173" t="s">
        <v>726</v>
      </c>
      <c r="D1300" s="169">
        <v>38.08</v>
      </c>
      <c r="E1300" s="171" t="s">
        <v>3117</v>
      </c>
      <c r="F1300" s="160"/>
      <c r="G1300" s="160">
        <v>1</v>
      </c>
      <c r="M1300"/>
      <c r="N1300"/>
      <c r="O1300"/>
    </row>
    <row r="1301" spans="1:15" s="2" customFormat="1" x14ac:dyDescent="0.2">
      <c r="A1301" s="160">
        <v>1299</v>
      </c>
      <c r="B1301" s="168" t="s">
        <v>2023</v>
      </c>
      <c r="C1301" s="173" t="s">
        <v>726</v>
      </c>
      <c r="D1301" s="169">
        <v>35.83</v>
      </c>
      <c r="E1301" s="171" t="s">
        <v>3118</v>
      </c>
      <c r="F1301" s="160"/>
      <c r="G1301" s="160">
        <v>1</v>
      </c>
      <c r="M1301"/>
      <c r="N1301"/>
      <c r="O1301"/>
    </row>
    <row r="1302" spans="1:15" s="2" customFormat="1" x14ac:dyDescent="0.2">
      <c r="A1302" s="160">
        <v>1300</v>
      </c>
      <c r="B1302" s="168" t="s">
        <v>2024</v>
      </c>
      <c r="C1302" s="173" t="s">
        <v>726</v>
      </c>
      <c r="D1302" s="169">
        <v>35.83</v>
      </c>
      <c r="E1302" s="171" t="s">
        <v>3117</v>
      </c>
      <c r="F1302" s="160"/>
      <c r="G1302" s="160">
        <v>1</v>
      </c>
      <c r="M1302"/>
      <c r="N1302"/>
      <c r="O1302"/>
    </row>
    <row r="1303" spans="1:15" s="2" customFormat="1" x14ac:dyDescent="0.2">
      <c r="A1303" s="160">
        <v>1301</v>
      </c>
      <c r="B1303" s="168" t="s">
        <v>2025</v>
      </c>
      <c r="C1303" s="173" t="s">
        <v>726</v>
      </c>
      <c r="D1303" s="169">
        <v>35.83</v>
      </c>
      <c r="E1303" s="171" t="s">
        <v>3118</v>
      </c>
      <c r="F1303" s="160"/>
      <c r="G1303" s="160">
        <v>1</v>
      </c>
      <c r="M1303"/>
      <c r="N1303"/>
      <c r="O1303"/>
    </row>
    <row r="1304" spans="1:15" s="2" customFormat="1" x14ac:dyDescent="0.2">
      <c r="A1304" s="160">
        <v>1302</v>
      </c>
      <c r="B1304" s="168" t="s">
        <v>2026</v>
      </c>
      <c r="C1304" s="173" t="s">
        <v>726</v>
      </c>
      <c r="D1304" s="169">
        <v>35.83</v>
      </c>
      <c r="E1304" s="171" t="s">
        <v>3117</v>
      </c>
      <c r="F1304" s="160"/>
      <c r="G1304" s="160">
        <v>1</v>
      </c>
      <c r="M1304"/>
      <c r="N1304"/>
      <c r="O1304"/>
    </row>
    <row r="1305" spans="1:15" s="2" customFormat="1" x14ac:dyDescent="0.2">
      <c r="A1305" s="160">
        <v>1303</v>
      </c>
      <c r="B1305" s="168" t="s">
        <v>2027</v>
      </c>
      <c r="C1305" s="173" t="s">
        <v>726</v>
      </c>
      <c r="D1305" s="169">
        <v>35.83</v>
      </c>
      <c r="E1305" s="171" t="s">
        <v>3118</v>
      </c>
      <c r="F1305" s="160"/>
      <c r="G1305" s="160">
        <v>1</v>
      </c>
      <c r="M1305"/>
      <c r="N1305"/>
      <c r="O1305"/>
    </row>
    <row r="1306" spans="1:15" s="2" customFormat="1" x14ac:dyDescent="0.2">
      <c r="A1306" s="160">
        <v>1304</v>
      </c>
      <c r="B1306" s="168" t="s">
        <v>2028</v>
      </c>
      <c r="C1306" s="173" t="s">
        <v>726</v>
      </c>
      <c r="D1306" s="169">
        <v>35.83</v>
      </c>
      <c r="E1306" s="171" t="s">
        <v>3118</v>
      </c>
      <c r="F1306" s="160"/>
      <c r="G1306" s="160">
        <v>1</v>
      </c>
      <c r="M1306"/>
      <c r="N1306"/>
      <c r="O1306"/>
    </row>
    <row r="1307" spans="1:15" s="2" customFormat="1" x14ac:dyDescent="0.2">
      <c r="A1307" s="160">
        <v>1305</v>
      </c>
      <c r="B1307" s="168" t="s">
        <v>2029</v>
      </c>
      <c r="C1307" s="173" t="s">
        <v>726</v>
      </c>
      <c r="D1307" s="169">
        <v>35.83</v>
      </c>
      <c r="E1307" s="171" t="s">
        <v>3117</v>
      </c>
      <c r="F1307" s="160"/>
      <c r="G1307" s="160">
        <v>1</v>
      </c>
      <c r="M1307"/>
      <c r="N1307"/>
      <c r="O1307"/>
    </row>
    <row r="1308" spans="1:15" s="2" customFormat="1" x14ac:dyDescent="0.2">
      <c r="A1308" s="160">
        <v>1306</v>
      </c>
      <c r="B1308" s="168" t="s">
        <v>2030</v>
      </c>
      <c r="C1308" s="173" t="s">
        <v>726</v>
      </c>
      <c r="D1308" s="169">
        <v>35.83</v>
      </c>
      <c r="E1308" s="171" t="s">
        <v>3118</v>
      </c>
      <c r="F1308" s="160"/>
      <c r="G1308" s="160">
        <v>1</v>
      </c>
      <c r="M1308"/>
      <c r="N1308"/>
      <c r="O1308"/>
    </row>
    <row r="1309" spans="1:15" s="2" customFormat="1" x14ac:dyDescent="0.2">
      <c r="A1309" s="160">
        <v>1307</v>
      </c>
      <c r="B1309" s="168" t="s">
        <v>2031</v>
      </c>
      <c r="C1309" s="173" t="s">
        <v>726</v>
      </c>
      <c r="D1309" s="169">
        <v>35.83</v>
      </c>
      <c r="E1309" s="171" t="s">
        <v>3117</v>
      </c>
      <c r="F1309" s="160"/>
      <c r="G1309" s="160">
        <v>1</v>
      </c>
      <c r="M1309"/>
      <c r="N1309"/>
      <c r="O1309"/>
    </row>
    <row r="1310" spans="1:15" s="2" customFormat="1" x14ac:dyDescent="0.2">
      <c r="A1310" s="160">
        <v>1308</v>
      </c>
      <c r="B1310" s="168" t="s">
        <v>2032</v>
      </c>
      <c r="C1310" s="173" t="s">
        <v>726</v>
      </c>
      <c r="D1310" s="169">
        <v>35.83</v>
      </c>
      <c r="E1310" s="171" t="s">
        <v>3118</v>
      </c>
      <c r="F1310" s="160"/>
      <c r="G1310" s="160">
        <v>1</v>
      </c>
      <c r="M1310"/>
      <c r="N1310"/>
      <c r="O1310"/>
    </row>
    <row r="1311" spans="1:15" s="2" customFormat="1" x14ac:dyDescent="0.2">
      <c r="A1311" s="160">
        <v>1309</v>
      </c>
      <c r="B1311" s="168" t="s">
        <v>2033</v>
      </c>
      <c r="C1311" s="173" t="s">
        <v>726</v>
      </c>
      <c r="D1311" s="169">
        <v>35.83</v>
      </c>
      <c r="E1311" s="171" t="s">
        <v>3117</v>
      </c>
      <c r="F1311" s="160"/>
      <c r="G1311" s="160">
        <v>1</v>
      </c>
      <c r="M1311"/>
      <c r="N1311"/>
      <c r="O1311"/>
    </row>
    <row r="1312" spans="1:15" s="2" customFormat="1" x14ac:dyDescent="0.2">
      <c r="A1312" s="160">
        <v>1310</v>
      </c>
      <c r="B1312" s="168" t="s">
        <v>2034</v>
      </c>
      <c r="C1312" s="173" t="s">
        <v>726</v>
      </c>
      <c r="D1312" s="169">
        <v>35.83</v>
      </c>
      <c r="E1312" s="171" t="s">
        <v>3118</v>
      </c>
      <c r="F1312" s="160"/>
      <c r="G1312" s="160">
        <v>1</v>
      </c>
      <c r="M1312"/>
      <c r="N1312"/>
      <c r="O1312"/>
    </row>
    <row r="1313" spans="1:15" s="2" customFormat="1" x14ac:dyDescent="0.2">
      <c r="A1313" s="160">
        <v>1311</v>
      </c>
      <c r="B1313" s="168" t="s">
        <v>2035</v>
      </c>
      <c r="C1313" s="173" t="s">
        <v>726</v>
      </c>
      <c r="D1313" s="169">
        <v>35.83</v>
      </c>
      <c r="E1313" s="171" t="s">
        <v>3117</v>
      </c>
      <c r="F1313" s="160"/>
      <c r="G1313" s="160">
        <v>1</v>
      </c>
      <c r="M1313"/>
      <c r="N1313"/>
      <c r="O1313"/>
    </row>
    <row r="1314" spans="1:15" s="2" customFormat="1" x14ac:dyDescent="0.2">
      <c r="A1314" s="160">
        <v>1312</v>
      </c>
      <c r="B1314" s="168" t="s">
        <v>2036</v>
      </c>
      <c r="C1314" s="173" t="s">
        <v>726</v>
      </c>
      <c r="D1314" s="169">
        <v>35.83</v>
      </c>
      <c r="E1314" s="171" t="s">
        <v>3118</v>
      </c>
      <c r="F1314" s="160"/>
      <c r="G1314" s="160">
        <v>1</v>
      </c>
      <c r="M1314"/>
      <c r="N1314"/>
      <c r="O1314"/>
    </row>
    <row r="1315" spans="1:15" s="2" customFormat="1" x14ac:dyDescent="0.2">
      <c r="A1315" s="160">
        <v>1313</v>
      </c>
      <c r="B1315" s="168" t="s">
        <v>2037</v>
      </c>
      <c r="C1315" s="173" t="s">
        <v>726</v>
      </c>
      <c r="D1315" s="169">
        <v>35.83</v>
      </c>
      <c r="E1315" s="171" t="s">
        <v>3118</v>
      </c>
      <c r="F1315" s="160"/>
      <c r="G1315" s="160">
        <v>1</v>
      </c>
      <c r="M1315"/>
      <c r="N1315"/>
      <c r="O1315"/>
    </row>
    <row r="1316" spans="1:15" s="2" customFormat="1" x14ac:dyDescent="0.2">
      <c r="A1316" s="160">
        <v>1314</v>
      </c>
      <c r="B1316" s="168" t="s">
        <v>2038</v>
      </c>
      <c r="C1316" s="173" t="s">
        <v>726</v>
      </c>
      <c r="D1316" s="169">
        <v>35.83</v>
      </c>
      <c r="E1316" s="171" t="s">
        <v>3117</v>
      </c>
      <c r="F1316" s="160"/>
      <c r="G1316" s="160">
        <v>1</v>
      </c>
      <c r="M1316"/>
      <c r="N1316"/>
      <c r="O1316"/>
    </row>
    <row r="1317" spans="1:15" s="2" customFormat="1" x14ac:dyDescent="0.2">
      <c r="A1317" s="160">
        <v>1315</v>
      </c>
      <c r="B1317" s="168" t="s">
        <v>2039</v>
      </c>
      <c r="C1317" s="173" t="s">
        <v>726</v>
      </c>
      <c r="D1317" s="169">
        <v>35.83</v>
      </c>
      <c r="E1317" s="171" t="s">
        <v>3118</v>
      </c>
      <c r="F1317" s="160"/>
      <c r="G1317" s="160">
        <v>1</v>
      </c>
      <c r="M1317"/>
      <c r="N1317"/>
      <c r="O1317"/>
    </row>
    <row r="1318" spans="1:15" s="2" customFormat="1" x14ac:dyDescent="0.2">
      <c r="A1318" s="160">
        <v>1316</v>
      </c>
      <c r="B1318" s="168" t="s">
        <v>2040</v>
      </c>
      <c r="C1318" s="173" t="s">
        <v>726</v>
      </c>
      <c r="D1318" s="169">
        <v>35.83</v>
      </c>
      <c r="E1318" s="171" t="s">
        <v>3117</v>
      </c>
      <c r="F1318" s="160"/>
      <c r="G1318" s="160">
        <v>1</v>
      </c>
      <c r="M1318"/>
      <c r="N1318"/>
      <c r="O1318"/>
    </row>
    <row r="1319" spans="1:15" s="2" customFormat="1" x14ac:dyDescent="0.2">
      <c r="A1319" s="160">
        <v>1317</v>
      </c>
      <c r="B1319" s="168" t="s">
        <v>2041</v>
      </c>
      <c r="C1319" s="173" t="s">
        <v>726</v>
      </c>
      <c r="D1319" s="169">
        <v>35.83</v>
      </c>
      <c r="E1319" s="171" t="s">
        <v>3118</v>
      </c>
      <c r="F1319" s="160"/>
      <c r="G1319" s="160">
        <v>1</v>
      </c>
      <c r="M1319"/>
      <c r="N1319"/>
      <c r="O1319"/>
    </row>
    <row r="1320" spans="1:15" s="2" customFormat="1" x14ac:dyDescent="0.2">
      <c r="A1320" s="160">
        <v>1318</v>
      </c>
      <c r="B1320" s="168" t="s">
        <v>2042</v>
      </c>
      <c r="C1320" s="173" t="s">
        <v>726</v>
      </c>
      <c r="D1320" s="169">
        <v>35.83</v>
      </c>
      <c r="E1320" s="171" t="s">
        <v>3117</v>
      </c>
      <c r="F1320" s="160"/>
      <c r="G1320" s="160">
        <v>1</v>
      </c>
      <c r="M1320"/>
      <c r="N1320"/>
      <c r="O1320"/>
    </row>
    <row r="1321" spans="1:15" s="2" customFormat="1" x14ac:dyDescent="0.2">
      <c r="A1321" s="160">
        <v>1319</v>
      </c>
      <c r="B1321" s="168" t="s">
        <v>2043</v>
      </c>
      <c r="C1321" s="173" t="s">
        <v>726</v>
      </c>
      <c r="D1321" s="169">
        <v>35.83</v>
      </c>
      <c r="E1321" s="171" t="s">
        <v>3118</v>
      </c>
      <c r="F1321" s="160"/>
      <c r="G1321" s="160">
        <v>1</v>
      </c>
      <c r="M1321"/>
      <c r="N1321"/>
      <c r="O1321"/>
    </row>
    <row r="1322" spans="1:15" s="2" customFormat="1" x14ac:dyDescent="0.2">
      <c r="A1322" s="160">
        <v>1320</v>
      </c>
      <c r="B1322" s="168" t="s">
        <v>2044</v>
      </c>
      <c r="C1322" s="173" t="s">
        <v>726</v>
      </c>
      <c r="D1322" s="169">
        <v>35.83</v>
      </c>
      <c r="E1322" s="171" t="s">
        <v>3117</v>
      </c>
      <c r="F1322" s="160"/>
      <c r="G1322" s="160">
        <v>1</v>
      </c>
      <c r="M1322"/>
      <c r="N1322"/>
      <c r="O1322"/>
    </row>
    <row r="1323" spans="1:15" s="2" customFormat="1" x14ac:dyDescent="0.2">
      <c r="A1323" s="160">
        <v>1321</v>
      </c>
      <c r="B1323" s="168" t="s">
        <v>2045</v>
      </c>
      <c r="C1323" s="173" t="s">
        <v>726</v>
      </c>
      <c r="D1323" s="169">
        <v>35.83</v>
      </c>
      <c r="E1323" s="171" t="s">
        <v>3118</v>
      </c>
      <c r="F1323" s="160"/>
      <c r="G1323" s="160">
        <v>1</v>
      </c>
      <c r="M1323"/>
      <c r="N1323"/>
      <c r="O1323"/>
    </row>
    <row r="1324" spans="1:15" s="2" customFormat="1" x14ac:dyDescent="0.2">
      <c r="A1324" s="160">
        <v>1322</v>
      </c>
      <c r="B1324" s="168" t="s">
        <v>2046</v>
      </c>
      <c r="C1324" s="173" t="s">
        <v>726</v>
      </c>
      <c r="D1324" s="169">
        <v>35.83</v>
      </c>
      <c r="E1324" s="171" t="s">
        <v>3118</v>
      </c>
      <c r="F1324" s="160"/>
      <c r="G1324" s="160">
        <v>1</v>
      </c>
      <c r="M1324"/>
      <c r="N1324"/>
      <c r="O1324"/>
    </row>
    <row r="1325" spans="1:15" s="2" customFormat="1" x14ac:dyDescent="0.2">
      <c r="A1325" s="160">
        <v>1323</v>
      </c>
      <c r="B1325" s="168" t="s">
        <v>2047</v>
      </c>
      <c r="C1325" s="173" t="s">
        <v>726</v>
      </c>
      <c r="D1325" s="169">
        <v>35.83</v>
      </c>
      <c r="E1325" s="171" t="s">
        <v>3117</v>
      </c>
      <c r="F1325" s="160"/>
      <c r="G1325" s="160">
        <v>1</v>
      </c>
      <c r="M1325"/>
      <c r="N1325"/>
      <c r="O1325"/>
    </row>
    <row r="1326" spans="1:15" s="2" customFormat="1" x14ac:dyDescent="0.2">
      <c r="A1326" s="160">
        <v>1324</v>
      </c>
      <c r="B1326" s="168" t="s">
        <v>2048</v>
      </c>
      <c r="C1326" s="173" t="s">
        <v>726</v>
      </c>
      <c r="D1326" s="169">
        <v>35.83</v>
      </c>
      <c r="E1326" s="171" t="s">
        <v>3118</v>
      </c>
      <c r="F1326" s="160"/>
      <c r="G1326" s="160">
        <v>1</v>
      </c>
      <c r="M1326"/>
      <c r="N1326"/>
      <c r="O1326"/>
    </row>
    <row r="1327" spans="1:15" s="2" customFormat="1" x14ac:dyDescent="0.2">
      <c r="A1327" s="160">
        <v>1325</v>
      </c>
      <c r="B1327" s="168" t="s">
        <v>2049</v>
      </c>
      <c r="C1327" s="173" t="s">
        <v>726</v>
      </c>
      <c r="D1327" s="169">
        <v>35.83</v>
      </c>
      <c r="E1327" s="171" t="s">
        <v>3117</v>
      </c>
      <c r="F1327" s="160"/>
      <c r="G1327" s="160">
        <v>1</v>
      </c>
      <c r="M1327"/>
      <c r="N1327"/>
      <c r="O1327"/>
    </row>
    <row r="1328" spans="1:15" s="2" customFormat="1" x14ac:dyDescent="0.2">
      <c r="A1328" s="160">
        <v>1326</v>
      </c>
      <c r="B1328" s="168" t="s">
        <v>2050</v>
      </c>
      <c r="C1328" s="173" t="s">
        <v>726</v>
      </c>
      <c r="D1328" s="169">
        <v>38.08</v>
      </c>
      <c r="E1328" s="171" t="s">
        <v>3118</v>
      </c>
      <c r="F1328" s="160"/>
      <c r="G1328" s="160">
        <v>1</v>
      </c>
      <c r="M1328"/>
      <c r="N1328"/>
      <c r="O1328"/>
    </row>
    <row r="1329" spans="1:15" s="2" customFormat="1" x14ac:dyDescent="0.2">
      <c r="A1329" s="160">
        <v>1327</v>
      </c>
      <c r="B1329" s="168" t="s">
        <v>2051</v>
      </c>
      <c r="C1329" s="173" t="s">
        <v>726</v>
      </c>
      <c r="D1329" s="169">
        <v>38.08</v>
      </c>
      <c r="E1329" s="171" t="s">
        <v>3117</v>
      </c>
      <c r="F1329" s="160"/>
      <c r="G1329" s="160">
        <v>1</v>
      </c>
      <c r="M1329"/>
      <c r="N1329"/>
      <c r="O1329"/>
    </row>
    <row r="1330" spans="1:15" s="2" customFormat="1" x14ac:dyDescent="0.2">
      <c r="A1330" s="160">
        <v>1328</v>
      </c>
      <c r="B1330" s="168" t="s">
        <v>2052</v>
      </c>
      <c r="C1330" s="173" t="s">
        <v>726</v>
      </c>
      <c r="D1330" s="169">
        <v>38.08</v>
      </c>
      <c r="E1330" s="171" t="s">
        <v>3118</v>
      </c>
      <c r="F1330" s="160"/>
      <c r="G1330" s="160">
        <v>1</v>
      </c>
      <c r="M1330"/>
      <c r="N1330"/>
      <c r="O1330"/>
    </row>
    <row r="1331" spans="1:15" s="2" customFormat="1" x14ac:dyDescent="0.2">
      <c r="A1331" s="160">
        <v>1329</v>
      </c>
      <c r="B1331" s="168" t="s">
        <v>2053</v>
      </c>
      <c r="C1331" s="173" t="s">
        <v>726</v>
      </c>
      <c r="D1331" s="169">
        <v>38.08</v>
      </c>
      <c r="E1331" s="171" t="s">
        <v>3117</v>
      </c>
      <c r="F1331" s="160"/>
      <c r="G1331" s="160">
        <v>1</v>
      </c>
      <c r="M1331"/>
      <c r="N1331"/>
      <c r="O1331"/>
    </row>
    <row r="1332" spans="1:15" s="2" customFormat="1" x14ac:dyDescent="0.2">
      <c r="A1332" s="160">
        <v>1330</v>
      </c>
      <c r="B1332" s="168" t="s">
        <v>2054</v>
      </c>
      <c r="C1332" s="173" t="s">
        <v>726</v>
      </c>
      <c r="D1332" s="169">
        <v>35.83</v>
      </c>
      <c r="E1332" s="171" t="s">
        <v>3118</v>
      </c>
      <c r="F1332" s="160"/>
      <c r="G1332" s="160">
        <v>1</v>
      </c>
      <c r="M1332"/>
      <c r="N1332"/>
      <c r="O1332"/>
    </row>
    <row r="1333" spans="1:15" s="2" customFormat="1" x14ac:dyDescent="0.2">
      <c r="A1333" s="160">
        <v>1331</v>
      </c>
      <c r="B1333" s="168" t="s">
        <v>2055</v>
      </c>
      <c r="C1333" s="173" t="s">
        <v>726</v>
      </c>
      <c r="D1333" s="169">
        <v>35.83</v>
      </c>
      <c r="E1333" s="171" t="s">
        <v>3117</v>
      </c>
      <c r="F1333" s="160"/>
      <c r="G1333" s="160">
        <v>1</v>
      </c>
      <c r="M1333"/>
      <c r="N1333"/>
      <c r="O1333"/>
    </row>
    <row r="1334" spans="1:15" s="2" customFormat="1" x14ac:dyDescent="0.2">
      <c r="A1334" s="160">
        <v>1332</v>
      </c>
      <c r="B1334" s="168" t="s">
        <v>2056</v>
      </c>
      <c r="C1334" s="173" t="s">
        <v>726</v>
      </c>
      <c r="D1334" s="169">
        <v>35.83</v>
      </c>
      <c r="E1334" s="171" t="s">
        <v>3118</v>
      </c>
      <c r="F1334" s="160"/>
      <c r="G1334" s="160">
        <v>1</v>
      </c>
      <c r="M1334"/>
      <c r="N1334"/>
      <c r="O1334"/>
    </row>
    <row r="1335" spans="1:15" s="2" customFormat="1" x14ac:dyDescent="0.2">
      <c r="A1335" s="160">
        <v>1333</v>
      </c>
      <c r="B1335" s="168" t="s">
        <v>2057</v>
      </c>
      <c r="C1335" s="173" t="s">
        <v>726</v>
      </c>
      <c r="D1335" s="169">
        <v>35.83</v>
      </c>
      <c r="E1335" s="171" t="s">
        <v>3117</v>
      </c>
      <c r="F1335" s="160"/>
      <c r="G1335" s="160">
        <v>1</v>
      </c>
      <c r="M1335"/>
      <c r="N1335"/>
      <c r="O1335"/>
    </row>
    <row r="1336" spans="1:15" s="2" customFormat="1" x14ac:dyDescent="0.2">
      <c r="A1336" s="160">
        <v>1334</v>
      </c>
      <c r="B1336" s="168" t="s">
        <v>2058</v>
      </c>
      <c r="C1336" s="173" t="s">
        <v>726</v>
      </c>
      <c r="D1336" s="169">
        <v>35.83</v>
      </c>
      <c r="E1336" s="171" t="s">
        <v>3118</v>
      </c>
      <c r="F1336" s="160"/>
      <c r="G1336" s="160">
        <v>1</v>
      </c>
      <c r="M1336"/>
      <c r="N1336"/>
      <c r="O1336"/>
    </row>
    <row r="1337" spans="1:15" s="2" customFormat="1" x14ac:dyDescent="0.2">
      <c r="A1337" s="160">
        <v>1335</v>
      </c>
      <c r="B1337" s="168" t="s">
        <v>2059</v>
      </c>
      <c r="C1337" s="173" t="s">
        <v>726</v>
      </c>
      <c r="D1337" s="169">
        <v>35.83</v>
      </c>
      <c r="E1337" s="171" t="s">
        <v>3118</v>
      </c>
      <c r="F1337" s="160"/>
      <c r="G1337" s="160">
        <v>1</v>
      </c>
      <c r="M1337"/>
      <c r="N1337"/>
      <c r="O1337"/>
    </row>
    <row r="1338" spans="1:15" s="2" customFormat="1" x14ac:dyDescent="0.2">
      <c r="A1338" s="160">
        <v>1336</v>
      </c>
      <c r="B1338" s="168" t="s">
        <v>2060</v>
      </c>
      <c r="C1338" s="173" t="s">
        <v>726</v>
      </c>
      <c r="D1338" s="169">
        <v>35.83</v>
      </c>
      <c r="E1338" s="171" t="s">
        <v>3117</v>
      </c>
      <c r="F1338" s="160"/>
      <c r="G1338" s="160">
        <v>1</v>
      </c>
      <c r="M1338"/>
      <c r="N1338"/>
      <c r="O1338"/>
    </row>
    <row r="1339" spans="1:15" s="2" customFormat="1" x14ac:dyDescent="0.2">
      <c r="A1339" s="160">
        <v>1337</v>
      </c>
      <c r="B1339" s="168" t="s">
        <v>2061</v>
      </c>
      <c r="C1339" s="173" t="s">
        <v>726</v>
      </c>
      <c r="D1339" s="169">
        <v>35.83</v>
      </c>
      <c r="E1339" s="171" t="s">
        <v>3118</v>
      </c>
      <c r="F1339" s="160"/>
      <c r="G1339" s="160">
        <v>1</v>
      </c>
      <c r="M1339"/>
      <c r="N1339"/>
      <c r="O1339"/>
    </row>
    <row r="1340" spans="1:15" s="2" customFormat="1" x14ac:dyDescent="0.2">
      <c r="A1340" s="160">
        <v>1338</v>
      </c>
      <c r="B1340" s="168" t="s">
        <v>2062</v>
      </c>
      <c r="C1340" s="173" t="s">
        <v>726</v>
      </c>
      <c r="D1340" s="169">
        <v>35.83</v>
      </c>
      <c r="E1340" s="171" t="s">
        <v>3117</v>
      </c>
      <c r="F1340" s="160"/>
      <c r="G1340" s="160">
        <v>1</v>
      </c>
      <c r="M1340"/>
      <c r="N1340"/>
      <c r="O1340"/>
    </row>
    <row r="1341" spans="1:15" s="2" customFormat="1" x14ac:dyDescent="0.2">
      <c r="A1341" s="160">
        <v>1339</v>
      </c>
      <c r="B1341" s="168" t="s">
        <v>2063</v>
      </c>
      <c r="C1341" s="173" t="s">
        <v>726</v>
      </c>
      <c r="D1341" s="169">
        <v>35.83</v>
      </c>
      <c r="E1341" s="171" t="s">
        <v>3118</v>
      </c>
      <c r="F1341" s="160"/>
      <c r="G1341" s="160">
        <v>1</v>
      </c>
      <c r="M1341"/>
      <c r="N1341"/>
      <c r="O1341"/>
    </row>
    <row r="1342" spans="1:15" s="2" customFormat="1" x14ac:dyDescent="0.2">
      <c r="A1342" s="160">
        <v>1340</v>
      </c>
      <c r="B1342" s="168" t="s">
        <v>2064</v>
      </c>
      <c r="C1342" s="173" t="s">
        <v>726</v>
      </c>
      <c r="D1342" s="169">
        <v>35.83</v>
      </c>
      <c r="E1342" s="171" t="s">
        <v>3117</v>
      </c>
      <c r="F1342" s="160"/>
      <c r="G1342" s="160">
        <v>1</v>
      </c>
      <c r="M1342"/>
      <c r="N1342"/>
      <c r="O1342"/>
    </row>
    <row r="1343" spans="1:15" s="2" customFormat="1" x14ac:dyDescent="0.2">
      <c r="A1343" s="160">
        <v>1341</v>
      </c>
      <c r="B1343" s="168" t="s">
        <v>2065</v>
      </c>
      <c r="C1343" s="173" t="s">
        <v>726</v>
      </c>
      <c r="D1343" s="169">
        <v>35.83</v>
      </c>
      <c r="E1343" s="171" t="s">
        <v>3118</v>
      </c>
      <c r="F1343" s="160"/>
      <c r="G1343" s="160">
        <v>1</v>
      </c>
      <c r="M1343"/>
      <c r="N1343"/>
      <c r="O1343"/>
    </row>
    <row r="1344" spans="1:15" s="2" customFormat="1" x14ac:dyDescent="0.2">
      <c r="A1344" s="160">
        <v>1342</v>
      </c>
      <c r="B1344" s="168" t="s">
        <v>2066</v>
      </c>
      <c r="C1344" s="173" t="s">
        <v>726</v>
      </c>
      <c r="D1344" s="169">
        <v>35.83</v>
      </c>
      <c r="E1344" s="171" t="s">
        <v>3117</v>
      </c>
      <c r="F1344" s="160"/>
      <c r="G1344" s="160">
        <v>1</v>
      </c>
      <c r="M1344"/>
      <c r="N1344"/>
      <c r="O1344"/>
    </row>
    <row r="1345" spans="1:15" s="2" customFormat="1" x14ac:dyDescent="0.2">
      <c r="A1345" s="160">
        <v>1343</v>
      </c>
      <c r="B1345" s="168" t="s">
        <v>2067</v>
      </c>
      <c r="C1345" s="173" t="s">
        <v>726</v>
      </c>
      <c r="D1345" s="169">
        <v>35.83</v>
      </c>
      <c r="E1345" s="171" t="s">
        <v>3118</v>
      </c>
      <c r="F1345" s="160"/>
      <c r="G1345" s="160">
        <v>1</v>
      </c>
      <c r="M1345"/>
      <c r="N1345"/>
      <c r="O1345"/>
    </row>
    <row r="1346" spans="1:15" s="2" customFormat="1" x14ac:dyDescent="0.2">
      <c r="A1346" s="160">
        <v>1344</v>
      </c>
      <c r="B1346" s="168" t="s">
        <v>2068</v>
      </c>
      <c r="C1346" s="173" t="s">
        <v>726</v>
      </c>
      <c r="D1346" s="169">
        <v>35.83</v>
      </c>
      <c r="E1346" s="171" t="s">
        <v>3118</v>
      </c>
      <c r="F1346" s="160"/>
      <c r="G1346" s="160">
        <v>1</v>
      </c>
      <c r="M1346"/>
      <c r="N1346"/>
      <c r="O1346"/>
    </row>
    <row r="1347" spans="1:15" s="2" customFormat="1" x14ac:dyDescent="0.2">
      <c r="A1347" s="160">
        <v>1345</v>
      </c>
      <c r="B1347" s="168" t="s">
        <v>2069</v>
      </c>
      <c r="C1347" s="173" t="s">
        <v>726</v>
      </c>
      <c r="D1347" s="169">
        <v>35.83</v>
      </c>
      <c r="E1347" s="171" t="s">
        <v>3117</v>
      </c>
      <c r="F1347" s="160"/>
      <c r="G1347" s="160">
        <v>1</v>
      </c>
      <c r="M1347"/>
      <c r="N1347"/>
      <c r="O1347"/>
    </row>
    <row r="1348" spans="1:15" s="2" customFormat="1" x14ac:dyDescent="0.2">
      <c r="A1348" s="160">
        <v>1346</v>
      </c>
      <c r="B1348" s="168" t="s">
        <v>2070</v>
      </c>
      <c r="C1348" s="173" t="s">
        <v>726</v>
      </c>
      <c r="D1348" s="169">
        <v>35.83</v>
      </c>
      <c r="E1348" s="171" t="s">
        <v>3118</v>
      </c>
      <c r="F1348" s="160"/>
      <c r="G1348" s="160">
        <v>1</v>
      </c>
      <c r="M1348"/>
      <c r="N1348"/>
      <c r="O1348"/>
    </row>
    <row r="1349" spans="1:15" s="2" customFormat="1" x14ac:dyDescent="0.2">
      <c r="A1349" s="160">
        <v>1347</v>
      </c>
      <c r="B1349" s="168" t="s">
        <v>2071</v>
      </c>
      <c r="C1349" s="173" t="s">
        <v>726</v>
      </c>
      <c r="D1349" s="169">
        <v>35.83</v>
      </c>
      <c r="E1349" s="171" t="s">
        <v>3117</v>
      </c>
      <c r="F1349" s="160"/>
      <c r="G1349" s="160">
        <v>1</v>
      </c>
      <c r="M1349"/>
      <c r="N1349"/>
      <c r="O1349"/>
    </row>
    <row r="1350" spans="1:15" s="2" customFormat="1" x14ac:dyDescent="0.2">
      <c r="A1350" s="160">
        <v>1348</v>
      </c>
      <c r="B1350" s="168" t="s">
        <v>2072</v>
      </c>
      <c r="C1350" s="173" t="s">
        <v>726</v>
      </c>
      <c r="D1350" s="169">
        <v>35.83</v>
      </c>
      <c r="E1350" s="171" t="s">
        <v>3118</v>
      </c>
      <c r="F1350" s="160"/>
      <c r="G1350" s="160">
        <v>1</v>
      </c>
      <c r="M1350"/>
      <c r="N1350"/>
      <c r="O1350"/>
    </row>
    <row r="1351" spans="1:15" s="2" customFormat="1" x14ac:dyDescent="0.2">
      <c r="A1351" s="160">
        <v>1349</v>
      </c>
      <c r="B1351" s="168" t="s">
        <v>2073</v>
      </c>
      <c r="C1351" s="173" t="s">
        <v>726</v>
      </c>
      <c r="D1351" s="169">
        <v>35.83</v>
      </c>
      <c r="E1351" s="171" t="s">
        <v>3117</v>
      </c>
      <c r="F1351" s="160"/>
      <c r="G1351" s="160">
        <v>1</v>
      </c>
      <c r="M1351"/>
      <c r="N1351"/>
      <c r="O1351"/>
    </row>
    <row r="1352" spans="1:15" s="2" customFormat="1" x14ac:dyDescent="0.2">
      <c r="A1352" s="160">
        <v>1350</v>
      </c>
      <c r="B1352" s="168" t="s">
        <v>2074</v>
      </c>
      <c r="C1352" s="173" t="s">
        <v>726</v>
      </c>
      <c r="D1352" s="169">
        <v>35.83</v>
      </c>
      <c r="E1352" s="171" t="s">
        <v>3118</v>
      </c>
      <c r="F1352" s="160"/>
      <c r="G1352" s="160">
        <v>1</v>
      </c>
      <c r="M1352"/>
      <c r="N1352"/>
      <c r="O1352"/>
    </row>
    <row r="1353" spans="1:15" s="2" customFormat="1" x14ac:dyDescent="0.2">
      <c r="A1353" s="160">
        <v>1351</v>
      </c>
      <c r="B1353" s="168" t="s">
        <v>2075</v>
      </c>
      <c r="C1353" s="173" t="s">
        <v>726</v>
      </c>
      <c r="D1353" s="169">
        <v>35.83</v>
      </c>
      <c r="E1353" s="171" t="s">
        <v>3117</v>
      </c>
      <c r="F1353" s="160"/>
      <c r="G1353" s="160">
        <v>1</v>
      </c>
      <c r="M1353"/>
      <c r="N1353"/>
      <c r="O1353"/>
    </row>
    <row r="1354" spans="1:15" s="2" customFormat="1" x14ac:dyDescent="0.2">
      <c r="A1354" s="160">
        <v>1352</v>
      </c>
      <c r="B1354" s="168" t="s">
        <v>2076</v>
      </c>
      <c r="C1354" s="173" t="s">
        <v>726</v>
      </c>
      <c r="D1354" s="169">
        <v>35.83</v>
      </c>
      <c r="E1354" s="171" t="s">
        <v>3118</v>
      </c>
      <c r="F1354" s="160"/>
      <c r="G1354" s="160">
        <v>1</v>
      </c>
      <c r="M1354"/>
      <c r="N1354"/>
      <c r="O1354"/>
    </row>
    <row r="1355" spans="1:15" s="2" customFormat="1" x14ac:dyDescent="0.2">
      <c r="A1355" s="160">
        <v>1353</v>
      </c>
      <c r="B1355" s="168" t="s">
        <v>2077</v>
      </c>
      <c r="C1355" s="173" t="s">
        <v>726</v>
      </c>
      <c r="D1355" s="169">
        <v>35.83</v>
      </c>
      <c r="E1355" s="171" t="s">
        <v>3118</v>
      </c>
      <c r="F1355" s="160"/>
      <c r="G1355" s="160">
        <v>1</v>
      </c>
      <c r="M1355"/>
      <c r="N1355"/>
      <c r="O1355"/>
    </row>
    <row r="1356" spans="1:15" s="2" customFormat="1" x14ac:dyDescent="0.2">
      <c r="A1356" s="160">
        <v>1354</v>
      </c>
      <c r="B1356" s="168" t="s">
        <v>2078</v>
      </c>
      <c r="C1356" s="173" t="s">
        <v>726</v>
      </c>
      <c r="D1356" s="169">
        <v>35.83</v>
      </c>
      <c r="E1356" s="171" t="s">
        <v>3117</v>
      </c>
      <c r="F1356" s="160"/>
      <c r="G1356" s="160">
        <v>1</v>
      </c>
      <c r="M1356"/>
      <c r="N1356"/>
      <c r="O1356"/>
    </row>
    <row r="1357" spans="1:15" s="2" customFormat="1" x14ac:dyDescent="0.2">
      <c r="A1357" s="160">
        <v>1355</v>
      </c>
      <c r="B1357" s="168" t="s">
        <v>2079</v>
      </c>
      <c r="C1357" s="173" t="s">
        <v>726</v>
      </c>
      <c r="D1357" s="169">
        <v>35.83</v>
      </c>
      <c r="E1357" s="171" t="s">
        <v>3118</v>
      </c>
      <c r="F1357" s="160"/>
      <c r="G1357" s="160">
        <v>1</v>
      </c>
      <c r="M1357"/>
      <c r="N1357"/>
      <c r="O1357"/>
    </row>
    <row r="1358" spans="1:15" s="2" customFormat="1" x14ac:dyDescent="0.2">
      <c r="A1358" s="160">
        <v>1356</v>
      </c>
      <c r="B1358" s="168" t="s">
        <v>2080</v>
      </c>
      <c r="C1358" s="173" t="s">
        <v>726</v>
      </c>
      <c r="D1358" s="169">
        <v>35.83</v>
      </c>
      <c r="E1358" s="171" t="s">
        <v>3117</v>
      </c>
      <c r="F1358" s="160"/>
      <c r="G1358" s="160">
        <v>1</v>
      </c>
      <c r="M1358"/>
      <c r="N1358"/>
      <c r="O1358"/>
    </row>
    <row r="1359" spans="1:15" s="2" customFormat="1" x14ac:dyDescent="0.2">
      <c r="A1359" s="160">
        <v>1357</v>
      </c>
      <c r="B1359" s="168" t="s">
        <v>2081</v>
      </c>
      <c r="C1359" s="173" t="s">
        <v>726</v>
      </c>
      <c r="D1359" s="169">
        <v>38.08</v>
      </c>
      <c r="E1359" s="171" t="s">
        <v>3118</v>
      </c>
      <c r="F1359" s="160"/>
      <c r="G1359" s="160">
        <v>1</v>
      </c>
      <c r="M1359"/>
      <c r="N1359"/>
      <c r="O1359"/>
    </row>
    <row r="1360" spans="1:15" s="2" customFormat="1" x14ac:dyDescent="0.2">
      <c r="A1360" s="160">
        <v>1358</v>
      </c>
      <c r="B1360" s="168" t="s">
        <v>2082</v>
      </c>
      <c r="C1360" s="173" t="s">
        <v>726</v>
      </c>
      <c r="D1360" s="169">
        <v>38.08</v>
      </c>
      <c r="E1360" s="171" t="s">
        <v>3117</v>
      </c>
      <c r="F1360" s="160"/>
      <c r="G1360" s="160">
        <v>1</v>
      </c>
      <c r="M1360"/>
      <c r="N1360"/>
      <c r="O1360"/>
    </row>
    <row r="1361" spans="1:15" s="2" customFormat="1" x14ac:dyDescent="0.2">
      <c r="A1361" s="160">
        <v>1359</v>
      </c>
      <c r="B1361" s="168" t="s">
        <v>2083</v>
      </c>
      <c r="C1361" s="173" t="s">
        <v>726</v>
      </c>
      <c r="D1361" s="169">
        <v>38.08</v>
      </c>
      <c r="E1361" s="171" t="s">
        <v>3118</v>
      </c>
      <c r="F1361" s="160"/>
      <c r="G1361" s="160">
        <v>1</v>
      </c>
      <c r="M1361"/>
      <c r="N1361"/>
      <c r="O1361"/>
    </row>
    <row r="1362" spans="1:15" s="2" customFormat="1" x14ac:dyDescent="0.2">
      <c r="A1362" s="160">
        <v>1360</v>
      </c>
      <c r="B1362" s="168" t="s">
        <v>2084</v>
      </c>
      <c r="C1362" s="173" t="s">
        <v>726</v>
      </c>
      <c r="D1362" s="169">
        <v>38.08</v>
      </c>
      <c r="E1362" s="171" t="s">
        <v>3117</v>
      </c>
      <c r="F1362" s="160"/>
      <c r="G1362" s="160">
        <v>1</v>
      </c>
      <c r="M1362"/>
      <c r="N1362"/>
      <c r="O1362"/>
    </row>
    <row r="1363" spans="1:15" s="2" customFormat="1" x14ac:dyDescent="0.2">
      <c r="A1363" s="160">
        <v>1361</v>
      </c>
      <c r="B1363" s="168" t="s">
        <v>2085</v>
      </c>
      <c r="C1363" s="173" t="s">
        <v>726</v>
      </c>
      <c r="D1363" s="169">
        <v>35.83</v>
      </c>
      <c r="E1363" s="171" t="s">
        <v>3118</v>
      </c>
      <c r="F1363" s="160"/>
      <c r="G1363" s="160">
        <v>1</v>
      </c>
      <c r="M1363"/>
      <c r="N1363"/>
      <c r="O1363"/>
    </row>
    <row r="1364" spans="1:15" s="2" customFormat="1" x14ac:dyDescent="0.2">
      <c r="A1364" s="160">
        <v>1362</v>
      </c>
      <c r="B1364" s="168" t="s">
        <v>2086</v>
      </c>
      <c r="C1364" s="173" t="s">
        <v>726</v>
      </c>
      <c r="D1364" s="169">
        <v>35.83</v>
      </c>
      <c r="E1364" s="171" t="s">
        <v>3117</v>
      </c>
      <c r="F1364" s="160"/>
      <c r="G1364" s="160">
        <v>1</v>
      </c>
      <c r="M1364"/>
      <c r="N1364"/>
      <c r="O1364"/>
    </row>
    <row r="1365" spans="1:15" s="2" customFormat="1" x14ac:dyDescent="0.2">
      <c r="A1365" s="160">
        <v>1363</v>
      </c>
      <c r="B1365" s="168" t="s">
        <v>2087</v>
      </c>
      <c r="C1365" s="173" t="s">
        <v>726</v>
      </c>
      <c r="D1365" s="169">
        <v>35.83</v>
      </c>
      <c r="E1365" s="171" t="s">
        <v>3118</v>
      </c>
      <c r="F1365" s="160"/>
      <c r="G1365" s="160">
        <v>1</v>
      </c>
      <c r="M1365"/>
      <c r="N1365"/>
      <c r="O1365"/>
    </row>
    <row r="1366" spans="1:15" s="2" customFormat="1" x14ac:dyDescent="0.2">
      <c r="A1366" s="160">
        <v>1364</v>
      </c>
      <c r="B1366" s="168" t="s">
        <v>2088</v>
      </c>
      <c r="C1366" s="173" t="s">
        <v>726</v>
      </c>
      <c r="D1366" s="169">
        <v>35.83</v>
      </c>
      <c r="E1366" s="171" t="s">
        <v>3117</v>
      </c>
      <c r="F1366" s="160"/>
      <c r="G1366" s="160">
        <v>1</v>
      </c>
      <c r="M1366"/>
      <c r="N1366"/>
      <c r="O1366"/>
    </row>
    <row r="1367" spans="1:15" s="2" customFormat="1" x14ac:dyDescent="0.2">
      <c r="A1367" s="160">
        <v>1365</v>
      </c>
      <c r="B1367" s="168" t="s">
        <v>2089</v>
      </c>
      <c r="C1367" s="173" t="s">
        <v>726</v>
      </c>
      <c r="D1367" s="169">
        <v>35.83</v>
      </c>
      <c r="E1367" s="171" t="s">
        <v>3118</v>
      </c>
      <c r="F1367" s="160"/>
      <c r="G1367" s="160">
        <v>1</v>
      </c>
      <c r="M1367"/>
      <c r="N1367"/>
      <c r="O1367"/>
    </row>
    <row r="1368" spans="1:15" s="2" customFormat="1" x14ac:dyDescent="0.2">
      <c r="A1368" s="160">
        <v>1366</v>
      </c>
      <c r="B1368" s="168" t="s">
        <v>2090</v>
      </c>
      <c r="C1368" s="173" t="s">
        <v>726</v>
      </c>
      <c r="D1368" s="169">
        <v>35.83</v>
      </c>
      <c r="E1368" s="171" t="s">
        <v>3118</v>
      </c>
      <c r="F1368" s="160"/>
      <c r="G1368" s="160">
        <v>1</v>
      </c>
      <c r="M1368"/>
      <c r="N1368"/>
      <c r="O1368"/>
    </row>
    <row r="1369" spans="1:15" s="2" customFormat="1" x14ac:dyDescent="0.2">
      <c r="A1369" s="160">
        <v>1367</v>
      </c>
      <c r="B1369" s="168" t="s">
        <v>2091</v>
      </c>
      <c r="C1369" s="173" t="s">
        <v>726</v>
      </c>
      <c r="D1369" s="169">
        <v>35.83</v>
      </c>
      <c r="E1369" s="171" t="s">
        <v>3117</v>
      </c>
      <c r="F1369" s="160"/>
      <c r="G1369" s="160">
        <v>1</v>
      </c>
      <c r="M1369"/>
      <c r="N1369"/>
      <c r="O1369"/>
    </row>
    <row r="1370" spans="1:15" s="2" customFormat="1" x14ac:dyDescent="0.2">
      <c r="A1370" s="160">
        <v>1368</v>
      </c>
      <c r="B1370" s="168" t="s">
        <v>2092</v>
      </c>
      <c r="C1370" s="173" t="s">
        <v>726</v>
      </c>
      <c r="D1370" s="169">
        <v>35.83</v>
      </c>
      <c r="E1370" s="171" t="s">
        <v>3118</v>
      </c>
      <c r="F1370" s="160"/>
      <c r="G1370" s="160">
        <v>1</v>
      </c>
      <c r="M1370"/>
      <c r="N1370"/>
      <c r="O1370"/>
    </row>
    <row r="1371" spans="1:15" s="2" customFormat="1" x14ac:dyDescent="0.2">
      <c r="A1371" s="160">
        <v>1369</v>
      </c>
      <c r="B1371" s="168" t="s">
        <v>2093</v>
      </c>
      <c r="C1371" s="173" t="s">
        <v>726</v>
      </c>
      <c r="D1371" s="169">
        <v>35.83</v>
      </c>
      <c r="E1371" s="171" t="s">
        <v>3117</v>
      </c>
      <c r="F1371" s="160"/>
      <c r="G1371" s="160">
        <v>1</v>
      </c>
      <c r="M1371"/>
      <c r="N1371"/>
      <c r="O1371"/>
    </row>
    <row r="1372" spans="1:15" s="2" customFormat="1" x14ac:dyDescent="0.2">
      <c r="A1372" s="160">
        <v>1370</v>
      </c>
      <c r="B1372" s="168" t="s">
        <v>2094</v>
      </c>
      <c r="C1372" s="173" t="s">
        <v>726</v>
      </c>
      <c r="D1372" s="169">
        <v>35.83</v>
      </c>
      <c r="E1372" s="171" t="s">
        <v>3118</v>
      </c>
      <c r="F1372" s="160"/>
      <c r="G1372" s="160">
        <v>1</v>
      </c>
      <c r="M1372"/>
      <c r="N1372"/>
      <c r="O1372"/>
    </row>
    <row r="1373" spans="1:15" s="2" customFormat="1" x14ac:dyDescent="0.2">
      <c r="A1373" s="160">
        <v>1371</v>
      </c>
      <c r="B1373" s="168" t="s">
        <v>2095</v>
      </c>
      <c r="C1373" s="173" t="s">
        <v>726</v>
      </c>
      <c r="D1373" s="169">
        <v>35.83</v>
      </c>
      <c r="E1373" s="171" t="s">
        <v>3117</v>
      </c>
      <c r="F1373" s="160"/>
      <c r="G1373" s="160">
        <v>1</v>
      </c>
      <c r="M1373"/>
      <c r="N1373"/>
      <c r="O1373"/>
    </row>
    <row r="1374" spans="1:15" s="2" customFormat="1" x14ac:dyDescent="0.2">
      <c r="A1374" s="160">
        <v>1372</v>
      </c>
      <c r="B1374" s="168" t="s">
        <v>2096</v>
      </c>
      <c r="C1374" s="173" t="s">
        <v>726</v>
      </c>
      <c r="D1374" s="169">
        <v>35.83</v>
      </c>
      <c r="E1374" s="171" t="s">
        <v>3118</v>
      </c>
      <c r="F1374" s="160"/>
      <c r="G1374" s="160">
        <v>1</v>
      </c>
      <c r="M1374"/>
      <c r="N1374"/>
      <c r="O1374"/>
    </row>
    <row r="1375" spans="1:15" s="2" customFormat="1" x14ac:dyDescent="0.2">
      <c r="A1375" s="160">
        <v>1373</v>
      </c>
      <c r="B1375" s="168" t="s">
        <v>2097</v>
      </c>
      <c r="C1375" s="173" t="s">
        <v>726</v>
      </c>
      <c r="D1375" s="169">
        <v>35.83</v>
      </c>
      <c r="E1375" s="171" t="s">
        <v>3117</v>
      </c>
      <c r="F1375" s="160"/>
      <c r="G1375" s="160">
        <v>1</v>
      </c>
      <c r="M1375"/>
      <c r="N1375"/>
      <c r="O1375"/>
    </row>
    <row r="1376" spans="1:15" s="2" customFormat="1" x14ac:dyDescent="0.2">
      <c r="A1376" s="160">
        <v>1374</v>
      </c>
      <c r="B1376" s="168" t="s">
        <v>2098</v>
      </c>
      <c r="C1376" s="173" t="s">
        <v>726</v>
      </c>
      <c r="D1376" s="169">
        <v>35.83</v>
      </c>
      <c r="E1376" s="171" t="s">
        <v>3118</v>
      </c>
      <c r="F1376" s="160"/>
      <c r="G1376" s="160">
        <v>1</v>
      </c>
      <c r="M1376"/>
      <c r="N1376"/>
      <c r="O1376"/>
    </row>
    <row r="1377" spans="1:15" s="2" customFormat="1" x14ac:dyDescent="0.2">
      <c r="A1377" s="160">
        <v>1375</v>
      </c>
      <c r="B1377" s="168" t="s">
        <v>2099</v>
      </c>
      <c r="C1377" s="173" t="s">
        <v>726</v>
      </c>
      <c r="D1377" s="169">
        <v>35.83</v>
      </c>
      <c r="E1377" s="171" t="s">
        <v>3118</v>
      </c>
      <c r="F1377" s="160"/>
      <c r="G1377" s="160">
        <v>1</v>
      </c>
      <c r="M1377"/>
      <c r="N1377"/>
      <c r="O1377"/>
    </row>
    <row r="1378" spans="1:15" s="2" customFormat="1" x14ac:dyDescent="0.2">
      <c r="A1378" s="160">
        <v>1376</v>
      </c>
      <c r="B1378" s="168" t="s">
        <v>2100</v>
      </c>
      <c r="C1378" s="173" t="s">
        <v>726</v>
      </c>
      <c r="D1378" s="169">
        <v>35.83</v>
      </c>
      <c r="E1378" s="171" t="s">
        <v>3117</v>
      </c>
      <c r="F1378" s="160"/>
      <c r="G1378" s="160">
        <v>1</v>
      </c>
      <c r="M1378"/>
      <c r="N1378"/>
      <c r="O1378"/>
    </row>
    <row r="1379" spans="1:15" s="2" customFormat="1" x14ac:dyDescent="0.2">
      <c r="A1379" s="160">
        <v>1377</v>
      </c>
      <c r="B1379" s="168" t="s">
        <v>2101</v>
      </c>
      <c r="C1379" s="173" t="s">
        <v>726</v>
      </c>
      <c r="D1379" s="169">
        <v>35.83</v>
      </c>
      <c r="E1379" s="171" t="s">
        <v>3118</v>
      </c>
      <c r="F1379" s="160"/>
      <c r="G1379" s="160">
        <v>1</v>
      </c>
      <c r="M1379"/>
      <c r="N1379"/>
      <c r="O1379"/>
    </row>
    <row r="1380" spans="1:15" s="2" customFormat="1" x14ac:dyDescent="0.2">
      <c r="A1380" s="160">
        <v>1378</v>
      </c>
      <c r="B1380" s="168" t="s">
        <v>2102</v>
      </c>
      <c r="C1380" s="173" t="s">
        <v>726</v>
      </c>
      <c r="D1380" s="169">
        <v>35.83</v>
      </c>
      <c r="E1380" s="171" t="s">
        <v>3117</v>
      </c>
      <c r="F1380" s="160"/>
      <c r="G1380" s="160">
        <v>1</v>
      </c>
      <c r="M1380"/>
      <c r="N1380"/>
      <c r="O1380"/>
    </row>
    <row r="1381" spans="1:15" s="2" customFormat="1" x14ac:dyDescent="0.2">
      <c r="A1381" s="160">
        <v>1379</v>
      </c>
      <c r="B1381" s="168" t="s">
        <v>2103</v>
      </c>
      <c r="C1381" s="173" t="s">
        <v>726</v>
      </c>
      <c r="D1381" s="169">
        <v>35.83</v>
      </c>
      <c r="E1381" s="171" t="s">
        <v>3118</v>
      </c>
      <c r="F1381" s="160"/>
      <c r="G1381" s="160">
        <v>1</v>
      </c>
      <c r="M1381"/>
      <c r="N1381"/>
      <c r="O1381"/>
    </row>
    <row r="1382" spans="1:15" s="2" customFormat="1" x14ac:dyDescent="0.2">
      <c r="A1382" s="160">
        <v>1380</v>
      </c>
      <c r="B1382" s="168" t="s">
        <v>2104</v>
      </c>
      <c r="C1382" s="173" t="s">
        <v>726</v>
      </c>
      <c r="D1382" s="169">
        <v>35.83</v>
      </c>
      <c r="E1382" s="171" t="s">
        <v>3117</v>
      </c>
      <c r="F1382" s="160"/>
      <c r="G1382" s="160">
        <v>1</v>
      </c>
      <c r="M1382"/>
      <c r="N1382"/>
      <c r="O1382"/>
    </row>
    <row r="1383" spans="1:15" s="2" customFormat="1" x14ac:dyDescent="0.2">
      <c r="A1383" s="160">
        <v>1381</v>
      </c>
      <c r="B1383" s="168" t="s">
        <v>2105</v>
      </c>
      <c r="C1383" s="173" t="s">
        <v>726</v>
      </c>
      <c r="D1383" s="169">
        <v>35.83</v>
      </c>
      <c r="E1383" s="171" t="s">
        <v>3118</v>
      </c>
      <c r="F1383" s="160"/>
      <c r="G1383" s="160">
        <v>1</v>
      </c>
      <c r="M1383"/>
      <c r="N1383"/>
      <c r="O1383"/>
    </row>
    <row r="1384" spans="1:15" s="2" customFormat="1" x14ac:dyDescent="0.2">
      <c r="A1384" s="160">
        <v>1382</v>
      </c>
      <c r="B1384" s="168" t="s">
        <v>2106</v>
      </c>
      <c r="C1384" s="173" t="s">
        <v>726</v>
      </c>
      <c r="D1384" s="169">
        <v>35.83</v>
      </c>
      <c r="E1384" s="171" t="s">
        <v>3117</v>
      </c>
      <c r="F1384" s="160"/>
      <c r="G1384" s="160">
        <v>1</v>
      </c>
      <c r="M1384"/>
      <c r="N1384"/>
      <c r="O1384"/>
    </row>
    <row r="1385" spans="1:15" s="2" customFormat="1" x14ac:dyDescent="0.2">
      <c r="A1385" s="160">
        <v>1383</v>
      </c>
      <c r="B1385" s="168" t="s">
        <v>2107</v>
      </c>
      <c r="C1385" s="173" t="s">
        <v>726</v>
      </c>
      <c r="D1385" s="169">
        <v>35.83</v>
      </c>
      <c r="E1385" s="171" t="s">
        <v>3118</v>
      </c>
      <c r="F1385" s="160"/>
      <c r="G1385" s="160">
        <v>1</v>
      </c>
      <c r="M1385"/>
      <c r="N1385"/>
      <c r="O1385"/>
    </row>
    <row r="1386" spans="1:15" s="2" customFormat="1" x14ac:dyDescent="0.2">
      <c r="A1386" s="160">
        <v>1384</v>
      </c>
      <c r="B1386" s="168" t="s">
        <v>2108</v>
      </c>
      <c r="C1386" s="173" t="s">
        <v>726</v>
      </c>
      <c r="D1386" s="169">
        <v>35.83</v>
      </c>
      <c r="E1386" s="171" t="s">
        <v>3118</v>
      </c>
      <c r="F1386" s="160"/>
      <c r="G1386" s="160">
        <v>1</v>
      </c>
      <c r="M1386"/>
      <c r="N1386"/>
      <c r="O1386"/>
    </row>
    <row r="1387" spans="1:15" s="2" customFormat="1" x14ac:dyDescent="0.2">
      <c r="A1387" s="160">
        <v>1385</v>
      </c>
      <c r="B1387" s="168" t="s">
        <v>2109</v>
      </c>
      <c r="C1387" s="173" t="s">
        <v>726</v>
      </c>
      <c r="D1387" s="169">
        <v>35.83</v>
      </c>
      <c r="E1387" s="171" t="s">
        <v>3117</v>
      </c>
      <c r="F1387" s="160"/>
      <c r="G1387" s="160">
        <v>1</v>
      </c>
      <c r="M1387"/>
      <c r="N1387"/>
      <c r="O1387"/>
    </row>
    <row r="1388" spans="1:15" s="2" customFormat="1" x14ac:dyDescent="0.2">
      <c r="A1388" s="160">
        <v>1386</v>
      </c>
      <c r="B1388" s="168" t="s">
        <v>2110</v>
      </c>
      <c r="C1388" s="173" t="s">
        <v>726</v>
      </c>
      <c r="D1388" s="169">
        <v>35.83</v>
      </c>
      <c r="E1388" s="171" t="s">
        <v>3118</v>
      </c>
      <c r="F1388" s="160"/>
      <c r="G1388" s="160">
        <v>1</v>
      </c>
      <c r="M1388"/>
      <c r="N1388"/>
      <c r="O1388"/>
    </row>
    <row r="1389" spans="1:15" s="2" customFormat="1" x14ac:dyDescent="0.2">
      <c r="A1389" s="160">
        <v>1387</v>
      </c>
      <c r="B1389" s="168" t="s">
        <v>2111</v>
      </c>
      <c r="C1389" s="173" t="s">
        <v>726</v>
      </c>
      <c r="D1389" s="169">
        <v>35.83</v>
      </c>
      <c r="E1389" s="171" t="s">
        <v>3117</v>
      </c>
      <c r="F1389" s="160"/>
      <c r="G1389" s="160">
        <v>1</v>
      </c>
      <c r="M1389"/>
      <c r="N1389"/>
      <c r="O1389"/>
    </row>
    <row r="1390" spans="1:15" s="2" customFormat="1" x14ac:dyDescent="0.2">
      <c r="A1390" s="160">
        <v>1388</v>
      </c>
      <c r="B1390" s="168" t="s">
        <v>2112</v>
      </c>
      <c r="C1390" s="173" t="s">
        <v>726</v>
      </c>
      <c r="D1390" s="169">
        <v>38.08</v>
      </c>
      <c r="E1390" s="171" t="s">
        <v>3118</v>
      </c>
      <c r="F1390" s="160"/>
      <c r="G1390" s="160">
        <v>1</v>
      </c>
      <c r="M1390"/>
      <c r="N1390"/>
      <c r="O1390"/>
    </row>
    <row r="1391" spans="1:15" s="2" customFormat="1" x14ac:dyDescent="0.2">
      <c r="A1391" s="160">
        <v>1389</v>
      </c>
      <c r="B1391" s="168" t="s">
        <v>2113</v>
      </c>
      <c r="C1391" s="173" t="s">
        <v>726</v>
      </c>
      <c r="D1391" s="169">
        <v>38.08</v>
      </c>
      <c r="E1391" s="171" t="s">
        <v>3117</v>
      </c>
      <c r="F1391" s="160"/>
      <c r="G1391" s="160">
        <v>1</v>
      </c>
      <c r="M1391"/>
      <c r="N1391"/>
      <c r="O1391"/>
    </row>
    <row r="1392" spans="1:15" s="2" customFormat="1" x14ac:dyDescent="0.2">
      <c r="A1392" s="160">
        <v>1390</v>
      </c>
      <c r="B1392" s="168" t="s">
        <v>2114</v>
      </c>
      <c r="C1392" s="173" t="s">
        <v>726</v>
      </c>
      <c r="D1392" s="169">
        <v>35.83</v>
      </c>
      <c r="E1392" s="171" t="s">
        <v>3117</v>
      </c>
      <c r="F1392" s="160"/>
      <c r="G1392" s="160">
        <v>1</v>
      </c>
      <c r="M1392"/>
      <c r="N1392"/>
      <c r="O1392"/>
    </row>
    <row r="1393" spans="1:15" s="2" customFormat="1" x14ac:dyDescent="0.2">
      <c r="A1393" s="160">
        <v>1391</v>
      </c>
      <c r="B1393" s="168" t="s">
        <v>2115</v>
      </c>
      <c r="C1393" s="173" t="s">
        <v>726</v>
      </c>
      <c r="D1393" s="169">
        <v>38.08</v>
      </c>
      <c r="E1393" s="171" t="s">
        <v>3118</v>
      </c>
      <c r="F1393" s="160"/>
      <c r="G1393" s="160">
        <v>1</v>
      </c>
      <c r="M1393"/>
      <c r="N1393"/>
      <c r="O1393"/>
    </row>
    <row r="1394" spans="1:15" s="2" customFormat="1" x14ac:dyDescent="0.2">
      <c r="A1394" s="160">
        <v>1392</v>
      </c>
      <c r="B1394" s="168" t="s">
        <v>2116</v>
      </c>
      <c r="C1394" s="173" t="s">
        <v>726</v>
      </c>
      <c r="D1394" s="169">
        <v>38.08</v>
      </c>
      <c r="E1394" s="171" t="s">
        <v>3117</v>
      </c>
      <c r="F1394" s="160"/>
      <c r="G1394" s="160">
        <v>1</v>
      </c>
      <c r="M1394"/>
      <c r="N1394"/>
      <c r="O1394"/>
    </row>
    <row r="1395" spans="1:15" s="2" customFormat="1" x14ac:dyDescent="0.2">
      <c r="A1395" s="160">
        <v>1393</v>
      </c>
      <c r="B1395" s="168" t="s">
        <v>2117</v>
      </c>
      <c r="C1395" s="173" t="s">
        <v>726</v>
      </c>
      <c r="D1395" s="169">
        <v>35.83</v>
      </c>
      <c r="E1395" s="171" t="s">
        <v>3118</v>
      </c>
      <c r="F1395" s="160"/>
      <c r="G1395" s="160">
        <v>1</v>
      </c>
      <c r="M1395"/>
      <c r="N1395"/>
      <c r="O1395"/>
    </row>
    <row r="1396" spans="1:15" s="2" customFormat="1" x14ac:dyDescent="0.2">
      <c r="A1396" s="160">
        <v>1394</v>
      </c>
      <c r="B1396" s="168" t="s">
        <v>2118</v>
      </c>
      <c r="C1396" s="173" t="s">
        <v>726</v>
      </c>
      <c r="D1396" s="169">
        <v>35.83</v>
      </c>
      <c r="E1396" s="171" t="s">
        <v>3117</v>
      </c>
      <c r="F1396" s="160"/>
      <c r="G1396" s="160">
        <v>1</v>
      </c>
      <c r="M1396"/>
      <c r="N1396"/>
      <c r="O1396"/>
    </row>
    <row r="1397" spans="1:15" s="2" customFormat="1" x14ac:dyDescent="0.2">
      <c r="A1397" s="160">
        <v>1395</v>
      </c>
      <c r="B1397" s="168" t="s">
        <v>2119</v>
      </c>
      <c r="C1397" s="173" t="s">
        <v>726</v>
      </c>
      <c r="D1397" s="169">
        <v>35.83</v>
      </c>
      <c r="E1397" s="171" t="s">
        <v>3118</v>
      </c>
      <c r="F1397" s="160"/>
      <c r="G1397" s="160">
        <v>1</v>
      </c>
      <c r="M1397"/>
      <c r="N1397"/>
      <c r="O1397"/>
    </row>
    <row r="1398" spans="1:15" s="2" customFormat="1" x14ac:dyDescent="0.2">
      <c r="A1398" s="160">
        <v>1396</v>
      </c>
      <c r="B1398" s="168" t="s">
        <v>2120</v>
      </c>
      <c r="C1398" s="173" t="s">
        <v>726</v>
      </c>
      <c r="D1398" s="169">
        <v>35.83</v>
      </c>
      <c r="E1398" s="171" t="s">
        <v>3117</v>
      </c>
      <c r="F1398" s="160"/>
      <c r="G1398" s="160">
        <v>1</v>
      </c>
      <c r="M1398"/>
      <c r="N1398"/>
      <c r="O1398"/>
    </row>
    <row r="1399" spans="1:15" s="2" customFormat="1" x14ac:dyDescent="0.2">
      <c r="A1399" s="160">
        <v>1397</v>
      </c>
      <c r="B1399" s="168" t="s">
        <v>2121</v>
      </c>
      <c r="C1399" s="173" t="s">
        <v>726</v>
      </c>
      <c r="D1399" s="169">
        <v>35.83</v>
      </c>
      <c r="E1399" s="171" t="s">
        <v>3118</v>
      </c>
      <c r="F1399" s="160"/>
      <c r="G1399" s="160">
        <v>1</v>
      </c>
      <c r="M1399"/>
      <c r="N1399"/>
      <c r="O1399"/>
    </row>
    <row r="1400" spans="1:15" s="2" customFormat="1" x14ac:dyDescent="0.2">
      <c r="A1400" s="160">
        <v>1398</v>
      </c>
      <c r="B1400" s="168" t="s">
        <v>2122</v>
      </c>
      <c r="C1400" s="173" t="s">
        <v>726</v>
      </c>
      <c r="D1400" s="169">
        <v>35.83</v>
      </c>
      <c r="E1400" s="171" t="s">
        <v>3117</v>
      </c>
      <c r="F1400" s="160"/>
      <c r="G1400" s="160">
        <v>1</v>
      </c>
      <c r="M1400"/>
      <c r="N1400"/>
      <c r="O1400"/>
    </row>
    <row r="1401" spans="1:15" s="2" customFormat="1" x14ac:dyDescent="0.2">
      <c r="A1401" s="160">
        <v>1399</v>
      </c>
      <c r="B1401" s="168" t="s">
        <v>2123</v>
      </c>
      <c r="C1401" s="173" t="s">
        <v>726</v>
      </c>
      <c r="D1401" s="169">
        <v>35.83</v>
      </c>
      <c r="E1401" s="171" t="s">
        <v>3118</v>
      </c>
      <c r="F1401" s="160"/>
      <c r="G1401" s="160">
        <v>1</v>
      </c>
      <c r="M1401"/>
      <c r="N1401"/>
      <c r="O1401"/>
    </row>
    <row r="1402" spans="1:15" s="2" customFormat="1" x14ac:dyDescent="0.2">
      <c r="A1402" s="160">
        <v>1400</v>
      </c>
      <c r="B1402" s="168" t="s">
        <v>2124</v>
      </c>
      <c r="C1402" s="173" t="s">
        <v>726</v>
      </c>
      <c r="D1402" s="169">
        <v>35.83</v>
      </c>
      <c r="E1402" s="171" t="s">
        <v>3117</v>
      </c>
      <c r="F1402" s="160"/>
      <c r="G1402" s="160">
        <v>1</v>
      </c>
      <c r="M1402"/>
      <c r="N1402"/>
      <c r="O1402"/>
    </row>
    <row r="1403" spans="1:15" s="2" customFormat="1" x14ac:dyDescent="0.2">
      <c r="A1403" s="160">
        <v>1401</v>
      </c>
      <c r="B1403" s="168" t="s">
        <v>2125</v>
      </c>
      <c r="C1403" s="173" t="s">
        <v>726</v>
      </c>
      <c r="D1403" s="169">
        <v>35.83</v>
      </c>
      <c r="E1403" s="171" t="s">
        <v>3118</v>
      </c>
      <c r="F1403" s="160"/>
      <c r="G1403" s="160">
        <v>1</v>
      </c>
      <c r="M1403"/>
      <c r="N1403"/>
      <c r="O1403"/>
    </row>
    <row r="1404" spans="1:15" s="2" customFormat="1" x14ac:dyDescent="0.2">
      <c r="A1404" s="160">
        <v>1402</v>
      </c>
      <c r="B1404" s="168" t="s">
        <v>2126</v>
      </c>
      <c r="C1404" s="173" t="s">
        <v>726</v>
      </c>
      <c r="D1404" s="169">
        <v>35.83</v>
      </c>
      <c r="E1404" s="171" t="s">
        <v>3117</v>
      </c>
      <c r="F1404" s="160"/>
      <c r="G1404" s="160">
        <v>1</v>
      </c>
      <c r="M1404"/>
      <c r="N1404"/>
      <c r="O1404"/>
    </row>
    <row r="1405" spans="1:15" s="2" customFormat="1" x14ac:dyDescent="0.2">
      <c r="A1405" s="160">
        <v>1403</v>
      </c>
      <c r="B1405" s="168" t="s">
        <v>2127</v>
      </c>
      <c r="C1405" s="173" t="s">
        <v>726</v>
      </c>
      <c r="D1405" s="169">
        <v>35.83</v>
      </c>
      <c r="E1405" s="171" t="s">
        <v>3118</v>
      </c>
      <c r="F1405" s="160"/>
      <c r="G1405" s="160">
        <v>1</v>
      </c>
      <c r="M1405"/>
      <c r="N1405"/>
      <c r="O1405"/>
    </row>
    <row r="1406" spans="1:15" s="2" customFormat="1" x14ac:dyDescent="0.2">
      <c r="A1406" s="160">
        <v>1404</v>
      </c>
      <c r="B1406" s="168" t="s">
        <v>2128</v>
      </c>
      <c r="C1406" s="173" t="s">
        <v>726</v>
      </c>
      <c r="D1406" s="169">
        <v>35.83</v>
      </c>
      <c r="E1406" s="171" t="s">
        <v>3117</v>
      </c>
      <c r="F1406" s="160"/>
      <c r="G1406" s="160">
        <v>1</v>
      </c>
      <c r="M1406"/>
      <c r="N1406"/>
      <c r="O1406"/>
    </row>
    <row r="1407" spans="1:15" s="2" customFormat="1" x14ac:dyDescent="0.2">
      <c r="A1407" s="160">
        <v>1405</v>
      </c>
      <c r="B1407" s="168" t="s">
        <v>2129</v>
      </c>
      <c r="C1407" s="173" t="s">
        <v>726</v>
      </c>
      <c r="D1407" s="169">
        <v>35.83</v>
      </c>
      <c r="E1407" s="171" t="s">
        <v>3118</v>
      </c>
      <c r="F1407" s="160"/>
      <c r="G1407" s="160">
        <v>1</v>
      </c>
      <c r="M1407"/>
      <c r="N1407"/>
      <c r="O1407"/>
    </row>
    <row r="1408" spans="1:15" s="2" customFormat="1" x14ac:dyDescent="0.2">
      <c r="A1408" s="160">
        <v>1406</v>
      </c>
      <c r="B1408" s="168" t="s">
        <v>2130</v>
      </c>
      <c r="C1408" s="173" t="s">
        <v>726</v>
      </c>
      <c r="D1408" s="169">
        <v>35.83</v>
      </c>
      <c r="E1408" s="171" t="s">
        <v>3118</v>
      </c>
      <c r="F1408" s="160"/>
      <c r="G1408" s="160">
        <v>1</v>
      </c>
      <c r="M1408"/>
      <c r="N1408"/>
      <c r="O1408"/>
    </row>
    <row r="1409" spans="1:15" s="2" customFormat="1" x14ac:dyDescent="0.2">
      <c r="A1409" s="160">
        <v>1407</v>
      </c>
      <c r="B1409" s="168" t="s">
        <v>2131</v>
      </c>
      <c r="C1409" s="173" t="s">
        <v>726</v>
      </c>
      <c r="D1409" s="169">
        <v>35.83</v>
      </c>
      <c r="E1409" s="171" t="s">
        <v>3118</v>
      </c>
      <c r="F1409" s="160"/>
      <c r="G1409" s="160">
        <v>1</v>
      </c>
      <c r="M1409"/>
      <c r="N1409"/>
      <c r="O1409"/>
    </row>
    <row r="1410" spans="1:15" s="2" customFormat="1" x14ac:dyDescent="0.2">
      <c r="A1410" s="160">
        <v>1408</v>
      </c>
      <c r="B1410" s="168" t="s">
        <v>2132</v>
      </c>
      <c r="C1410" s="173" t="s">
        <v>726</v>
      </c>
      <c r="D1410" s="169">
        <v>35.83</v>
      </c>
      <c r="E1410" s="171" t="s">
        <v>3118</v>
      </c>
      <c r="F1410" s="160"/>
      <c r="G1410" s="160">
        <v>1</v>
      </c>
      <c r="M1410"/>
      <c r="N1410"/>
      <c r="O1410"/>
    </row>
    <row r="1411" spans="1:15" s="2" customFormat="1" x14ac:dyDescent="0.2">
      <c r="A1411" s="160">
        <v>1409</v>
      </c>
      <c r="B1411" s="168" t="s">
        <v>2133</v>
      </c>
      <c r="C1411" s="173" t="s">
        <v>726</v>
      </c>
      <c r="D1411" s="169">
        <v>35.83</v>
      </c>
      <c r="E1411" s="171" t="s">
        <v>3117</v>
      </c>
      <c r="F1411" s="160"/>
      <c r="G1411" s="160">
        <v>1</v>
      </c>
      <c r="M1411"/>
      <c r="N1411"/>
      <c r="O1411"/>
    </row>
    <row r="1412" spans="1:15" s="2" customFormat="1" x14ac:dyDescent="0.2">
      <c r="A1412" s="160">
        <v>1410</v>
      </c>
      <c r="B1412" s="168" t="s">
        <v>2134</v>
      </c>
      <c r="C1412" s="173" t="s">
        <v>726</v>
      </c>
      <c r="D1412" s="169">
        <v>35.83</v>
      </c>
      <c r="E1412" s="171" t="s">
        <v>3118</v>
      </c>
      <c r="F1412" s="160"/>
      <c r="G1412" s="160">
        <v>1</v>
      </c>
      <c r="M1412"/>
      <c r="N1412"/>
      <c r="O1412"/>
    </row>
    <row r="1413" spans="1:15" s="2" customFormat="1" x14ac:dyDescent="0.2">
      <c r="A1413" s="160">
        <v>1411</v>
      </c>
      <c r="B1413" s="168" t="s">
        <v>2135</v>
      </c>
      <c r="C1413" s="173" t="s">
        <v>726</v>
      </c>
      <c r="D1413" s="169">
        <v>35.83</v>
      </c>
      <c r="E1413" s="171" t="s">
        <v>3117</v>
      </c>
      <c r="F1413" s="160"/>
      <c r="G1413" s="160">
        <v>1</v>
      </c>
      <c r="M1413"/>
      <c r="N1413"/>
      <c r="O1413"/>
    </row>
    <row r="1414" spans="1:15" s="2" customFormat="1" x14ac:dyDescent="0.2">
      <c r="A1414" s="160">
        <v>1412</v>
      </c>
      <c r="B1414" s="168" t="s">
        <v>2136</v>
      </c>
      <c r="C1414" s="173" t="s">
        <v>726</v>
      </c>
      <c r="D1414" s="169">
        <v>35.83</v>
      </c>
      <c r="E1414" s="171" t="s">
        <v>3117</v>
      </c>
      <c r="F1414" s="160"/>
      <c r="G1414" s="160">
        <v>1</v>
      </c>
      <c r="M1414"/>
      <c r="N1414"/>
      <c r="O1414"/>
    </row>
    <row r="1415" spans="1:15" s="2" customFormat="1" x14ac:dyDescent="0.2">
      <c r="A1415" s="160">
        <v>1413</v>
      </c>
      <c r="B1415" s="168" t="s">
        <v>2137</v>
      </c>
      <c r="C1415" s="173" t="s">
        <v>726</v>
      </c>
      <c r="D1415" s="169">
        <v>35.83</v>
      </c>
      <c r="E1415" s="171" t="s">
        <v>3118</v>
      </c>
      <c r="F1415" s="160"/>
      <c r="G1415" s="160">
        <v>1</v>
      </c>
      <c r="M1415"/>
      <c r="N1415"/>
      <c r="O1415"/>
    </row>
    <row r="1416" spans="1:15" s="2" customFormat="1" x14ac:dyDescent="0.2">
      <c r="A1416" s="160">
        <v>1414</v>
      </c>
      <c r="B1416" s="168" t="s">
        <v>2138</v>
      </c>
      <c r="C1416" s="173" t="s">
        <v>726</v>
      </c>
      <c r="D1416" s="169">
        <v>35.83</v>
      </c>
      <c r="E1416" s="171" t="s">
        <v>3117</v>
      </c>
      <c r="F1416" s="160"/>
      <c r="G1416" s="160">
        <v>1</v>
      </c>
      <c r="M1416"/>
      <c r="N1416"/>
      <c r="O1416"/>
    </row>
    <row r="1417" spans="1:15" s="2" customFormat="1" x14ac:dyDescent="0.2">
      <c r="A1417" s="160">
        <v>1415</v>
      </c>
      <c r="B1417" s="168" t="s">
        <v>2139</v>
      </c>
      <c r="C1417" s="173" t="s">
        <v>726</v>
      </c>
      <c r="D1417" s="169">
        <v>38.08</v>
      </c>
      <c r="E1417" s="171" t="s">
        <v>3118</v>
      </c>
      <c r="F1417" s="160"/>
      <c r="G1417" s="160">
        <v>1</v>
      </c>
      <c r="M1417"/>
      <c r="N1417"/>
      <c r="O1417"/>
    </row>
    <row r="1418" spans="1:15" s="2" customFormat="1" x14ac:dyDescent="0.2">
      <c r="A1418" s="160">
        <v>1416</v>
      </c>
      <c r="B1418" s="168" t="s">
        <v>2140</v>
      </c>
      <c r="C1418" s="173" t="s">
        <v>726</v>
      </c>
      <c r="D1418" s="169">
        <v>38.08</v>
      </c>
      <c r="E1418" s="171" t="s">
        <v>3117</v>
      </c>
      <c r="F1418" s="160"/>
      <c r="G1418" s="160">
        <v>1</v>
      </c>
      <c r="M1418"/>
      <c r="N1418"/>
      <c r="O1418"/>
    </row>
    <row r="1419" spans="1:15" s="2" customFormat="1" x14ac:dyDescent="0.2">
      <c r="A1419" s="160">
        <v>1417</v>
      </c>
      <c r="B1419" s="168" t="s">
        <v>2141</v>
      </c>
      <c r="C1419" s="173" t="s">
        <v>726</v>
      </c>
      <c r="D1419" s="169">
        <v>38.08</v>
      </c>
      <c r="E1419" s="171" t="s">
        <v>3118</v>
      </c>
      <c r="F1419" s="160"/>
      <c r="G1419" s="160">
        <v>1</v>
      </c>
      <c r="M1419"/>
      <c r="N1419"/>
      <c r="O1419"/>
    </row>
    <row r="1420" spans="1:15" s="2" customFormat="1" x14ac:dyDescent="0.2">
      <c r="A1420" s="160">
        <v>1418</v>
      </c>
      <c r="B1420" s="168" t="s">
        <v>2142</v>
      </c>
      <c r="C1420" s="173" t="s">
        <v>726</v>
      </c>
      <c r="D1420" s="169">
        <v>38.08</v>
      </c>
      <c r="E1420" s="171" t="s">
        <v>3117</v>
      </c>
      <c r="F1420" s="160"/>
      <c r="G1420" s="160">
        <v>1</v>
      </c>
      <c r="M1420"/>
      <c r="N1420"/>
      <c r="O1420"/>
    </row>
    <row r="1421" spans="1:15" s="2" customFormat="1" x14ac:dyDescent="0.2">
      <c r="A1421" s="160">
        <v>1419</v>
      </c>
      <c r="B1421" s="168" t="s">
        <v>2143</v>
      </c>
      <c r="C1421" s="173" t="s">
        <v>726</v>
      </c>
      <c r="D1421" s="169">
        <v>35.83</v>
      </c>
      <c r="E1421" s="171" t="s">
        <v>3118</v>
      </c>
      <c r="F1421" s="160"/>
      <c r="G1421" s="160">
        <v>1</v>
      </c>
      <c r="M1421"/>
      <c r="N1421"/>
      <c r="O1421"/>
    </row>
    <row r="1422" spans="1:15" s="2" customFormat="1" x14ac:dyDescent="0.2">
      <c r="A1422" s="160">
        <v>1420</v>
      </c>
      <c r="B1422" s="168" t="s">
        <v>2144</v>
      </c>
      <c r="C1422" s="173" t="s">
        <v>726</v>
      </c>
      <c r="D1422" s="169">
        <v>35.83</v>
      </c>
      <c r="E1422" s="171" t="s">
        <v>3117</v>
      </c>
      <c r="F1422" s="160"/>
      <c r="G1422" s="160">
        <v>1</v>
      </c>
      <c r="M1422"/>
      <c r="N1422"/>
      <c r="O1422"/>
    </row>
    <row r="1423" spans="1:15" s="2" customFormat="1" x14ac:dyDescent="0.2">
      <c r="A1423" s="160">
        <v>1421</v>
      </c>
      <c r="B1423" s="168" t="s">
        <v>2145</v>
      </c>
      <c r="C1423" s="173" t="s">
        <v>726</v>
      </c>
      <c r="D1423" s="169">
        <v>35.83</v>
      </c>
      <c r="E1423" s="171" t="s">
        <v>3118</v>
      </c>
      <c r="F1423" s="160"/>
      <c r="G1423" s="160">
        <v>1</v>
      </c>
      <c r="M1423"/>
      <c r="N1423"/>
      <c r="O1423"/>
    </row>
    <row r="1424" spans="1:15" s="2" customFormat="1" x14ac:dyDescent="0.2">
      <c r="A1424" s="160">
        <v>1422</v>
      </c>
      <c r="B1424" s="168" t="s">
        <v>2146</v>
      </c>
      <c r="C1424" s="173" t="s">
        <v>726</v>
      </c>
      <c r="D1424" s="169">
        <v>35.83</v>
      </c>
      <c r="E1424" s="171" t="s">
        <v>3117</v>
      </c>
      <c r="F1424" s="160"/>
      <c r="G1424" s="160">
        <v>1</v>
      </c>
      <c r="M1424"/>
      <c r="N1424"/>
      <c r="O1424"/>
    </row>
    <row r="1425" spans="1:15" s="2" customFormat="1" x14ac:dyDescent="0.2">
      <c r="A1425" s="160">
        <v>1423</v>
      </c>
      <c r="B1425" s="168" t="s">
        <v>2147</v>
      </c>
      <c r="C1425" s="173" t="s">
        <v>726</v>
      </c>
      <c r="D1425" s="169">
        <v>35.83</v>
      </c>
      <c r="E1425" s="171" t="s">
        <v>3118</v>
      </c>
      <c r="F1425" s="160"/>
      <c r="G1425" s="160">
        <v>1</v>
      </c>
      <c r="M1425"/>
      <c r="N1425"/>
      <c r="O1425"/>
    </row>
    <row r="1426" spans="1:15" s="2" customFormat="1" x14ac:dyDescent="0.2">
      <c r="A1426" s="160">
        <v>1424</v>
      </c>
      <c r="B1426" s="168" t="s">
        <v>2148</v>
      </c>
      <c r="C1426" s="173" t="s">
        <v>726</v>
      </c>
      <c r="D1426" s="169">
        <v>35.83</v>
      </c>
      <c r="E1426" s="171" t="s">
        <v>3118</v>
      </c>
      <c r="F1426" s="160"/>
      <c r="G1426" s="160">
        <v>1</v>
      </c>
      <c r="M1426"/>
      <c r="N1426"/>
      <c r="O1426"/>
    </row>
    <row r="1427" spans="1:15" s="2" customFormat="1" x14ac:dyDescent="0.2">
      <c r="A1427" s="160">
        <v>1425</v>
      </c>
      <c r="B1427" s="168" t="s">
        <v>2149</v>
      </c>
      <c r="C1427" s="173" t="s">
        <v>726</v>
      </c>
      <c r="D1427" s="169">
        <v>35.83</v>
      </c>
      <c r="E1427" s="171" t="s">
        <v>3117</v>
      </c>
      <c r="F1427" s="160"/>
      <c r="G1427" s="160">
        <v>1</v>
      </c>
      <c r="M1427"/>
      <c r="N1427"/>
      <c r="O1427"/>
    </row>
    <row r="1428" spans="1:15" s="2" customFormat="1" x14ac:dyDescent="0.2">
      <c r="A1428" s="160">
        <v>1426</v>
      </c>
      <c r="B1428" s="168" t="s">
        <v>2150</v>
      </c>
      <c r="C1428" s="173" t="s">
        <v>726</v>
      </c>
      <c r="D1428" s="169">
        <v>35.83</v>
      </c>
      <c r="E1428" s="171" t="s">
        <v>3118</v>
      </c>
      <c r="F1428" s="160"/>
      <c r="G1428" s="160">
        <v>1</v>
      </c>
      <c r="M1428"/>
      <c r="N1428"/>
      <c r="O1428"/>
    </row>
    <row r="1429" spans="1:15" s="2" customFormat="1" x14ac:dyDescent="0.2">
      <c r="A1429" s="160">
        <v>1427</v>
      </c>
      <c r="B1429" s="168" t="s">
        <v>2151</v>
      </c>
      <c r="C1429" s="173" t="s">
        <v>726</v>
      </c>
      <c r="D1429" s="169">
        <v>35.83</v>
      </c>
      <c r="E1429" s="171" t="s">
        <v>3117</v>
      </c>
      <c r="F1429" s="160"/>
      <c r="G1429" s="160">
        <v>1</v>
      </c>
      <c r="M1429"/>
      <c r="N1429"/>
      <c r="O1429"/>
    </row>
    <row r="1430" spans="1:15" s="2" customFormat="1" x14ac:dyDescent="0.2">
      <c r="A1430" s="160">
        <v>1428</v>
      </c>
      <c r="B1430" s="168" t="s">
        <v>2152</v>
      </c>
      <c r="C1430" s="173" t="s">
        <v>726</v>
      </c>
      <c r="D1430" s="169">
        <v>35.83</v>
      </c>
      <c r="E1430" s="171" t="s">
        <v>3118</v>
      </c>
      <c r="F1430" s="160"/>
      <c r="G1430" s="160">
        <v>1</v>
      </c>
      <c r="M1430"/>
      <c r="N1430"/>
      <c r="O1430"/>
    </row>
    <row r="1431" spans="1:15" s="2" customFormat="1" x14ac:dyDescent="0.2">
      <c r="A1431" s="160">
        <v>1429</v>
      </c>
      <c r="B1431" s="168" t="s">
        <v>2153</v>
      </c>
      <c r="C1431" s="173" t="s">
        <v>726</v>
      </c>
      <c r="D1431" s="169">
        <v>35.83</v>
      </c>
      <c r="E1431" s="171" t="s">
        <v>3117</v>
      </c>
      <c r="F1431" s="160"/>
      <c r="G1431" s="160">
        <v>1</v>
      </c>
      <c r="M1431"/>
      <c r="N1431"/>
      <c r="O1431"/>
    </row>
    <row r="1432" spans="1:15" s="2" customFormat="1" x14ac:dyDescent="0.2">
      <c r="A1432" s="160">
        <v>1430</v>
      </c>
      <c r="B1432" s="168" t="s">
        <v>2154</v>
      </c>
      <c r="C1432" s="173" t="s">
        <v>726</v>
      </c>
      <c r="D1432" s="169">
        <v>35.83</v>
      </c>
      <c r="E1432" s="171" t="s">
        <v>3118</v>
      </c>
      <c r="F1432" s="160"/>
      <c r="G1432" s="160">
        <v>1</v>
      </c>
      <c r="M1432"/>
      <c r="N1432"/>
      <c r="O1432"/>
    </row>
    <row r="1433" spans="1:15" s="2" customFormat="1" x14ac:dyDescent="0.2">
      <c r="A1433" s="160">
        <v>1431</v>
      </c>
      <c r="B1433" s="168" t="s">
        <v>2155</v>
      </c>
      <c r="C1433" s="173" t="s">
        <v>726</v>
      </c>
      <c r="D1433" s="169">
        <v>35.83</v>
      </c>
      <c r="E1433" s="171" t="s">
        <v>3117</v>
      </c>
      <c r="F1433" s="160"/>
      <c r="G1433" s="160">
        <v>1</v>
      </c>
      <c r="M1433"/>
      <c r="N1433"/>
      <c r="O1433"/>
    </row>
    <row r="1434" spans="1:15" s="2" customFormat="1" x14ac:dyDescent="0.2">
      <c r="A1434" s="160">
        <v>1432</v>
      </c>
      <c r="B1434" s="168" t="s">
        <v>2156</v>
      </c>
      <c r="C1434" s="173" t="s">
        <v>726</v>
      </c>
      <c r="D1434" s="169">
        <v>35.83</v>
      </c>
      <c r="E1434" s="171" t="s">
        <v>3118</v>
      </c>
      <c r="F1434" s="160"/>
      <c r="G1434" s="160">
        <v>1</v>
      </c>
      <c r="M1434"/>
      <c r="N1434"/>
      <c r="O1434"/>
    </row>
    <row r="1435" spans="1:15" s="2" customFormat="1" x14ac:dyDescent="0.2">
      <c r="A1435" s="160">
        <v>1433</v>
      </c>
      <c r="B1435" s="168" t="s">
        <v>2157</v>
      </c>
      <c r="C1435" s="173" t="s">
        <v>726</v>
      </c>
      <c r="D1435" s="169">
        <v>35.83</v>
      </c>
      <c r="E1435" s="171" t="s">
        <v>3118</v>
      </c>
      <c r="F1435" s="160"/>
      <c r="G1435" s="160">
        <v>1</v>
      </c>
      <c r="M1435"/>
      <c r="N1435"/>
      <c r="O1435"/>
    </row>
    <row r="1436" spans="1:15" s="2" customFormat="1" x14ac:dyDescent="0.2">
      <c r="A1436" s="160">
        <v>1434</v>
      </c>
      <c r="B1436" s="168" t="s">
        <v>2158</v>
      </c>
      <c r="C1436" s="173" t="s">
        <v>726</v>
      </c>
      <c r="D1436" s="169">
        <v>35.83</v>
      </c>
      <c r="E1436" s="171" t="s">
        <v>3117</v>
      </c>
      <c r="F1436" s="160"/>
      <c r="G1436" s="160">
        <v>1</v>
      </c>
      <c r="M1436"/>
      <c r="N1436"/>
      <c r="O1436"/>
    </row>
    <row r="1437" spans="1:15" s="2" customFormat="1" x14ac:dyDescent="0.2">
      <c r="A1437" s="160">
        <v>1435</v>
      </c>
      <c r="B1437" s="168" t="s">
        <v>2159</v>
      </c>
      <c r="C1437" s="173" t="s">
        <v>726</v>
      </c>
      <c r="D1437" s="169">
        <v>35.83</v>
      </c>
      <c r="E1437" s="171" t="s">
        <v>3118</v>
      </c>
      <c r="F1437" s="160"/>
      <c r="G1437" s="160">
        <v>1</v>
      </c>
      <c r="M1437"/>
      <c r="N1437"/>
      <c r="O1437"/>
    </row>
    <row r="1438" spans="1:15" s="2" customFormat="1" x14ac:dyDescent="0.2">
      <c r="A1438" s="160">
        <v>1436</v>
      </c>
      <c r="B1438" s="168" t="s">
        <v>2160</v>
      </c>
      <c r="C1438" s="173" t="s">
        <v>726</v>
      </c>
      <c r="D1438" s="169">
        <v>35.83</v>
      </c>
      <c r="E1438" s="171" t="s">
        <v>3117</v>
      </c>
      <c r="F1438" s="160"/>
      <c r="G1438" s="160">
        <v>1</v>
      </c>
      <c r="M1438"/>
      <c r="N1438"/>
      <c r="O1438"/>
    </row>
    <row r="1439" spans="1:15" s="2" customFormat="1" x14ac:dyDescent="0.2">
      <c r="A1439" s="160">
        <v>1437</v>
      </c>
      <c r="B1439" s="168" t="s">
        <v>2161</v>
      </c>
      <c r="C1439" s="173" t="s">
        <v>726</v>
      </c>
      <c r="D1439" s="169">
        <v>35.83</v>
      </c>
      <c r="E1439" s="171" t="s">
        <v>3118</v>
      </c>
      <c r="F1439" s="160"/>
      <c r="G1439" s="160">
        <v>1</v>
      </c>
      <c r="M1439"/>
      <c r="N1439"/>
      <c r="O1439"/>
    </row>
    <row r="1440" spans="1:15" s="2" customFormat="1" x14ac:dyDescent="0.2">
      <c r="A1440" s="160">
        <v>1438</v>
      </c>
      <c r="B1440" s="168" t="s">
        <v>2162</v>
      </c>
      <c r="C1440" s="173" t="s">
        <v>726</v>
      </c>
      <c r="D1440" s="169">
        <v>35.83</v>
      </c>
      <c r="E1440" s="171" t="s">
        <v>3117</v>
      </c>
      <c r="F1440" s="160"/>
      <c r="G1440" s="160">
        <v>1</v>
      </c>
      <c r="M1440"/>
      <c r="N1440"/>
      <c r="O1440"/>
    </row>
    <row r="1441" spans="1:15" s="2" customFormat="1" x14ac:dyDescent="0.2">
      <c r="A1441" s="160">
        <v>1439</v>
      </c>
      <c r="B1441" s="168" t="s">
        <v>2163</v>
      </c>
      <c r="C1441" s="173" t="s">
        <v>726</v>
      </c>
      <c r="D1441" s="169">
        <v>35.83</v>
      </c>
      <c r="E1441" s="171" t="s">
        <v>3118</v>
      </c>
      <c r="F1441" s="160"/>
      <c r="G1441" s="160">
        <v>1</v>
      </c>
      <c r="M1441"/>
      <c r="N1441"/>
      <c r="O1441"/>
    </row>
    <row r="1442" spans="1:15" s="2" customFormat="1" x14ac:dyDescent="0.2">
      <c r="A1442" s="160">
        <v>1440</v>
      </c>
      <c r="B1442" s="168" t="s">
        <v>2164</v>
      </c>
      <c r="C1442" s="173" t="s">
        <v>726</v>
      </c>
      <c r="D1442" s="169">
        <v>35.83</v>
      </c>
      <c r="E1442" s="171" t="s">
        <v>3117</v>
      </c>
      <c r="F1442" s="160"/>
      <c r="G1442" s="160">
        <v>1</v>
      </c>
      <c r="M1442"/>
      <c r="N1442"/>
      <c r="O1442"/>
    </row>
    <row r="1443" spans="1:15" s="2" customFormat="1" x14ac:dyDescent="0.2">
      <c r="A1443" s="160">
        <v>1441</v>
      </c>
      <c r="B1443" s="168" t="s">
        <v>2165</v>
      </c>
      <c r="C1443" s="173" t="s">
        <v>726</v>
      </c>
      <c r="D1443" s="169">
        <v>35.83</v>
      </c>
      <c r="E1443" s="171" t="s">
        <v>3118</v>
      </c>
      <c r="F1443" s="160"/>
      <c r="G1443" s="160">
        <v>1</v>
      </c>
      <c r="M1443"/>
      <c r="N1443"/>
      <c r="O1443"/>
    </row>
    <row r="1444" spans="1:15" s="2" customFormat="1" x14ac:dyDescent="0.2">
      <c r="A1444" s="160">
        <v>1442</v>
      </c>
      <c r="B1444" s="168" t="s">
        <v>2166</v>
      </c>
      <c r="C1444" s="173" t="s">
        <v>726</v>
      </c>
      <c r="D1444" s="169">
        <v>35.83</v>
      </c>
      <c r="E1444" s="171" t="s">
        <v>3118</v>
      </c>
      <c r="F1444" s="160"/>
      <c r="G1444" s="160">
        <v>1</v>
      </c>
      <c r="M1444"/>
      <c r="N1444"/>
      <c r="O1444"/>
    </row>
    <row r="1445" spans="1:15" s="2" customFormat="1" x14ac:dyDescent="0.2">
      <c r="A1445" s="160">
        <v>1443</v>
      </c>
      <c r="B1445" s="168" t="s">
        <v>2167</v>
      </c>
      <c r="C1445" s="173" t="s">
        <v>726</v>
      </c>
      <c r="D1445" s="169">
        <v>35.83</v>
      </c>
      <c r="E1445" s="171" t="s">
        <v>3117</v>
      </c>
      <c r="F1445" s="160"/>
      <c r="G1445" s="160">
        <v>1</v>
      </c>
      <c r="M1445"/>
      <c r="N1445"/>
      <c r="O1445"/>
    </row>
    <row r="1446" spans="1:15" s="2" customFormat="1" x14ac:dyDescent="0.2">
      <c r="A1446" s="160">
        <v>1444</v>
      </c>
      <c r="B1446" s="168" t="s">
        <v>2168</v>
      </c>
      <c r="C1446" s="173" t="s">
        <v>726</v>
      </c>
      <c r="D1446" s="169">
        <v>35.83</v>
      </c>
      <c r="E1446" s="171" t="s">
        <v>3118</v>
      </c>
      <c r="F1446" s="160"/>
      <c r="G1446" s="160">
        <v>1</v>
      </c>
      <c r="M1446"/>
      <c r="N1446"/>
      <c r="O1446"/>
    </row>
    <row r="1447" spans="1:15" s="2" customFormat="1" x14ac:dyDescent="0.2">
      <c r="A1447" s="160">
        <v>1445</v>
      </c>
      <c r="B1447" s="168" t="s">
        <v>2169</v>
      </c>
      <c r="C1447" s="173" t="s">
        <v>726</v>
      </c>
      <c r="D1447" s="169">
        <v>35.83</v>
      </c>
      <c r="E1447" s="171" t="s">
        <v>3117</v>
      </c>
      <c r="F1447" s="160"/>
      <c r="G1447" s="160">
        <v>1</v>
      </c>
      <c r="M1447"/>
      <c r="N1447"/>
      <c r="O1447"/>
    </row>
    <row r="1448" spans="1:15" s="2" customFormat="1" x14ac:dyDescent="0.2">
      <c r="A1448" s="160">
        <v>1446</v>
      </c>
      <c r="B1448" s="168" t="s">
        <v>2170</v>
      </c>
      <c r="C1448" s="173" t="s">
        <v>726</v>
      </c>
      <c r="D1448" s="169">
        <v>38.08</v>
      </c>
      <c r="E1448" s="171" t="s">
        <v>3118</v>
      </c>
      <c r="F1448" s="160"/>
      <c r="G1448" s="160">
        <v>1</v>
      </c>
      <c r="M1448"/>
      <c r="N1448"/>
      <c r="O1448"/>
    </row>
    <row r="1449" spans="1:15" s="2" customFormat="1" x14ac:dyDescent="0.2">
      <c r="A1449" s="160">
        <v>1447</v>
      </c>
      <c r="B1449" s="168" t="s">
        <v>2171</v>
      </c>
      <c r="C1449" s="173" t="s">
        <v>726</v>
      </c>
      <c r="D1449" s="169">
        <v>38.08</v>
      </c>
      <c r="E1449" s="171" t="s">
        <v>3117</v>
      </c>
      <c r="F1449" s="160"/>
      <c r="G1449" s="160">
        <v>1</v>
      </c>
      <c r="M1449"/>
      <c r="N1449"/>
      <c r="O1449"/>
    </row>
    <row r="1450" spans="1:15" s="2" customFormat="1" x14ac:dyDescent="0.2">
      <c r="A1450" s="160">
        <v>1448</v>
      </c>
      <c r="B1450" s="168" t="s">
        <v>2172</v>
      </c>
      <c r="C1450" s="173" t="s">
        <v>726</v>
      </c>
      <c r="D1450" s="169">
        <v>38.08</v>
      </c>
      <c r="E1450" s="171" t="s">
        <v>3118</v>
      </c>
      <c r="F1450" s="160"/>
      <c r="G1450" s="160">
        <v>1</v>
      </c>
      <c r="M1450"/>
      <c r="N1450"/>
      <c r="O1450"/>
    </row>
    <row r="1451" spans="1:15" s="2" customFormat="1" x14ac:dyDescent="0.2">
      <c r="A1451" s="160">
        <v>1449</v>
      </c>
      <c r="B1451" s="168" t="s">
        <v>2173</v>
      </c>
      <c r="C1451" s="173" t="s">
        <v>726</v>
      </c>
      <c r="D1451" s="169">
        <v>38.08</v>
      </c>
      <c r="E1451" s="171" t="s">
        <v>3117</v>
      </c>
      <c r="F1451" s="160"/>
      <c r="G1451" s="160">
        <v>1</v>
      </c>
      <c r="M1451"/>
      <c r="N1451"/>
      <c r="O1451"/>
    </row>
    <row r="1452" spans="1:15" s="2" customFormat="1" x14ac:dyDescent="0.2">
      <c r="A1452" s="160">
        <v>1450</v>
      </c>
      <c r="B1452" s="168" t="s">
        <v>2174</v>
      </c>
      <c r="C1452" s="173" t="s">
        <v>726</v>
      </c>
      <c r="D1452" s="169">
        <v>35.83</v>
      </c>
      <c r="E1452" s="171" t="s">
        <v>3118</v>
      </c>
      <c r="F1452" s="160"/>
      <c r="G1452" s="160">
        <v>1</v>
      </c>
      <c r="M1452"/>
      <c r="N1452"/>
      <c r="O1452"/>
    </row>
    <row r="1453" spans="1:15" s="2" customFormat="1" x14ac:dyDescent="0.2">
      <c r="A1453" s="160">
        <v>1451</v>
      </c>
      <c r="B1453" s="168" t="s">
        <v>2175</v>
      </c>
      <c r="C1453" s="173" t="s">
        <v>726</v>
      </c>
      <c r="D1453" s="169">
        <v>35.83</v>
      </c>
      <c r="E1453" s="171" t="s">
        <v>3117</v>
      </c>
      <c r="F1453" s="160"/>
      <c r="G1453" s="160">
        <v>1</v>
      </c>
      <c r="M1453"/>
      <c r="N1453"/>
      <c r="O1453"/>
    </row>
    <row r="1454" spans="1:15" s="2" customFormat="1" x14ac:dyDescent="0.2">
      <c r="A1454" s="160">
        <v>1452</v>
      </c>
      <c r="B1454" s="168" t="s">
        <v>2176</v>
      </c>
      <c r="C1454" s="173" t="s">
        <v>726</v>
      </c>
      <c r="D1454" s="169">
        <v>35.83</v>
      </c>
      <c r="E1454" s="171" t="s">
        <v>3118</v>
      </c>
      <c r="F1454" s="160"/>
      <c r="G1454" s="160">
        <v>1</v>
      </c>
      <c r="M1454"/>
      <c r="N1454"/>
      <c r="O1454"/>
    </row>
    <row r="1455" spans="1:15" s="2" customFormat="1" x14ac:dyDescent="0.2">
      <c r="A1455" s="160">
        <v>1453</v>
      </c>
      <c r="B1455" s="168" t="s">
        <v>2177</v>
      </c>
      <c r="C1455" s="173" t="s">
        <v>726</v>
      </c>
      <c r="D1455" s="169">
        <v>35.83</v>
      </c>
      <c r="E1455" s="171" t="s">
        <v>3117</v>
      </c>
      <c r="F1455" s="160"/>
      <c r="G1455" s="160">
        <v>1</v>
      </c>
      <c r="M1455"/>
      <c r="N1455"/>
      <c r="O1455"/>
    </row>
    <row r="1456" spans="1:15" s="2" customFormat="1" x14ac:dyDescent="0.2">
      <c r="A1456" s="160">
        <v>1454</v>
      </c>
      <c r="B1456" s="168" t="s">
        <v>2178</v>
      </c>
      <c r="C1456" s="173" t="s">
        <v>726</v>
      </c>
      <c r="D1456" s="169">
        <v>35.83</v>
      </c>
      <c r="E1456" s="171" t="s">
        <v>3118</v>
      </c>
      <c r="F1456" s="160"/>
      <c r="G1456" s="160">
        <v>1</v>
      </c>
      <c r="M1456"/>
      <c r="N1456"/>
      <c r="O1456"/>
    </row>
    <row r="1457" spans="1:15" s="2" customFormat="1" x14ac:dyDescent="0.2">
      <c r="A1457" s="160">
        <v>1455</v>
      </c>
      <c r="B1457" s="168" t="s">
        <v>2179</v>
      </c>
      <c r="C1457" s="173" t="s">
        <v>726</v>
      </c>
      <c r="D1457" s="169">
        <v>35.83</v>
      </c>
      <c r="E1457" s="171" t="s">
        <v>3118</v>
      </c>
      <c r="F1457" s="160"/>
      <c r="G1457" s="160">
        <v>1</v>
      </c>
      <c r="M1457"/>
      <c r="N1457"/>
      <c r="O1457"/>
    </row>
    <row r="1458" spans="1:15" s="2" customFormat="1" x14ac:dyDescent="0.2">
      <c r="A1458" s="160">
        <v>1456</v>
      </c>
      <c r="B1458" s="168" t="s">
        <v>2180</v>
      </c>
      <c r="C1458" s="173" t="s">
        <v>726</v>
      </c>
      <c r="D1458" s="169">
        <v>35.83</v>
      </c>
      <c r="E1458" s="171" t="s">
        <v>3117</v>
      </c>
      <c r="F1458" s="160"/>
      <c r="G1458" s="160">
        <v>1</v>
      </c>
      <c r="M1458"/>
      <c r="N1458"/>
      <c r="O1458"/>
    </row>
    <row r="1459" spans="1:15" s="2" customFormat="1" x14ac:dyDescent="0.2">
      <c r="A1459" s="160">
        <v>1457</v>
      </c>
      <c r="B1459" s="168" t="s">
        <v>2181</v>
      </c>
      <c r="C1459" s="173" t="s">
        <v>726</v>
      </c>
      <c r="D1459" s="169">
        <v>35.83</v>
      </c>
      <c r="E1459" s="171" t="s">
        <v>3118</v>
      </c>
      <c r="F1459" s="160"/>
      <c r="G1459" s="160">
        <v>1</v>
      </c>
      <c r="M1459"/>
      <c r="N1459"/>
      <c r="O1459"/>
    </row>
    <row r="1460" spans="1:15" s="2" customFormat="1" x14ac:dyDescent="0.2">
      <c r="A1460" s="160">
        <v>1458</v>
      </c>
      <c r="B1460" s="168" t="s">
        <v>2182</v>
      </c>
      <c r="C1460" s="173" t="s">
        <v>726</v>
      </c>
      <c r="D1460" s="169">
        <v>35.83</v>
      </c>
      <c r="E1460" s="171" t="s">
        <v>3117</v>
      </c>
      <c r="F1460" s="160"/>
      <c r="G1460" s="160">
        <v>1</v>
      </c>
      <c r="M1460"/>
      <c r="N1460"/>
      <c r="O1460"/>
    </row>
    <row r="1461" spans="1:15" s="2" customFormat="1" x14ac:dyDescent="0.2">
      <c r="A1461" s="160">
        <v>1459</v>
      </c>
      <c r="B1461" s="168" t="s">
        <v>2183</v>
      </c>
      <c r="C1461" s="173" t="s">
        <v>726</v>
      </c>
      <c r="D1461" s="169">
        <v>35.83</v>
      </c>
      <c r="E1461" s="171" t="s">
        <v>3118</v>
      </c>
      <c r="F1461" s="160"/>
      <c r="G1461" s="160">
        <v>1</v>
      </c>
      <c r="M1461"/>
      <c r="N1461"/>
      <c r="O1461"/>
    </row>
    <row r="1462" spans="1:15" s="2" customFormat="1" x14ac:dyDescent="0.2">
      <c r="A1462" s="160">
        <v>1460</v>
      </c>
      <c r="B1462" s="168" t="s">
        <v>2184</v>
      </c>
      <c r="C1462" s="173" t="s">
        <v>726</v>
      </c>
      <c r="D1462" s="169">
        <v>35.83</v>
      </c>
      <c r="E1462" s="171" t="s">
        <v>3117</v>
      </c>
      <c r="F1462" s="160"/>
      <c r="G1462" s="160">
        <v>1</v>
      </c>
      <c r="M1462"/>
      <c r="N1462"/>
      <c r="O1462"/>
    </row>
    <row r="1463" spans="1:15" s="2" customFormat="1" x14ac:dyDescent="0.2">
      <c r="A1463" s="160">
        <v>1461</v>
      </c>
      <c r="B1463" s="168" t="s">
        <v>2185</v>
      </c>
      <c r="C1463" s="173" t="s">
        <v>726</v>
      </c>
      <c r="D1463" s="169">
        <v>35.83</v>
      </c>
      <c r="E1463" s="171" t="s">
        <v>3118</v>
      </c>
      <c r="F1463" s="160"/>
      <c r="G1463" s="160">
        <v>1</v>
      </c>
      <c r="M1463"/>
      <c r="N1463"/>
      <c r="O1463"/>
    </row>
    <row r="1464" spans="1:15" s="2" customFormat="1" x14ac:dyDescent="0.2">
      <c r="A1464" s="160">
        <v>1462</v>
      </c>
      <c r="B1464" s="168" t="s">
        <v>2186</v>
      </c>
      <c r="C1464" s="173" t="s">
        <v>726</v>
      </c>
      <c r="D1464" s="169">
        <v>35.83</v>
      </c>
      <c r="E1464" s="171" t="s">
        <v>3117</v>
      </c>
      <c r="F1464" s="160"/>
      <c r="G1464" s="160">
        <v>1</v>
      </c>
      <c r="M1464"/>
      <c r="N1464"/>
      <c r="O1464"/>
    </row>
    <row r="1465" spans="1:15" s="2" customFormat="1" x14ac:dyDescent="0.2">
      <c r="A1465" s="160">
        <v>1463</v>
      </c>
      <c r="B1465" s="168" t="s">
        <v>2187</v>
      </c>
      <c r="C1465" s="173" t="s">
        <v>726</v>
      </c>
      <c r="D1465" s="169">
        <v>35.83</v>
      </c>
      <c r="E1465" s="171" t="s">
        <v>3118</v>
      </c>
      <c r="F1465" s="160"/>
      <c r="G1465" s="160">
        <v>1</v>
      </c>
      <c r="M1465"/>
      <c r="N1465"/>
      <c r="O1465"/>
    </row>
    <row r="1466" spans="1:15" s="2" customFormat="1" x14ac:dyDescent="0.2">
      <c r="A1466" s="160">
        <v>1464</v>
      </c>
      <c r="B1466" s="168" t="s">
        <v>2188</v>
      </c>
      <c r="C1466" s="173" t="s">
        <v>726</v>
      </c>
      <c r="D1466" s="169">
        <v>35.83</v>
      </c>
      <c r="E1466" s="171" t="s">
        <v>3118</v>
      </c>
      <c r="F1466" s="160"/>
      <c r="G1466" s="160">
        <v>1</v>
      </c>
      <c r="M1466"/>
      <c r="N1466"/>
      <c r="O1466"/>
    </row>
    <row r="1467" spans="1:15" s="2" customFormat="1" x14ac:dyDescent="0.2">
      <c r="A1467" s="160">
        <v>1465</v>
      </c>
      <c r="B1467" s="168" t="s">
        <v>2189</v>
      </c>
      <c r="C1467" s="173" t="s">
        <v>726</v>
      </c>
      <c r="D1467" s="169">
        <v>35.83</v>
      </c>
      <c r="E1467" s="171" t="s">
        <v>3117</v>
      </c>
      <c r="F1467" s="160"/>
      <c r="G1467" s="160">
        <v>1</v>
      </c>
      <c r="M1467"/>
      <c r="N1467"/>
      <c r="O1467"/>
    </row>
    <row r="1468" spans="1:15" s="2" customFormat="1" x14ac:dyDescent="0.2">
      <c r="A1468" s="160">
        <v>1466</v>
      </c>
      <c r="B1468" s="168" t="s">
        <v>2190</v>
      </c>
      <c r="C1468" s="173" t="s">
        <v>726</v>
      </c>
      <c r="D1468" s="169">
        <v>35.83</v>
      </c>
      <c r="E1468" s="171" t="s">
        <v>3118</v>
      </c>
      <c r="F1468" s="160"/>
      <c r="G1468" s="160">
        <v>1</v>
      </c>
      <c r="M1468"/>
      <c r="N1468"/>
      <c r="O1468"/>
    </row>
    <row r="1469" spans="1:15" s="2" customFormat="1" x14ac:dyDescent="0.2">
      <c r="A1469" s="160">
        <v>1467</v>
      </c>
      <c r="B1469" s="168" t="s">
        <v>2191</v>
      </c>
      <c r="C1469" s="173" t="s">
        <v>726</v>
      </c>
      <c r="D1469" s="169">
        <v>35.83</v>
      </c>
      <c r="E1469" s="171" t="s">
        <v>3117</v>
      </c>
      <c r="F1469" s="160"/>
      <c r="G1469" s="160">
        <v>1</v>
      </c>
      <c r="M1469"/>
      <c r="N1469"/>
      <c r="O1469"/>
    </row>
    <row r="1470" spans="1:15" s="2" customFormat="1" x14ac:dyDescent="0.2">
      <c r="A1470" s="160">
        <v>1468</v>
      </c>
      <c r="B1470" s="168" t="s">
        <v>2192</v>
      </c>
      <c r="C1470" s="173" t="s">
        <v>726</v>
      </c>
      <c r="D1470" s="169">
        <v>35.83</v>
      </c>
      <c r="E1470" s="171" t="s">
        <v>3118</v>
      </c>
      <c r="F1470" s="160"/>
      <c r="G1470" s="160">
        <v>1</v>
      </c>
      <c r="M1470"/>
      <c r="N1470"/>
      <c r="O1470"/>
    </row>
    <row r="1471" spans="1:15" s="2" customFormat="1" x14ac:dyDescent="0.2">
      <c r="A1471" s="160">
        <v>1469</v>
      </c>
      <c r="B1471" s="168" t="s">
        <v>2193</v>
      </c>
      <c r="C1471" s="173" t="s">
        <v>726</v>
      </c>
      <c r="D1471" s="169">
        <v>35.83</v>
      </c>
      <c r="E1471" s="171" t="s">
        <v>3117</v>
      </c>
      <c r="F1471" s="160"/>
      <c r="G1471" s="160">
        <v>1</v>
      </c>
      <c r="M1471"/>
      <c r="N1471"/>
      <c r="O1471"/>
    </row>
    <row r="1472" spans="1:15" s="2" customFormat="1" x14ac:dyDescent="0.2">
      <c r="A1472" s="160">
        <v>1470</v>
      </c>
      <c r="B1472" s="168" t="s">
        <v>2194</v>
      </c>
      <c r="C1472" s="173" t="s">
        <v>726</v>
      </c>
      <c r="D1472" s="169">
        <v>35.83</v>
      </c>
      <c r="E1472" s="171" t="s">
        <v>3118</v>
      </c>
      <c r="F1472" s="160"/>
      <c r="G1472" s="160">
        <v>1</v>
      </c>
      <c r="M1472"/>
      <c r="N1472"/>
      <c r="O1472"/>
    </row>
    <row r="1473" spans="1:15" s="2" customFormat="1" x14ac:dyDescent="0.2">
      <c r="A1473" s="160">
        <v>1471</v>
      </c>
      <c r="B1473" s="168" t="s">
        <v>2195</v>
      </c>
      <c r="C1473" s="173" t="s">
        <v>726</v>
      </c>
      <c r="D1473" s="169">
        <v>35.83</v>
      </c>
      <c r="E1473" s="171" t="s">
        <v>3117</v>
      </c>
      <c r="F1473" s="160"/>
      <c r="G1473" s="160">
        <v>1</v>
      </c>
      <c r="M1473"/>
      <c r="N1473"/>
      <c r="O1473"/>
    </row>
    <row r="1474" spans="1:15" s="2" customFormat="1" x14ac:dyDescent="0.2">
      <c r="A1474" s="160">
        <v>1472</v>
      </c>
      <c r="B1474" s="168" t="s">
        <v>2196</v>
      </c>
      <c r="C1474" s="173" t="s">
        <v>726</v>
      </c>
      <c r="D1474" s="169">
        <v>35.83</v>
      </c>
      <c r="E1474" s="171" t="s">
        <v>3118</v>
      </c>
      <c r="F1474" s="160"/>
      <c r="G1474" s="160">
        <v>1</v>
      </c>
      <c r="M1474"/>
      <c r="N1474"/>
      <c r="O1474"/>
    </row>
    <row r="1475" spans="1:15" s="2" customFormat="1" x14ac:dyDescent="0.2">
      <c r="A1475" s="160">
        <v>1473</v>
      </c>
      <c r="B1475" s="168" t="s">
        <v>2197</v>
      </c>
      <c r="C1475" s="173" t="s">
        <v>726</v>
      </c>
      <c r="D1475" s="169">
        <v>35.83</v>
      </c>
      <c r="E1475" s="171" t="s">
        <v>3118</v>
      </c>
      <c r="F1475" s="160"/>
      <c r="G1475" s="160">
        <v>1</v>
      </c>
      <c r="M1475"/>
      <c r="N1475"/>
      <c r="O1475"/>
    </row>
    <row r="1476" spans="1:15" s="2" customFormat="1" x14ac:dyDescent="0.2">
      <c r="A1476" s="160">
        <v>1474</v>
      </c>
      <c r="B1476" s="168" t="s">
        <v>2198</v>
      </c>
      <c r="C1476" s="173" t="s">
        <v>726</v>
      </c>
      <c r="D1476" s="169">
        <v>35.83</v>
      </c>
      <c r="E1476" s="171" t="s">
        <v>3117</v>
      </c>
      <c r="F1476" s="160"/>
      <c r="G1476" s="160">
        <v>1</v>
      </c>
      <c r="M1476"/>
      <c r="N1476"/>
      <c r="O1476"/>
    </row>
    <row r="1477" spans="1:15" s="2" customFormat="1" x14ac:dyDescent="0.2">
      <c r="A1477" s="160">
        <v>1475</v>
      </c>
      <c r="B1477" s="168" t="s">
        <v>2199</v>
      </c>
      <c r="C1477" s="173" t="s">
        <v>726</v>
      </c>
      <c r="D1477" s="169">
        <v>35.83</v>
      </c>
      <c r="E1477" s="171" t="s">
        <v>3118</v>
      </c>
      <c r="F1477" s="160"/>
      <c r="G1477" s="160">
        <v>1</v>
      </c>
      <c r="M1477"/>
      <c r="N1477"/>
      <c r="O1477"/>
    </row>
    <row r="1478" spans="1:15" s="2" customFormat="1" x14ac:dyDescent="0.2">
      <c r="A1478" s="160">
        <v>1476</v>
      </c>
      <c r="B1478" s="168" t="s">
        <v>2200</v>
      </c>
      <c r="C1478" s="173" t="s">
        <v>726</v>
      </c>
      <c r="D1478" s="169">
        <v>35.83</v>
      </c>
      <c r="E1478" s="171" t="s">
        <v>3117</v>
      </c>
      <c r="F1478" s="160"/>
      <c r="G1478" s="160">
        <v>1</v>
      </c>
      <c r="M1478"/>
      <c r="N1478"/>
      <c r="O1478"/>
    </row>
    <row r="1479" spans="1:15" s="2" customFormat="1" x14ac:dyDescent="0.2">
      <c r="A1479" s="160">
        <v>1477</v>
      </c>
      <c r="B1479" s="168" t="s">
        <v>2201</v>
      </c>
      <c r="C1479" s="173" t="s">
        <v>726</v>
      </c>
      <c r="D1479" s="169">
        <v>38.08</v>
      </c>
      <c r="E1479" s="171" t="s">
        <v>3118</v>
      </c>
      <c r="F1479" s="160"/>
      <c r="G1479" s="160">
        <v>1</v>
      </c>
      <c r="M1479"/>
      <c r="N1479"/>
      <c r="O1479"/>
    </row>
    <row r="1480" spans="1:15" s="2" customFormat="1" x14ac:dyDescent="0.2">
      <c r="A1480" s="160">
        <v>1478</v>
      </c>
      <c r="B1480" s="168" t="s">
        <v>2202</v>
      </c>
      <c r="C1480" s="173" t="s">
        <v>726</v>
      </c>
      <c r="D1480" s="169">
        <v>38.08</v>
      </c>
      <c r="E1480" s="171" t="s">
        <v>3117</v>
      </c>
      <c r="F1480" s="160"/>
      <c r="G1480" s="160">
        <v>1</v>
      </c>
      <c r="M1480"/>
      <c r="N1480"/>
      <c r="O1480"/>
    </row>
    <row r="1481" spans="1:15" s="2" customFormat="1" x14ac:dyDescent="0.2">
      <c r="A1481" s="160">
        <v>1479</v>
      </c>
      <c r="B1481" s="168" t="s">
        <v>2203</v>
      </c>
      <c r="C1481" s="173" t="s">
        <v>726</v>
      </c>
      <c r="D1481" s="169">
        <v>38.08</v>
      </c>
      <c r="E1481" s="171" t="s">
        <v>3118</v>
      </c>
      <c r="F1481" s="160"/>
      <c r="G1481" s="160">
        <v>1</v>
      </c>
      <c r="M1481"/>
      <c r="N1481"/>
      <c r="O1481"/>
    </row>
    <row r="1482" spans="1:15" s="2" customFormat="1" x14ac:dyDescent="0.2">
      <c r="A1482" s="160">
        <v>1480</v>
      </c>
      <c r="B1482" s="168" t="s">
        <v>2204</v>
      </c>
      <c r="C1482" s="173" t="s">
        <v>726</v>
      </c>
      <c r="D1482" s="169">
        <v>38.08</v>
      </c>
      <c r="E1482" s="171" t="s">
        <v>3117</v>
      </c>
      <c r="F1482" s="160"/>
      <c r="G1482" s="160">
        <v>1</v>
      </c>
      <c r="M1482"/>
      <c r="N1482"/>
      <c r="O1482"/>
    </row>
    <row r="1483" spans="1:15" s="2" customFormat="1" x14ac:dyDescent="0.2">
      <c r="A1483" s="160">
        <v>1481</v>
      </c>
      <c r="B1483" s="168" t="s">
        <v>2205</v>
      </c>
      <c r="C1483" s="173" t="s">
        <v>726</v>
      </c>
      <c r="D1483" s="169">
        <v>35.83</v>
      </c>
      <c r="E1483" s="171" t="s">
        <v>3118</v>
      </c>
      <c r="F1483" s="160"/>
      <c r="G1483" s="160">
        <v>1</v>
      </c>
      <c r="M1483"/>
      <c r="N1483"/>
      <c r="O1483"/>
    </row>
    <row r="1484" spans="1:15" s="2" customFormat="1" x14ac:dyDescent="0.2">
      <c r="A1484" s="160">
        <v>1482</v>
      </c>
      <c r="B1484" s="168" t="s">
        <v>2206</v>
      </c>
      <c r="C1484" s="173" t="s">
        <v>726</v>
      </c>
      <c r="D1484" s="169">
        <v>35.83</v>
      </c>
      <c r="E1484" s="171" t="s">
        <v>3117</v>
      </c>
      <c r="F1484" s="160"/>
      <c r="G1484" s="160">
        <v>1</v>
      </c>
      <c r="M1484"/>
      <c r="N1484"/>
      <c r="O1484"/>
    </row>
    <row r="1485" spans="1:15" s="2" customFormat="1" x14ac:dyDescent="0.2">
      <c r="A1485" s="160">
        <v>1483</v>
      </c>
      <c r="B1485" s="168" t="s">
        <v>2207</v>
      </c>
      <c r="C1485" s="173" t="s">
        <v>726</v>
      </c>
      <c r="D1485" s="169">
        <v>35.83</v>
      </c>
      <c r="E1485" s="171" t="s">
        <v>3118</v>
      </c>
      <c r="F1485" s="160"/>
      <c r="G1485" s="160">
        <v>1</v>
      </c>
      <c r="M1485"/>
      <c r="N1485"/>
      <c r="O1485"/>
    </row>
    <row r="1486" spans="1:15" s="2" customFormat="1" x14ac:dyDescent="0.2">
      <c r="A1486" s="160">
        <v>1484</v>
      </c>
      <c r="B1486" s="168" t="s">
        <v>2208</v>
      </c>
      <c r="C1486" s="173" t="s">
        <v>726</v>
      </c>
      <c r="D1486" s="169">
        <v>35.83</v>
      </c>
      <c r="E1486" s="171" t="s">
        <v>3117</v>
      </c>
      <c r="F1486" s="160"/>
      <c r="G1486" s="160">
        <v>1</v>
      </c>
      <c r="M1486"/>
      <c r="N1486"/>
      <c r="O1486"/>
    </row>
    <row r="1487" spans="1:15" s="2" customFormat="1" x14ac:dyDescent="0.2">
      <c r="A1487" s="160">
        <v>1485</v>
      </c>
      <c r="B1487" s="168" t="s">
        <v>2209</v>
      </c>
      <c r="C1487" s="173" t="s">
        <v>726</v>
      </c>
      <c r="D1487" s="169">
        <v>35.83</v>
      </c>
      <c r="E1487" s="171" t="s">
        <v>3118</v>
      </c>
      <c r="F1487" s="160"/>
      <c r="G1487" s="160">
        <v>1</v>
      </c>
      <c r="M1487"/>
      <c r="N1487"/>
      <c r="O1487"/>
    </row>
    <row r="1488" spans="1:15" s="2" customFormat="1" x14ac:dyDescent="0.2">
      <c r="A1488" s="160">
        <v>1486</v>
      </c>
      <c r="B1488" s="168" t="s">
        <v>2210</v>
      </c>
      <c r="C1488" s="173" t="s">
        <v>726</v>
      </c>
      <c r="D1488" s="169">
        <v>35.83</v>
      </c>
      <c r="E1488" s="171" t="s">
        <v>3118</v>
      </c>
      <c r="F1488" s="160"/>
      <c r="G1488" s="160">
        <v>1</v>
      </c>
      <c r="M1488"/>
      <c r="N1488"/>
      <c r="O1488"/>
    </row>
    <row r="1489" spans="1:15" s="2" customFormat="1" x14ac:dyDescent="0.2">
      <c r="A1489" s="160">
        <v>1487</v>
      </c>
      <c r="B1489" s="168" t="s">
        <v>2211</v>
      </c>
      <c r="C1489" s="173" t="s">
        <v>726</v>
      </c>
      <c r="D1489" s="169">
        <v>35.83</v>
      </c>
      <c r="E1489" s="171" t="s">
        <v>3117</v>
      </c>
      <c r="F1489" s="160"/>
      <c r="G1489" s="160">
        <v>1</v>
      </c>
      <c r="M1489"/>
      <c r="N1489"/>
      <c r="O1489"/>
    </row>
    <row r="1490" spans="1:15" s="2" customFormat="1" x14ac:dyDescent="0.2">
      <c r="A1490" s="160">
        <v>1488</v>
      </c>
      <c r="B1490" s="168" t="s">
        <v>2212</v>
      </c>
      <c r="C1490" s="173" t="s">
        <v>726</v>
      </c>
      <c r="D1490" s="169">
        <v>35.83</v>
      </c>
      <c r="E1490" s="171" t="s">
        <v>3118</v>
      </c>
      <c r="F1490" s="160"/>
      <c r="G1490" s="160">
        <v>1</v>
      </c>
      <c r="M1490"/>
      <c r="N1490"/>
      <c r="O1490"/>
    </row>
    <row r="1491" spans="1:15" s="2" customFormat="1" x14ac:dyDescent="0.2">
      <c r="A1491" s="160">
        <v>1489</v>
      </c>
      <c r="B1491" s="168" t="s">
        <v>2213</v>
      </c>
      <c r="C1491" s="173" t="s">
        <v>726</v>
      </c>
      <c r="D1491" s="169">
        <v>35.83</v>
      </c>
      <c r="E1491" s="171" t="s">
        <v>3117</v>
      </c>
      <c r="F1491" s="160"/>
      <c r="G1491" s="160">
        <v>1</v>
      </c>
      <c r="M1491"/>
      <c r="N1491"/>
      <c r="O1491"/>
    </row>
    <row r="1492" spans="1:15" s="2" customFormat="1" x14ac:dyDescent="0.2">
      <c r="A1492" s="160">
        <v>1490</v>
      </c>
      <c r="B1492" s="168" t="s">
        <v>2214</v>
      </c>
      <c r="C1492" s="173" t="s">
        <v>726</v>
      </c>
      <c r="D1492" s="169">
        <v>35.83</v>
      </c>
      <c r="E1492" s="171" t="s">
        <v>3118</v>
      </c>
      <c r="F1492" s="160"/>
      <c r="G1492" s="160">
        <v>1</v>
      </c>
      <c r="M1492"/>
      <c r="N1492"/>
      <c r="O1492"/>
    </row>
    <row r="1493" spans="1:15" s="2" customFormat="1" x14ac:dyDescent="0.2">
      <c r="A1493" s="160">
        <v>1491</v>
      </c>
      <c r="B1493" s="168" t="s">
        <v>2215</v>
      </c>
      <c r="C1493" s="173" t="s">
        <v>726</v>
      </c>
      <c r="D1493" s="169">
        <v>35.83</v>
      </c>
      <c r="E1493" s="171" t="s">
        <v>3117</v>
      </c>
      <c r="F1493" s="160"/>
      <c r="G1493" s="160">
        <v>1</v>
      </c>
      <c r="M1493"/>
      <c r="N1493"/>
      <c r="O1493"/>
    </row>
    <row r="1494" spans="1:15" s="2" customFormat="1" x14ac:dyDescent="0.2">
      <c r="A1494" s="160">
        <v>1492</v>
      </c>
      <c r="B1494" s="168" t="s">
        <v>2216</v>
      </c>
      <c r="C1494" s="173" t="s">
        <v>726</v>
      </c>
      <c r="D1494" s="169">
        <v>35.83</v>
      </c>
      <c r="E1494" s="171" t="s">
        <v>3118</v>
      </c>
      <c r="F1494" s="160"/>
      <c r="G1494" s="160">
        <v>1</v>
      </c>
      <c r="M1494"/>
      <c r="N1494"/>
      <c r="O1494"/>
    </row>
    <row r="1495" spans="1:15" s="2" customFormat="1" x14ac:dyDescent="0.2">
      <c r="A1495" s="160">
        <v>1493</v>
      </c>
      <c r="B1495" s="168" t="s">
        <v>2217</v>
      </c>
      <c r="C1495" s="173" t="s">
        <v>726</v>
      </c>
      <c r="D1495" s="169">
        <v>35.83</v>
      </c>
      <c r="E1495" s="171" t="s">
        <v>3117</v>
      </c>
      <c r="F1495" s="160"/>
      <c r="G1495" s="160">
        <v>1</v>
      </c>
      <c r="M1495"/>
      <c r="N1495"/>
      <c r="O1495"/>
    </row>
    <row r="1496" spans="1:15" s="2" customFormat="1" x14ac:dyDescent="0.2">
      <c r="A1496" s="160">
        <v>1494</v>
      </c>
      <c r="B1496" s="168" t="s">
        <v>2218</v>
      </c>
      <c r="C1496" s="173" t="s">
        <v>726</v>
      </c>
      <c r="D1496" s="169">
        <v>35.83</v>
      </c>
      <c r="E1496" s="171" t="s">
        <v>3118</v>
      </c>
      <c r="F1496" s="160"/>
      <c r="G1496" s="160">
        <v>1</v>
      </c>
      <c r="M1496"/>
      <c r="N1496"/>
      <c r="O1496"/>
    </row>
    <row r="1497" spans="1:15" s="2" customFormat="1" x14ac:dyDescent="0.2">
      <c r="A1497" s="160">
        <v>1495</v>
      </c>
      <c r="B1497" s="168" t="s">
        <v>2219</v>
      </c>
      <c r="C1497" s="173" t="s">
        <v>726</v>
      </c>
      <c r="D1497" s="169">
        <v>35.83</v>
      </c>
      <c r="E1497" s="171" t="s">
        <v>3118</v>
      </c>
      <c r="F1497" s="160"/>
      <c r="G1497" s="160">
        <v>1</v>
      </c>
      <c r="M1497"/>
      <c r="N1497"/>
      <c r="O1497"/>
    </row>
    <row r="1498" spans="1:15" s="2" customFormat="1" x14ac:dyDescent="0.2">
      <c r="A1498" s="160">
        <v>1496</v>
      </c>
      <c r="B1498" s="168" t="s">
        <v>2220</v>
      </c>
      <c r="C1498" s="173" t="s">
        <v>726</v>
      </c>
      <c r="D1498" s="169">
        <v>35.83</v>
      </c>
      <c r="E1498" s="171" t="s">
        <v>3117</v>
      </c>
      <c r="F1498" s="160"/>
      <c r="G1498" s="160">
        <v>1</v>
      </c>
      <c r="M1498"/>
      <c r="N1498"/>
      <c r="O1498"/>
    </row>
    <row r="1499" spans="1:15" s="2" customFormat="1" x14ac:dyDescent="0.2">
      <c r="A1499" s="160">
        <v>1497</v>
      </c>
      <c r="B1499" s="168" t="s">
        <v>2221</v>
      </c>
      <c r="C1499" s="173" t="s">
        <v>726</v>
      </c>
      <c r="D1499" s="169">
        <v>35.83</v>
      </c>
      <c r="E1499" s="171" t="s">
        <v>3118</v>
      </c>
      <c r="F1499" s="160"/>
      <c r="G1499" s="160">
        <v>1</v>
      </c>
      <c r="M1499"/>
      <c r="N1499"/>
      <c r="O1499"/>
    </row>
    <row r="1500" spans="1:15" s="2" customFormat="1" x14ac:dyDescent="0.2">
      <c r="A1500" s="160">
        <v>1498</v>
      </c>
      <c r="B1500" s="168" t="s">
        <v>2222</v>
      </c>
      <c r="C1500" s="173" t="s">
        <v>726</v>
      </c>
      <c r="D1500" s="169">
        <v>35.83</v>
      </c>
      <c r="E1500" s="171" t="s">
        <v>3117</v>
      </c>
      <c r="F1500" s="160"/>
      <c r="G1500" s="160">
        <v>1</v>
      </c>
      <c r="M1500"/>
      <c r="N1500"/>
      <c r="O1500"/>
    </row>
    <row r="1501" spans="1:15" s="2" customFormat="1" x14ac:dyDescent="0.2">
      <c r="A1501" s="160">
        <v>1499</v>
      </c>
      <c r="B1501" s="168" t="s">
        <v>2223</v>
      </c>
      <c r="C1501" s="173" t="s">
        <v>726</v>
      </c>
      <c r="D1501" s="169">
        <v>35.83</v>
      </c>
      <c r="E1501" s="171" t="s">
        <v>3118</v>
      </c>
      <c r="F1501" s="160"/>
      <c r="G1501" s="160">
        <v>1</v>
      </c>
      <c r="M1501"/>
      <c r="N1501"/>
      <c r="O1501"/>
    </row>
    <row r="1502" spans="1:15" s="2" customFormat="1" x14ac:dyDescent="0.2">
      <c r="A1502" s="160">
        <v>1500</v>
      </c>
      <c r="B1502" s="168" t="s">
        <v>2224</v>
      </c>
      <c r="C1502" s="173" t="s">
        <v>726</v>
      </c>
      <c r="D1502" s="169">
        <v>35.83</v>
      </c>
      <c r="E1502" s="171" t="s">
        <v>3117</v>
      </c>
      <c r="F1502" s="160"/>
      <c r="G1502" s="160">
        <v>1</v>
      </c>
      <c r="M1502"/>
      <c r="N1502"/>
      <c r="O1502"/>
    </row>
    <row r="1503" spans="1:15" s="2" customFormat="1" x14ac:dyDescent="0.2">
      <c r="A1503" s="160">
        <v>1501</v>
      </c>
      <c r="B1503" s="168" t="s">
        <v>2225</v>
      </c>
      <c r="C1503" s="173" t="s">
        <v>726</v>
      </c>
      <c r="D1503" s="169">
        <v>35.83</v>
      </c>
      <c r="E1503" s="171" t="s">
        <v>3118</v>
      </c>
      <c r="F1503" s="160"/>
      <c r="G1503" s="160">
        <v>1</v>
      </c>
      <c r="M1503"/>
      <c r="N1503"/>
      <c r="O1503"/>
    </row>
    <row r="1504" spans="1:15" s="2" customFormat="1" x14ac:dyDescent="0.2">
      <c r="A1504" s="160">
        <v>1502</v>
      </c>
      <c r="B1504" s="168" t="s">
        <v>2226</v>
      </c>
      <c r="C1504" s="173" t="s">
        <v>726</v>
      </c>
      <c r="D1504" s="169">
        <v>35.83</v>
      </c>
      <c r="E1504" s="171" t="s">
        <v>3117</v>
      </c>
      <c r="F1504" s="160"/>
      <c r="G1504" s="160">
        <v>1</v>
      </c>
      <c r="M1504"/>
      <c r="N1504"/>
      <c r="O1504"/>
    </row>
    <row r="1505" spans="1:15" s="2" customFormat="1" x14ac:dyDescent="0.2">
      <c r="A1505" s="160">
        <v>1503</v>
      </c>
      <c r="B1505" s="168" t="s">
        <v>2227</v>
      </c>
      <c r="C1505" s="173" t="s">
        <v>726</v>
      </c>
      <c r="D1505" s="169">
        <v>35.83</v>
      </c>
      <c r="E1505" s="171" t="s">
        <v>3118</v>
      </c>
      <c r="F1505" s="160"/>
      <c r="G1505" s="160">
        <v>1</v>
      </c>
      <c r="M1505"/>
      <c r="N1505"/>
      <c r="O1505"/>
    </row>
    <row r="1506" spans="1:15" s="2" customFormat="1" x14ac:dyDescent="0.2">
      <c r="A1506" s="160">
        <v>1504</v>
      </c>
      <c r="B1506" s="168" t="s">
        <v>2228</v>
      </c>
      <c r="C1506" s="173" t="s">
        <v>726</v>
      </c>
      <c r="D1506" s="169">
        <v>35.83</v>
      </c>
      <c r="E1506" s="171" t="s">
        <v>3118</v>
      </c>
      <c r="F1506" s="160"/>
      <c r="G1506" s="160">
        <v>1</v>
      </c>
      <c r="M1506"/>
      <c r="N1506"/>
      <c r="O1506"/>
    </row>
    <row r="1507" spans="1:15" s="2" customFormat="1" x14ac:dyDescent="0.2">
      <c r="A1507" s="160">
        <v>1505</v>
      </c>
      <c r="B1507" s="168" t="s">
        <v>2229</v>
      </c>
      <c r="C1507" s="173" t="s">
        <v>726</v>
      </c>
      <c r="D1507" s="169">
        <v>35.83</v>
      </c>
      <c r="E1507" s="171" t="s">
        <v>3117</v>
      </c>
      <c r="F1507" s="160"/>
      <c r="G1507" s="160">
        <v>1</v>
      </c>
      <c r="M1507"/>
      <c r="N1507"/>
      <c r="O1507"/>
    </row>
    <row r="1508" spans="1:15" s="2" customFormat="1" x14ac:dyDescent="0.2">
      <c r="A1508" s="160">
        <v>1506</v>
      </c>
      <c r="B1508" s="168" t="s">
        <v>2230</v>
      </c>
      <c r="C1508" s="173" t="s">
        <v>726</v>
      </c>
      <c r="D1508" s="169">
        <v>35.83</v>
      </c>
      <c r="E1508" s="171" t="s">
        <v>3118</v>
      </c>
      <c r="F1508" s="160"/>
      <c r="G1508" s="160">
        <v>1</v>
      </c>
      <c r="M1508"/>
      <c r="N1508"/>
      <c r="O1508"/>
    </row>
    <row r="1509" spans="1:15" s="2" customFormat="1" x14ac:dyDescent="0.2">
      <c r="A1509" s="160">
        <v>1507</v>
      </c>
      <c r="B1509" s="168" t="s">
        <v>2231</v>
      </c>
      <c r="C1509" s="173" t="s">
        <v>726</v>
      </c>
      <c r="D1509" s="169">
        <v>35.83</v>
      </c>
      <c r="E1509" s="171" t="s">
        <v>3117</v>
      </c>
      <c r="F1509" s="160"/>
      <c r="G1509" s="160">
        <v>1</v>
      </c>
      <c r="M1509"/>
      <c r="N1509"/>
      <c r="O1509"/>
    </row>
    <row r="1510" spans="1:15" s="2" customFormat="1" x14ac:dyDescent="0.2">
      <c r="A1510" s="160">
        <v>1508</v>
      </c>
      <c r="B1510" s="168" t="s">
        <v>2232</v>
      </c>
      <c r="C1510" s="173" t="s">
        <v>726</v>
      </c>
      <c r="D1510" s="169">
        <v>38.08</v>
      </c>
      <c r="E1510" s="171" t="s">
        <v>3118</v>
      </c>
      <c r="F1510" s="160"/>
      <c r="G1510" s="160">
        <v>1</v>
      </c>
      <c r="M1510"/>
      <c r="N1510"/>
      <c r="O1510"/>
    </row>
    <row r="1511" spans="1:15" s="2" customFormat="1" x14ac:dyDescent="0.2">
      <c r="A1511" s="160">
        <v>1509</v>
      </c>
      <c r="B1511" s="168" t="s">
        <v>2233</v>
      </c>
      <c r="C1511" s="173" t="s">
        <v>726</v>
      </c>
      <c r="D1511" s="169">
        <v>38.08</v>
      </c>
      <c r="E1511" s="171" t="s">
        <v>3117</v>
      </c>
      <c r="F1511" s="174"/>
      <c r="G1511" s="160">
        <v>1</v>
      </c>
      <c r="M1511"/>
      <c r="N1511"/>
      <c r="O1511"/>
    </row>
    <row r="1512" spans="1:15" s="2" customFormat="1" x14ac:dyDescent="0.2">
      <c r="A1512" s="160">
        <v>1510</v>
      </c>
      <c r="B1512" s="168" t="s">
        <v>2234</v>
      </c>
      <c r="C1512" s="173" t="s">
        <v>726</v>
      </c>
      <c r="D1512" s="169">
        <v>38.08</v>
      </c>
      <c r="E1512" s="171" t="s">
        <v>3118</v>
      </c>
      <c r="F1512" s="174"/>
      <c r="G1512" s="160">
        <v>1</v>
      </c>
      <c r="M1512"/>
      <c r="N1512"/>
      <c r="O1512"/>
    </row>
    <row r="1513" spans="1:15" s="2" customFormat="1" x14ac:dyDescent="0.2">
      <c r="A1513" s="160">
        <v>1511</v>
      </c>
      <c r="B1513" s="168" t="s">
        <v>2235</v>
      </c>
      <c r="C1513" s="173" t="s">
        <v>726</v>
      </c>
      <c r="D1513" s="169">
        <v>38.08</v>
      </c>
      <c r="E1513" s="171" t="s">
        <v>3117</v>
      </c>
      <c r="F1513" s="174"/>
      <c r="G1513" s="160">
        <v>1</v>
      </c>
      <c r="M1513"/>
      <c r="N1513"/>
      <c r="O1513"/>
    </row>
    <row r="1514" spans="1:15" s="2" customFormat="1" x14ac:dyDescent="0.2">
      <c r="A1514" s="160">
        <v>1512</v>
      </c>
      <c r="B1514" s="168" t="s">
        <v>2236</v>
      </c>
      <c r="C1514" s="173" t="s">
        <v>726</v>
      </c>
      <c r="D1514" s="169">
        <v>35.83</v>
      </c>
      <c r="E1514" s="171" t="s">
        <v>3118</v>
      </c>
      <c r="F1514" s="174"/>
      <c r="G1514" s="160">
        <v>1</v>
      </c>
      <c r="M1514"/>
      <c r="N1514"/>
      <c r="O1514"/>
    </row>
    <row r="1515" spans="1:15" s="2" customFormat="1" x14ac:dyDescent="0.2">
      <c r="A1515" s="160">
        <v>1513</v>
      </c>
      <c r="B1515" s="168" t="s">
        <v>2237</v>
      </c>
      <c r="C1515" s="173" t="s">
        <v>726</v>
      </c>
      <c r="D1515" s="169">
        <v>35.83</v>
      </c>
      <c r="E1515" s="171" t="s">
        <v>3117</v>
      </c>
      <c r="F1515" s="174"/>
      <c r="G1515" s="160">
        <v>1</v>
      </c>
      <c r="M1515"/>
      <c r="N1515"/>
      <c r="O1515"/>
    </row>
    <row r="1516" spans="1:15" s="2" customFormat="1" x14ac:dyDescent="0.2">
      <c r="A1516" s="160">
        <v>1514</v>
      </c>
      <c r="B1516" s="168" t="s">
        <v>2238</v>
      </c>
      <c r="C1516" s="173" t="s">
        <v>726</v>
      </c>
      <c r="D1516" s="169">
        <v>35.83</v>
      </c>
      <c r="E1516" s="171" t="s">
        <v>3118</v>
      </c>
      <c r="F1516" s="174"/>
      <c r="G1516" s="160">
        <v>1</v>
      </c>
      <c r="M1516"/>
      <c r="N1516"/>
      <c r="O1516"/>
    </row>
    <row r="1517" spans="1:15" s="2" customFormat="1" x14ac:dyDescent="0.2">
      <c r="A1517" s="160">
        <v>1515</v>
      </c>
      <c r="B1517" s="168" t="s">
        <v>2239</v>
      </c>
      <c r="C1517" s="173" t="s">
        <v>726</v>
      </c>
      <c r="D1517" s="169">
        <v>35.83</v>
      </c>
      <c r="E1517" s="171" t="s">
        <v>3117</v>
      </c>
      <c r="F1517" s="174"/>
      <c r="G1517" s="160">
        <v>1</v>
      </c>
      <c r="M1517"/>
      <c r="N1517"/>
      <c r="O1517"/>
    </row>
    <row r="1518" spans="1:15" s="2" customFormat="1" x14ac:dyDescent="0.2">
      <c r="A1518" s="160">
        <v>1516</v>
      </c>
      <c r="B1518" s="168" t="s">
        <v>2240</v>
      </c>
      <c r="C1518" s="173" t="s">
        <v>726</v>
      </c>
      <c r="D1518" s="169">
        <v>35.83</v>
      </c>
      <c r="E1518" s="171" t="s">
        <v>3118</v>
      </c>
      <c r="F1518" s="174"/>
      <c r="G1518" s="160">
        <v>1</v>
      </c>
      <c r="M1518"/>
      <c r="N1518"/>
      <c r="O1518"/>
    </row>
    <row r="1519" spans="1:15" s="2" customFormat="1" x14ac:dyDescent="0.2">
      <c r="A1519" s="160">
        <v>1517</v>
      </c>
      <c r="B1519" s="168" t="s">
        <v>2241</v>
      </c>
      <c r="C1519" s="173" t="s">
        <v>726</v>
      </c>
      <c r="D1519" s="169">
        <v>35.83</v>
      </c>
      <c r="E1519" s="171" t="s">
        <v>3118</v>
      </c>
      <c r="F1519" s="174"/>
      <c r="G1519" s="160">
        <v>1</v>
      </c>
      <c r="M1519"/>
      <c r="N1519"/>
      <c r="O1519"/>
    </row>
    <row r="1520" spans="1:15" s="2" customFormat="1" x14ac:dyDescent="0.2">
      <c r="A1520" s="160">
        <v>1518</v>
      </c>
      <c r="B1520" s="168" t="s">
        <v>2242</v>
      </c>
      <c r="C1520" s="173" t="s">
        <v>726</v>
      </c>
      <c r="D1520" s="169">
        <v>35.83</v>
      </c>
      <c r="E1520" s="171" t="s">
        <v>3117</v>
      </c>
      <c r="F1520" s="174"/>
      <c r="G1520" s="160">
        <v>1</v>
      </c>
      <c r="M1520"/>
      <c r="N1520"/>
      <c r="O1520"/>
    </row>
    <row r="1521" spans="1:15" s="2" customFormat="1" x14ac:dyDescent="0.2">
      <c r="A1521" s="160">
        <v>1519</v>
      </c>
      <c r="B1521" s="168" t="s">
        <v>2243</v>
      </c>
      <c r="C1521" s="173" t="s">
        <v>726</v>
      </c>
      <c r="D1521" s="169">
        <v>35.83</v>
      </c>
      <c r="E1521" s="171" t="s">
        <v>3118</v>
      </c>
      <c r="F1521" s="174"/>
      <c r="G1521" s="160">
        <v>1</v>
      </c>
      <c r="M1521"/>
      <c r="N1521"/>
      <c r="O1521"/>
    </row>
    <row r="1522" spans="1:15" s="2" customFormat="1" x14ac:dyDescent="0.2">
      <c r="A1522" s="160">
        <v>1520</v>
      </c>
      <c r="B1522" s="168" t="s">
        <v>2244</v>
      </c>
      <c r="C1522" s="173" t="s">
        <v>726</v>
      </c>
      <c r="D1522" s="169">
        <v>35.83</v>
      </c>
      <c r="E1522" s="171" t="s">
        <v>3117</v>
      </c>
      <c r="F1522" s="174"/>
      <c r="G1522" s="160">
        <v>1</v>
      </c>
      <c r="M1522"/>
      <c r="N1522"/>
      <c r="O1522"/>
    </row>
    <row r="1523" spans="1:15" s="2" customFormat="1" x14ac:dyDescent="0.2">
      <c r="A1523" s="160">
        <v>1521</v>
      </c>
      <c r="B1523" s="168" t="s">
        <v>2245</v>
      </c>
      <c r="C1523" s="173" t="s">
        <v>726</v>
      </c>
      <c r="D1523" s="169">
        <v>35.83</v>
      </c>
      <c r="E1523" s="171" t="s">
        <v>3118</v>
      </c>
      <c r="F1523" s="174"/>
      <c r="G1523" s="160">
        <v>1</v>
      </c>
      <c r="M1523"/>
      <c r="N1523"/>
      <c r="O1523"/>
    </row>
    <row r="1524" spans="1:15" s="2" customFormat="1" x14ac:dyDescent="0.2">
      <c r="A1524" s="160">
        <v>1522</v>
      </c>
      <c r="B1524" s="168" t="s">
        <v>2246</v>
      </c>
      <c r="C1524" s="173" t="s">
        <v>726</v>
      </c>
      <c r="D1524" s="169">
        <v>35.83</v>
      </c>
      <c r="E1524" s="171" t="s">
        <v>3117</v>
      </c>
      <c r="F1524" s="174"/>
      <c r="G1524" s="160">
        <v>1</v>
      </c>
      <c r="M1524"/>
      <c r="N1524"/>
      <c r="O1524"/>
    </row>
    <row r="1525" spans="1:15" s="2" customFormat="1" x14ac:dyDescent="0.2">
      <c r="A1525" s="160">
        <v>1523</v>
      </c>
      <c r="B1525" s="168" t="s">
        <v>2247</v>
      </c>
      <c r="C1525" s="173" t="s">
        <v>726</v>
      </c>
      <c r="D1525" s="169">
        <v>35.83</v>
      </c>
      <c r="E1525" s="171" t="s">
        <v>3118</v>
      </c>
      <c r="F1525" s="174"/>
      <c r="G1525" s="160">
        <v>1</v>
      </c>
      <c r="M1525"/>
      <c r="N1525"/>
      <c r="O1525"/>
    </row>
    <row r="1526" spans="1:15" s="2" customFormat="1" x14ac:dyDescent="0.2">
      <c r="A1526" s="160">
        <v>1524</v>
      </c>
      <c r="B1526" s="168" t="s">
        <v>2248</v>
      </c>
      <c r="C1526" s="173" t="s">
        <v>726</v>
      </c>
      <c r="D1526" s="169">
        <v>35.83</v>
      </c>
      <c r="E1526" s="171" t="s">
        <v>3117</v>
      </c>
      <c r="F1526" s="174"/>
      <c r="G1526" s="160">
        <v>1</v>
      </c>
      <c r="M1526"/>
      <c r="N1526"/>
      <c r="O1526"/>
    </row>
    <row r="1527" spans="1:15" s="2" customFormat="1" x14ac:dyDescent="0.2">
      <c r="A1527" s="160">
        <v>1525</v>
      </c>
      <c r="B1527" s="168" t="s">
        <v>2249</v>
      </c>
      <c r="C1527" s="173" t="s">
        <v>726</v>
      </c>
      <c r="D1527" s="169">
        <v>35.83</v>
      </c>
      <c r="E1527" s="171" t="s">
        <v>3118</v>
      </c>
      <c r="F1527" s="174"/>
      <c r="G1527" s="160">
        <v>1</v>
      </c>
      <c r="M1527"/>
      <c r="N1527"/>
      <c r="O1527"/>
    </row>
    <row r="1528" spans="1:15" s="2" customFormat="1" x14ac:dyDescent="0.2">
      <c r="A1528" s="160">
        <v>1526</v>
      </c>
      <c r="B1528" s="168" t="s">
        <v>2250</v>
      </c>
      <c r="C1528" s="173" t="s">
        <v>726</v>
      </c>
      <c r="D1528" s="169">
        <v>35.83</v>
      </c>
      <c r="E1528" s="171" t="s">
        <v>3118</v>
      </c>
      <c r="F1528" s="174"/>
      <c r="G1528" s="160">
        <v>1</v>
      </c>
      <c r="M1528"/>
      <c r="N1528"/>
      <c r="O1528"/>
    </row>
    <row r="1529" spans="1:15" s="2" customFormat="1" x14ac:dyDescent="0.2">
      <c r="A1529" s="160">
        <v>1527</v>
      </c>
      <c r="B1529" s="168" t="s">
        <v>2251</v>
      </c>
      <c r="C1529" s="173" t="s">
        <v>726</v>
      </c>
      <c r="D1529" s="169">
        <v>35.83</v>
      </c>
      <c r="E1529" s="171" t="s">
        <v>3117</v>
      </c>
      <c r="F1529" s="174"/>
      <c r="G1529" s="160">
        <v>1</v>
      </c>
      <c r="M1529"/>
      <c r="N1529"/>
      <c r="O1529"/>
    </row>
    <row r="1530" spans="1:15" s="2" customFormat="1" x14ac:dyDescent="0.2">
      <c r="A1530" s="160">
        <v>1528</v>
      </c>
      <c r="B1530" s="168" t="s">
        <v>2252</v>
      </c>
      <c r="C1530" s="173" t="s">
        <v>726</v>
      </c>
      <c r="D1530" s="169">
        <v>35.83</v>
      </c>
      <c r="E1530" s="171" t="s">
        <v>3118</v>
      </c>
      <c r="F1530" s="174"/>
      <c r="G1530" s="160">
        <v>1</v>
      </c>
      <c r="M1530"/>
      <c r="N1530"/>
      <c r="O1530"/>
    </row>
    <row r="1531" spans="1:15" s="2" customFormat="1" x14ac:dyDescent="0.2">
      <c r="A1531" s="160">
        <v>1529</v>
      </c>
      <c r="B1531" s="168" t="s">
        <v>2253</v>
      </c>
      <c r="C1531" s="173" t="s">
        <v>726</v>
      </c>
      <c r="D1531" s="169">
        <v>35.83</v>
      </c>
      <c r="E1531" s="171" t="s">
        <v>3117</v>
      </c>
      <c r="F1531" s="174"/>
      <c r="G1531" s="160">
        <v>1</v>
      </c>
      <c r="M1531"/>
      <c r="N1531"/>
      <c r="O1531"/>
    </row>
    <row r="1532" spans="1:15" s="2" customFormat="1" x14ac:dyDescent="0.2">
      <c r="A1532" s="160">
        <v>1530</v>
      </c>
      <c r="B1532" s="168" t="s">
        <v>2254</v>
      </c>
      <c r="C1532" s="173" t="s">
        <v>726</v>
      </c>
      <c r="D1532" s="169">
        <v>35.83</v>
      </c>
      <c r="E1532" s="171" t="s">
        <v>3118</v>
      </c>
      <c r="F1532" s="174"/>
      <c r="G1532" s="160">
        <v>1</v>
      </c>
      <c r="M1532"/>
      <c r="N1532"/>
      <c r="O1532"/>
    </row>
    <row r="1533" spans="1:15" s="2" customFormat="1" x14ac:dyDescent="0.2">
      <c r="A1533" s="160">
        <v>1531</v>
      </c>
      <c r="B1533" s="168" t="s">
        <v>2255</v>
      </c>
      <c r="C1533" s="173" t="s">
        <v>726</v>
      </c>
      <c r="D1533" s="169">
        <v>35.83</v>
      </c>
      <c r="E1533" s="171" t="s">
        <v>3117</v>
      </c>
      <c r="F1533" s="174"/>
      <c r="G1533" s="160">
        <v>1</v>
      </c>
      <c r="M1533"/>
      <c r="N1533"/>
      <c r="O1533"/>
    </row>
    <row r="1534" spans="1:15" s="2" customFormat="1" x14ac:dyDescent="0.2">
      <c r="A1534" s="160">
        <v>1532</v>
      </c>
      <c r="B1534" s="168" t="s">
        <v>2256</v>
      </c>
      <c r="C1534" s="173" t="s">
        <v>726</v>
      </c>
      <c r="D1534" s="169">
        <v>35.83</v>
      </c>
      <c r="E1534" s="171" t="s">
        <v>3118</v>
      </c>
      <c r="F1534" s="174"/>
      <c r="G1534" s="160">
        <v>1</v>
      </c>
      <c r="M1534"/>
      <c r="N1534"/>
      <c r="O1534"/>
    </row>
    <row r="1535" spans="1:15" s="2" customFormat="1" x14ac:dyDescent="0.2">
      <c r="A1535" s="160">
        <v>1533</v>
      </c>
      <c r="B1535" s="168" t="s">
        <v>2257</v>
      </c>
      <c r="C1535" s="173" t="s">
        <v>726</v>
      </c>
      <c r="D1535" s="169">
        <v>35.83</v>
      </c>
      <c r="E1535" s="171" t="s">
        <v>3117</v>
      </c>
      <c r="F1535" s="174"/>
      <c r="G1535" s="160">
        <v>1</v>
      </c>
      <c r="M1535"/>
      <c r="N1535"/>
      <c r="O1535"/>
    </row>
    <row r="1536" spans="1:15" s="2" customFormat="1" x14ac:dyDescent="0.2">
      <c r="A1536" s="160">
        <v>1534</v>
      </c>
      <c r="B1536" s="168" t="s">
        <v>2258</v>
      </c>
      <c r="C1536" s="173" t="s">
        <v>726</v>
      </c>
      <c r="D1536" s="169">
        <v>35.83</v>
      </c>
      <c r="E1536" s="171" t="s">
        <v>3118</v>
      </c>
      <c r="F1536" s="174"/>
      <c r="G1536" s="160">
        <v>1</v>
      </c>
      <c r="M1536"/>
      <c r="N1536"/>
      <c r="O1536"/>
    </row>
    <row r="1537" spans="1:15" s="2" customFormat="1" x14ac:dyDescent="0.2">
      <c r="A1537" s="160">
        <v>1535</v>
      </c>
      <c r="B1537" s="168" t="s">
        <v>2259</v>
      </c>
      <c r="C1537" s="173" t="s">
        <v>726</v>
      </c>
      <c r="D1537" s="169">
        <v>35.83</v>
      </c>
      <c r="E1537" s="171" t="s">
        <v>3118</v>
      </c>
      <c r="F1537" s="174"/>
      <c r="G1537" s="160">
        <v>1</v>
      </c>
      <c r="M1537"/>
      <c r="N1537"/>
      <c r="O1537"/>
    </row>
    <row r="1538" spans="1:15" s="2" customFormat="1" x14ac:dyDescent="0.2">
      <c r="A1538" s="160">
        <v>1536</v>
      </c>
      <c r="B1538" s="168" t="s">
        <v>2260</v>
      </c>
      <c r="C1538" s="173" t="s">
        <v>726</v>
      </c>
      <c r="D1538" s="169">
        <v>35.83</v>
      </c>
      <c r="E1538" s="171" t="s">
        <v>3117</v>
      </c>
      <c r="F1538" s="174"/>
      <c r="G1538" s="160">
        <v>1</v>
      </c>
      <c r="M1538"/>
      <c r="N1538"/>
      <c r="O1538"/>
    </row>
    <row r="1539" spans="1:15" s="2" customFormat="1" x14ac:dyDescent="0.2">
      <c r="A1539" s="160">
        <v>1537</v>
      </c>
      <c r="B1539" s="168" t="s">
        <v>2261</v>
      </c>
      <c r="C1539" s="173" t="s">
        <v>726</v>
      </c>
      <c r="D1539" s="169">
        <v>35.83</v>
      </c>
      <c r="E1539" s="171" t="s">
        <v>3118</v>
      </c>
      <c r="F1539" s="174"/>
      <c r="G1539" s="160">
        <v>1</v>
      </c>
      <c r="M1539"/>
      <c r="N1539"/>
      <c r="O1539"/>
    </row>
    <row r="1540" spans="1:15" s="2" customFormat="1" x14ac:dyDescent="0.2">
      <c r="A1540" s="160">
        <v>1538</v>
      </c>
      <c r="B1540" s="168" t="s">
        <v>2262</v>
      </c>
      <c r="C1540" s="173" t="s">
        <v>726</v>
      </c>
      <c r="D1540" s="169">
        <v>35.83</v>
      </c>
      <c r="E1540" s="171" t="s">
        <v>3117</v>
      </c>
      <c r="F1540" s="174"/>
      <c r="G1540" s="160">
        <v>1</v>
      </c>
      <c r="M1540"/>
      <c r="N1540"/>
      <c r="O1540"/>
    </row>
    <row r="1541" spans="1:15" s="2" customFormat="1" x14ac:dyDescent="0.2">
      <c r="A1541" s="160">
        <v>1539</v>
      </c>
      <c r="B1541" s="168" t="s">
        <v>2263</v>
      </c>
      <c r="C1541" s="173" t="s">
        <v>726</v>
      </c>
      <c r="D1541" s="169">
        <v>38.08</v>
      </c>
      <c r="E1541" s="171" t="s">
        <v>3118</v>
      </c>
      <c r="F1541" s="174"/>
      <c r="G1541" s="160">
        <v>1</v>
      </c>
      <c r="M1541"/>
      <c r="N1541"/>
      <c r="O1541"/>
    </row>
    <row r="1542" spans="1:15" s="2" customFormat="1" x14ac:dyDescent="0.2">
      <c r="A1542" s="160">
        <v>1540</v>
      </c>
      <c r="B1542" s="168" t="s">
        <v>2264</v>
      </c>
      <c r="C1542" s="173" t="s">
        <v>726</v>
      </c>
      <c r="D1542" s="169">
        <v>38.08</v>
      </c>
      <c r="E1542" s="171" t="s">
        <v>3117</v>
      </c>
      <c r="F1542" s="174"/>
      <c r="G1542" s="160">
        <v>1</v>
      </c>
      <c r="M1542"/>
      <c r="N1542"/>
      <c r="O1542"/>
    </row>
    <row r="1543" spans="1:15" s="2" customFormat="1" x14ac:dyDescent="0.2">
      <c r="A1543" s="160">
        <v>1541</v>
      </c>
      <c r="B1543" s="168" t="s">
        <v>2265</v>
      </c>
      <c r="C1543" s="173" t="s">
        <v>726</v>
      </c>
      <c r="D1543" s="169">
        <v>38.08</v>
      </c>
      <c r="E1543" s="171" t="s">
        <v>3118</v>
      </c>
      <c r="F1543" s="174"/>
      <c r="G1543" s="160">
        <v>1</v>
      </c>
      <c r="M1543"/>
      <c r="N1543"/>
      <c r="O1543"/>
    </row>
    <row r="1544" spans="1:15" s="2" customFormat="1" x14ac:dyDescent="0.2">
      <c r="A1544" s="160">
        <v>1542</v>
      </c>
      <c r="B1544" s="168" t="s">
        <v>2266</v>
      </c>
      <c r="C1544" s="173" t="s">
        <v>726</v>
      </c>
      <c r="D1544" s="169">
        <v>38.08</v>
      </c>
      <c r="E1544" s="171" t="s">
        <v>3117</v>
      </c>
      <c r="F1544" s="174"/>
      <c r="G1544" s="160">
        <v>1</v>
      </c>
      <c r="M1544"/>
      <c r="N1544"/>
      <c r="O1544"/>
    </row>
    <row r="1545" spans="1:15" s="2" customFormat="1" x14ac:dyDescent="0.2">
      <c r="A1545" s="160">
        <v>1543</v>
      </c>
      <c r="B1545" s="168" t="s">
        <v>2267</v>
      </c>
      <c r="C1545" s="173" t="s">
        <v>726</v>
      </c>
      <c r="D1545" s="169">
        <v>35.83</v>
      </c>
      <c r="E1545" s="171" t="s">
        <v>3118</v>
      </c>
      <c r="F1545" s="174"/>
      <c r="G1545" s="160">
        <v>1</v>
      </c>
      <c r="M1545"/>
      <c r="N1545"/>
      <c r="O1545"/>
    </row>
    <row r="1546" spans="1:15" s="2" customFormat="1" x14ac:dyDescent="0.2">
      <c r="A1546" s="160">
        <v>1544</v>
      </c>
      <c r="B1546" s="168" t="s">
        <v>2268</v>
      </c>
      <c r="C1546" s="173" t="s">
        <v>726</v>
      </c>
      <c r="D1546" s="169">
        <v>35.83</v>
      </c>
      <c r="E1546" s="171" t="s">
        <v>3117</v>
      </c>
      <c r="F1546" s="174"/>
      <c r="G1546" s="160">
        <v>1</v>
      </c>
      <c r="M1546"/>
      <c r="N1546"/>
      <c r="O1546"/>
    </row>
    <row r="1547" spans="1:15" s="2" customFormat="1" x14ac:dyDescent="0.2">
      <c r="A1547" s="160">
        <v>1545</v>
      </c>
      <c r="B1547" s="168" t="s">
        <v>2269</v>
      </c>
      <c r="C1547" s="173" t="s">
        <v>726</v>
      </c>
      <c r="D1547" s="169">
        <v>35.83</v>
      </c>
      <c r="E1547" s="171" t="s">
        <v>3118</v>
      </c>
      <c r="F1547" s="174"/>
      <c r="G1547" s="160">
        <v>1</v>
      </c>
      <c r="M1547"/>
      <c r="N1547"/>
      <c r="O1547"/>
    </row>
    <row r="1548" spans="1:15" s="2" customFormat="1" x14ac:dyDescent="0.2">
      <c r="A1548" s="160">
        <v>1546</v>
      </c>
      <c r="B1548" s="168" t="s">
        <v>2270</v>
      </c>
      <c r="C1548" s="173" t="s">
        <v>726</v>
      </c>
      <c r="D1548" s="169">
        <v>35.83</v>
      </c>
      <c r="E1548" s="171" t="s">
        <v>3117</v>
      </c>
      <c r="F1548" s="174"/>
      <c r="G1548" s="160">
        <v>1</v>
      </c>
      <c r="M1548"/>
      <c r="N1548"/>
      <c r="O1548"/>
    </row>
    <row r="1549" spans="1:15" s="2" customFormat="1" x14ac:dyDescent="0.2">
      <c r="A1549" s="160">
        <v>1547</v>
      </c>
      <c r="B1549" s="168" t="s">
        <v>2271</v>
      </c>
      <c r="C1549" s="173" t="s">
        <v>726</v>
      </c>
      <c r="D1549" s="169">
        <v>35.83</v>
      </c>
      <c r="E1549" s="171" t="s">
        <v>3118</v>
      </c>
      <c r="F1549" s="174"/>
      <c r="G1549" s="160">
        <v>1</v>
      </c>
      <c r="M1549"/>
      <c r="N1549"/>
      <c r="O1549"/>
    </row>
    <row r="1550" spans="1:15" s="2" customFormat="1" x14ac:dyDescent="0.2">
      <c r="A1550" s="160">
        <v>1548</v>
      </c>
      <c r="B1550" s="168" t="s">
        <v>2272</v>
      </c>
      <c r="C1550" s="173" t="s">
        <v>726</v>
      </c>
      <c r="D1550" s="169">
        <v>35.83</v>
      </c>
      <c r="E1550" s="171" t="s">
        <v>3118</v>
      </c>
      <c r="F1550" s="174"/>
      <c r="G1550" s="160">
        <v>1</v>
      </c>
      <c r="M1550"/>
      <c r="N1550"/>
      <c r="O1550"/>
    </row>
    <row r="1551" spans="1:15" s="2" customFormat="1" x14ac:dyDescent="0.2">
      <c r="A1551" s="160">
        <v>1549</v>
      </c>
      <c r="B1551" s="168" t="s">
        <v>2273</v>
      </c>
      <c r="C1551" s="173" t="s">
        <v>726</v>
      </c>
      <c r="D1551" s="169">
        <v>35.83</v>
      </c>
      <c r="E1551" s="171" t="s">
        <v>3117</v>
      </c>
      <c r="F1551" s="174"/>
      <c r="G1551" s="160">
        <v>1</v>
      </c>
      <c r="M1551"/>
      <c r="N1551"/>
      <c r="O1551"/>
    </row>
    <row r="1552" spans="1:15" s="2" customFormat="1" x14ac:dyDescent="0.2">
      <c r="A1552" s="160">
        <v>1550</v>
      </c>
      <c r="B1552" s="168" t="s">
        <v>2274</v>
      </c>
      <c r="C1552" s="173" t="s">
        <v>726</v>
      </c>
      <c r="D1552" s="169">
        <v>35.83</v>
      </c>
      <c r="E1552" s="171" t="s">
        <v>3118</v>
      </c>
      <c r="F1552" s="174"/>
      <c r="G1552" s="160">
        <v>1</v>
      </c>
      <c r="M1552"/>
      <c r="N1552"/>
      <c r="O1552"/>
    </row>
    <row r="1553" spans="1:15" s="2" customFormat="1" x14ac:dyDescent="0.2">
      <c r="A1553" s="160">
        <v>1551</v>
      </c>
      <c r="B1553" s="168" t="s">
        <v>2275</v>
      </c>
      <c r="C1553" s="173" t="s">
        <v>726</v>
      </c>
      <c r="D1553" s="169">
        <v>35.83</v>
      </c>
      <c r="E1553" s="171" t="s">
        <v>3117</v>
      </c>
      <c r="F1553" s="174"/>
      <c r="G1553" s="160">
        <v>1</v>
      </c>
      <c r="M1553"/>
      <c r="N1553"/>
      <c r="O1553"/>
    </row>
    <row r="1554" spans="1:15" s="2" customFormat="1" x14ac:dyDescent="0.2">
      <c r="A1554" s="160">
        <v>1552</v>
      </c>
      <c r="B1554" s="168" t="s">
        <v>2276</v>
      </c>
      <c r="C1554" s="173" t="s">
        <v>726</v>
      </c>
      <c r="D1554" s="169">
        <v>35.83</v>
      </c>
      <c r="E1554" s="171" t="s">
        <v>3118</v>
      </c>
      <c r="F1554" s="174"/>
      <c r="G1554" s="160">
        <v>1</v>
      </c>
      <c r="M1554"/>
      <c r="N1554"/>
      <c r="O1554"/>
    </row>
    <row r="1555" spans="1:15" s="2" customFormat="1" x14ac:dyDescent="0.2">
      <c r="A1555" s="160">
        <v>1553</v>
      </c>
      <c r="B1555" s="168" t="s">
        <v>2277</v>
      </c>
      <c r="C1555" s="173" t="s">
        <v>726</v>
      </c>
      <c r="D1555" s="169">
        <v>35.83</v>
      </c>
      <c r="E1555" s="171" t="s">
        <v>3117</v>
      </c>
      <c r="F1555" s="174"/>
      <c r="G1555" s="160">
        <v>1</v>
      </c>
      <c r="M1555"/>
      <c r="N1555"/>
      <c r="O1555"/>
    </row>
    <row r="1556" spans="1:15" s="2" customFormat="1" x14ac:dyDescent="0.2">
      <c r="A1556" s="160">
        <v>1554</v>
      </c>
      <c r="B1556" s="168" t="s">
        <v>2278</v>
      </c>
      <c r="C1556" s="173" t="s">
        <v>726</v>
      </c>
      <c r="D1556" s="169">
        <v>35.83</v>
      </c>
      <c r="E1556" s="171" t="s">
        <v>3118</v>
      </c>
      <c r="F1556" s="174"/>
      <c r="G1556" s="160">
        <v>1</v>
      </c>
      <c r="M1556"/>
      <c r="N1556"/>
      <c r="O1556"/>
    </row>
    <row r="1557" spans="1:15" s="2" customFormat="1" x14ac:dyDescent="0.2">
      <c r="A1557" s="160">
        <v>1555</v>
      </c>
      <c r="B1557" s="168" t="s">
        <v>2279</v>
      </c>
      <c r="C1557" s="173" t="s">
        <v>726</v>
      </c>
      <c r="D1557" s="169">
        <v>35.83</v>
      </c>
      <c r="E1557" s="171" t="s">
        <v>3117</v>
      </c>
      <c r="F1557" s="174"/>
      <c r="G1557" s="160">
        <v>1</v>
      </c>
      <c r="M1557"/>
      <c r="N1557"/>
      <c r="O1557"/>
    </row>
    <row r="1558" spans="1:15" s="2" customFormat="1" x14ac:dyDescent="0.2">
      <c r="A1558" s="160">
        <v>1556</v>
      </c>
      <c r="B1558" s="168" t="s">
        <v>2280</v>
      </c>
      <c r="C1558" s="173" t="s">
        <v>726</v>
      </c>
      <c r="D1558" s="169">
        <v>35.83</v>
      </c>
      <c r="E1558" s="171" t="s">
        <v>3118</v>
      </c>
      <c r="F1558" s="174"/>
      <c r="G1558" s="160">
        <v>1</v>
      </c>
      <c r="M1558"/>
      <c r="N1558"/>
      <c r="O1558"/>
    </row>
    <row r="1559" spans="1:15" s="2" customFormat="1" x14ac:dyDescent="0.2">
      <c r="A1559" s="160">
        <v>1557</v>
      </c>
      <c r="B1559" s="168" t="s">
        <v>2281</v>
      </c>
      <c r="C1559" s="173" t="s">
        <v>726</v>
      </c>
      <c r="D1559" s="169">
        <v>35.83</v>
      </c>
      <c r="E1559" s="171" t="s">
        <v>3118</v>
      </c>
      <c r="F1559" s="174"/>
      <c r="G1559" s="160">
        <v>1</v>
      </c>
      <c r="M1559"/>
      <c r="N1559"/>
      <c r="O1559"/>
    </row>
    <row r="1560" spans="1:15" s="2" customFormat="1" x14ac:dyDescent="0.2">
      <c r="A1560" s="160">
        <v>1558</v>
      </c>
      <c r="B1560" s="168" t="s">
        <v>2282</v>
      </c>
      <c r="C1560" s="173" t="s">
        <v>726</v>
      </c>
      <c r="D1560" s="169">
        <v>35.83</v>
      </c>
      <c r="E1560" s="171" t="s">
        <v>3117</v>
      </c>
      <c r="F1560" s="174"/>
      <c r="G1560" s="160">
        <v>1</v>
      </c>
      <c r="M1560"/>
      <c r="N1560"/>
      <c r="O1560"/>
    </row>
    <row r="1561" spans="1:15" s="2" customFormat="1" x14ac:dyDescent="0.2">
      <c r="A1561" s="160">
        <v>1559</v>
      </c>
      <c r="B1561" s="168" t="s">
        <v>2283</v>
      </c>
      <c r="C1561" s="173" t="s">
        <v>726</v>
      </c>
      <c r="D1561" s="169">
        <v>35.83</v>
      </c>
      <c r="E1561" s="171" t="s">
        <v>3118</v>
      </c>
      <c r="F1561" s="174"/>
      <c r="G1561" s="160">
        <v>1</v>
      </c>
      <c r="M1561"/>
      <c r="N1561"/>
      <c r="O1561"/>
    </row>
    <row r="1562" spans="1:15" s="2" customFormat="1" x14ac:dyDescent="0.2">
      <c r="A1562" s="160">
        <v>1560</v>
      </c>
      <c r="B1562" s="168" t="s">
        <v>2284</v>
      </c>
      <c r="C1562" s="173" t="s">
        <v>726</v>
      </c>
      <c r="D1562" s="169">
        <v>35.83</v>
      </c>
      <c r="E1562" s="171" t="s">
        <v>3117</v>
      </c>
      <c r="F1562" s="174"/>
      <c r="G1562" s="160">
        <v>1</v>
      </c>
      <c r="M1562"/>
      <c r="N1562"/>
      <c r="O1562"/>
    </row>
    <row r="1563" spans="1:15" s="2" customFormat="1" x14ac:dyDescent="0.2">
      <c r="A1563" s="160">
        <v>1561</v>
      </c>
      <c r="B1563" s="168" t="s">
        <v>2285</v>
      </c>
      <c r="C1563" s="173" t="s">
        <v>726</v>
      </c>
      <c r="D1563" s="169">
        <v>35.83</v>
      </c>
      <c r="E1563" s="171" t="s">
        <v>3118</v>
      </c>
      <c r="F1563" s="174"/>
      <c r="G1563" s="160">
        <v>1</v>
      </c>
      <c r="M1563"/>
      <c r="N1563"/>
      <c r="O1563"/>
    </row>
    <row r="1564" spans="1:15" s="2" customFormat="1" x14ac:dyDescent="0.2">
      <c r="A1564" s="160">
        <v>1562</v>
      </c>
      <c r="B1564" s="168" t="s">
        <v>2286</v>
      </c>
      <c r="C1564" s="173" t="s">
        <v>726</v>
      </c>
      <c r="D1564" s="169">
        <v>35.83</v>
      </c>
      <c r="E1564" s="171" t="s">
        <v>3117</v>
      </c>
      <c r="F1564" s="174"/>
      <c r="G1564" s="160">
        <v>1</v>
      </c>
      <c r="M1564"/>
      <c r="N1564"/>
      <c r="O1564"/>
    </row>
    <row r="1565" spans="1:15" s="2" customFormat="1" x14ac:dyDescent="0.2">
      <c r="A1565" s="160">
        <v>1563</v>
      </c>
      <c r="B1565" s="168" t="s">
        <v>2287</v>
      </c>
      <c r="C1565" s="173" t="s">
        <v>726</v>
      </c>
      <c r="D1565" s="169">
        <v>35.83</v>
      </c>
      <c r="E1565" s="171" t="s">
        <v>3118</v>
      </c>
      <c r="F1565" s="174"/>
      <c r="G1565" s="160">
        <v>1</v>
      </c>
      <c r="M1565"/>
      <c r="N1565"/>
      <c r="O1565"/>
    </row>
    <row r="1566" spans="1:15" s="2" customFormat="1" x14ac:dyDescent="0.2">
      <c r="A1566" s="160">
        <v>1564</v>
      </c>
      <c r="B1566" s="168" t="s">
        <v>2288</v>
      </c>
      <c r="C1566" s="173" t="s">
        <v>726</v>
      </c>
      <c r="D1566" s="169">
        <v>35.83</v>
      </c>
      <c r="E1566" s="171" t="s">
        <v>3117</v>
      </c>
      <c r="F1566" s="174"/>
      <c r="G1566" s="160">
        <v>1</v>
      </c>
      <c r="M1566"/>
      <c r="N1566"/>
      <c r="O1566"/>
    </row>
    <row r="1567" spans="1:15" s="2" customFormat="1" x14ac:dyDescent="0.2">
      <c r="A1567" s="160">
        <v>1565</v>
      </c>
      <c r="B1567" s="168" t="s">
        <v>2289</v>
      </c>
      <c r="C1567" s="173" t="s">
        <v>726</v>
      </c>
      <c r="D1567" s="169">
        <v>35.83</v>
      </c>
      <c r="E1567" s="171" t="s">
        <v>3118</v>
      </c>
      <c r="F1567" s="174"/>
      <c r="G1567" s="160">
        <v>1</v>
      </c>
      <c r="M1567"/>
      <c r="N1567"/>
      <c r="O1567"/>
    </row>
    <row r="1568" spans="1:15" s="2" customFormat="1" x14ac:dyDescent="0.2">
      <c r="A1568" s="160">
        <v>1566</v>
      </c>
      <c r="B1568" s="168" t="s">
        <v>2290</v>
      </c>
      <c r="C1568" s="173" t="s">
        <v>726</v>
      </c>
      <c r="D1568" s="169">
        <v>35.83</v>
      </c>
      <c r="E1568" s="171" t="s">
        <v>3118</v>
      </c>
      <c r="F1568" s="174"/>
      <c r="G1568" s="160">
        <v>1</v>
      </c>
      <c r="M1568"/>
      <c r="N1568"/>
      <c r="O1568"/>
    </row>
    <row r="1569" spans="1:15" s="2" customFormat="1" x14ac:dyDescent="0.2">
      <c r="A1569" s="160">
        <v>1567</v>
      </c>
      <c r="B1569" s="168" t="s">
        <v>2291</v>
      </c>
      <c r="C1569" s="173" t="s">
        <v>726</v>
      </c>
      <c r="D1569" s="169">
        <v>35.83</v>
      </c>
      <c r="E1569" s="171" t="s">
        <v>3117</v>
      </c>
      <c r="F1569" s="174"/>
      <c r="G1569" s="160">
        <v>1</v>
      </c>
      <c r="M1569"/>
      <c r="N1569"/>
      <c r="O1569"/>
    </row>
    <row r="1570" spans="1:15" s="2" customFormat="1" x14ac:dyDescent="0.2">
      <c r="A1570" s="160">
        <v>1568</v>
      </c>
      <c r="B1570" s="168" t="s">
        <v>2292</v>
      </c>
      <c r="C1570" s="173" t="s">
        <v>726</v>
      </c>
      <c r="D1570" s="169">
        <v>35.83</v>
      </c>
      <c r="E1570" s="171" t="s">
        <v>3118</v>
      </c>
      <c r="F1570" s="174"/>
      <c r="G1570" s="160">
        <v>1</v>
      </c>
      <c r="M1570"/>
      <c r="N1570"/>
      <c r="O1570"/>
    </row>
    <row r="1571" spans="1:15" s="2" customFormat="1" x14ac:dyDescent="0.2">
      <c r="A1571" s="160">
        <v>1569</v>
      </c>
      <c r="B1571" s="168" t="s">
        <v>2293</v>
      </c>
      <c r="C1571" s="173" t="s">
        <v>726</v>
      </c>
      <c r="D1571" s="169">
        <v>35.83</v>
      </c>
      <c r="E1571" s="171" t="s">
        <v>3117</v>
      </c>
      <c r="F1571" s="174"/>
      <c r="G1571" s="160">
        <v>1</v>
      </c>
      <c r="M1571"/>
      <c r="N1571"/>
      <c r="O1571"/>
    </row>
    <row r="1572" spans="1:15" s="2" customFormat="1" x14ac:dyDescent="0.2">
      <c r="A1572" s="160">
        <v>1570</v>
      </c>
      <c r="B1572" s="168" t="s">
        <v>2294</v>
      </c>
      <c r="C1572" s="173" t="s">
        <v>726</v>
      </c>
      <c r="D1572" s="169">
        <v>38.08</v>
      </c>
      <c r="E1572" s="171" t="s">
        <v>3118</v>
      </c>
      <c r="F1572" s="174"/>
      <c r="G1572" s="160">
        <v>1</v>
      </c>
      <c r="M1572"/>
      <c r="N1572"/>
      <c r="O1572"/>
    </row>
    <row r="1573" spans="1:15" s="2" customFormat="1" x14ac:dyDescent="0.2">
      <c r="A1573" s="160">
        <v>1571</v>
      </c>
      <c r="B1573" s="168" t="s">
        <v>2295</v>
      </c>
      <c r="C1573" s="173" t="s">
        <v>726</v>
      </c>
      <c r="D1573" s="169">
        <v>38.08</v>
      </c>
      <c r="E1573" s="171" t="s">
        <v>3117</v>
      </c>
      <c r="F1573" s="174"/>
      <c r="G1573" s="160">
        <v>1</v>
      </c>
      <c r="M1573"/>
      <c r="N1573"/>
      <c r="O1573"/>
    </row>
    <row r="1574" spans="1:15" s="2" customFormat="1" x14ac:dyDescent="0.2">
      <c r="A1574" s="160">
        <v>1572</v>
      </c>
      <c r="B1574" s="168" t="s">
        <v>2296</v>
      </c>
      <c r="C1574" s="173" t="s">
        <v>726</v>
      </c>
      <c r="D1574" s="169">
        <v>35.83</v>
      </c>
      <c r="E1574" s="171" t="s">
        <v>3118</v>
      </c>
      <c r="F1574" s="174"/>
      <c r="G1574" s="160">
        <v>1</v>
      </c>
      <c r="M1574"/>
      <c r="N1574"/>
      <c r="O1574"/>
    </row>
    <row r="1575" spans="1:15" s="2" customFormat="1" x14ac:dyDescent="0.2">
      <c r="A1575" s="160">
        <v>1573</v>
      </c>
      <c r="B1575" s="163" t="s">
        <v>2297</v>
      </c>
      <c r="C1575" s="173" t="s">
        <v>726</v>
      </c>
      <c r="D1575" s="169">
        <v>36.08</v>
      </c>
      <c r="E1575" s="171" t="s">
        <v>3118</v>
      </c>
      <c r="F1575" s="174"/>
      <c r="G1575" s="160">
        <v>1</v>
      </c>
      <c r="M1575"/>
      <c r="N1575"/>
      <c r="O1575"/>
    </row>
    <row r="1576" spans="1:15" s="2" customFormat="1" x14ac:dyDescent="0.2">
      <c r="A1576" s="160">
        <v>1574</v>
      </c>
      <c r="B1576" s="163" t="s">
        <v>2298</v>
      </c>
      <c r="C1576" s="173" t="s">
        <v>726</v>
      </c>
      <c r="D1576" s="169">
        <v>36.08</v>
      </c>
      <c r="E1576" s="171" t="s">
        <v>3117</v>
      </c>
      <c r="F1576" s="174"/>
      <c r="G1576" s="160">
        <v>1</v>
      </c>
      <c r="M1576"/>
      <c r="N1576"/>
      <c r="O1576"/>
    </row>
    <row r="1577" spans="1:15" s="2" customFormat="1" x14ac:dyDescent="0.2">
      <c r="A1577" s="160">
        <v>1575</v>
      </c>
      <c r="B1577" s="163" t="s">
        <v>2299</v>
      </c>
      <c r="C1577" s="173" t="s">
        <v>726</v>
      </c>
      <c r="D1577" s="169">
        <v>36.08</v>
      </c>
      <c r="E1577" s="171" t="s">
        <v>3118</v>
      </c>
      <c r="F1577" s="174"/>
      <c r="G1577" s="160">
        <v>1</v>
      </c>
      <c r="M1577"/>
      <c r="N1577"/>
      <c r="O1577"/>
    </row>
    <row r="1578" spans="1:15" s="2" customFormat="1" x14ac:dyDescent="0.2">
      <c r="A1578" s="160">
        <v>1576</v>
      </c>
      <c r="B1578" s="163" t="s">
        <v>2300</v>
      </c>
      <c r="C1578" s="173" t="s">
        <v>726</v>
      </c>
      <c r="D1578" s="169">
        <v>36.08</v>
      </c>
      <c r="E1578" s="171" t="s">
        <v>3117</v>
      </c>
      <c r="F1578" s="174"/>
      <c r="G1578" s="160">
        <v>1</v>
      </c>
      <c r="M1578"/>
      <c r="N1578"/>
      <c r="O1578"/>
    </row>
    <row r="1579" spans="1:15" s="2" customFormat="1" x14ac:dyDescent="0.2">
      <c r="A1579" s="160">
        <v>1577</v>
      </c>
      <c r="B1579" s="163" t="s">
        <v>2301</v>
      </c>
      <c r="C1579" s="173" t="s">
        <v>726</v>
      </c>
      <c r="D1579" s="169">
        <v>36.08</v>
      </c>
      <c r="E1579" s="171" t="s">
        <v>3118</v>
      </c>
      <c r="F1579" s="174"/>
      <c r="G1579" s="160">
        <v>1</v>
      </c>
      <c r="M1579"/>
      <c r="N1579"/>
      <c r="O1579"/>
    </row>
    <row r="1580" spans="1:15" s="2" customFormat="1" x14ac:dyDescent="0.2">
      <c r="A1580" s="160">
        <v>1578</v>
      </c>
      <c r="B1580" s="163" t="s">
        <v>2302</v>
      </c>
      <c r="C1580" s="173" t="s">
        <v>726</v>
      </c>
      <c r="D1580" s="169">
        <v>36.08</v>
      </c>
      <c r="E1580" s="171" t="s">
        <v>3117</v>
      </c>
      <c r="F1580" s="174"/>
      <c r="G1580" s="160">
        <v>1</v>
      </c>
      <c r="M1580"/>
      <c r="N1580"/>
      <c r="O1580"/>
    </row>
    <row r="1581" spans="1:15" s="2" customFormat="1" x14ac:dyDescent="0.2">
      <c r="A1581" s="160">
        <v>1579</v>
      </c>
      <c r="B1581" s="163" t="s">
        <v>2303</v>
      </c>
      <c r="C1581" s="173" t="s">
        <v>726</v>
      </c>
      <c r="D1581" s="169">
        <v>36.08</v>
      </c>
      <c r="E1581" s="171" t="s">
        <v>3118</v>
      </c>
      <c r="F1581" s="174"/>
      <c r="G1581" s="160">
        <v>1</v>
      </c>
      <c r="M1581"/>
      <c r="N1581"/>
      <c r="O1581"/>
    </row>
    <row r="1582" spans="1:15" s="2" customFormat="1" x14ac:dyDescent="0.2">
      <c r="A1582" s="160">
        <v>1580</v>
      </c>
      <c r="B1582" s="163" t="s">
        <v>2304</v>
      </c>
      <c r="C1582" s="173" t="s">
        <v>726</v>
      </c>
      <c r="D1582" s="169">
        <v>36.08</v>
      </c>
      <c r="E1582" s="171" t="s">
        <v>3117</v>
      </c>
      <c r="F1582" s="174"/>
      <c r="G1582" s="160">
        <v>1</v>
      </c>
      <c r="M1582"/>
      <c r="N1582"/>
      <c r="O1582"/>
    </row>
    <row r="1583" spans="1:15" s="2" customFormat="1" x14ac:dyDescent="0.2">
      <c r="A1583" s="160">
        <v>1581</v>
      </c>
      <c r="B1583" s="168" t="s">
        <v>2305</v>
      </c>
      <c r="C1583" s="173" t="s">
        <v>726</v>
      </c>
      <c r="D1583" s="169">
        <v>36.08</v>
      </c>
      <c r="E1583" s="171" t="s">
        <v>3117</v>
      </c>
      <c r="F1583" s="174"/>
      <c r="G1583" s="160">
        <v>1</v>
      </c>
      <c r="M1583"/>
      <c r="N1583"/>
      <c r="O1583"/>
    </row>
    <row r="1584" spans="1:15" s="2" customFormat="1" x14ac:dyDescent="0.2">
      <c r="A1584" s="160">
        <v>1582</v>
      </c>
      <c r="B1584" s="168" t="s">
        <v>2306</v>
      </c>
      <c r="C1584" s="173" t="s">
        <v>726</v>
      </c>
      <c r="D1584" s="169">
        <v>36.08</v>
      </c>
      <c r="E1584" s="171" t="s">
        <v>3118</v>
      </c>
      <c r="F1584" s="174"/>
      <c r="G1584" s="160">
        <v>1</v>
      </c>
      <c r="M1584"/>
      <c r="N1584"/>
      <c r="O1584"/>
    </row>
    <row r="1585" spans="1:15" s="2" customFormat="1" x14ac:dyDescent="0.2">
      <c r="A1585" s="160">
        <v>1583</v>
      </c>
      <c r="B1585" s="168" t="s">
        <v>2307</v>
      </c>
      <c r="C1585" s="173" t="s">
        <v>726</v>
      </c>
      <c r="D1585" s="169">
        <v>36.08</v>
      </c>
      <c r="E1585" s="171" t="s">
        <v>3117</v>
      </c>
      <c r="F1585" s="174"/>
      <c r="G1585" s="160">
        <v>1</v>
      </c>
      <c r="M1585"/>
      <c r="N1585"/>
      <c r="O1585"/>
    </row>
    <row r="1586" spans="1:15" s="2" customFormat="1" x14ac:dyDescent="0.2">
      <c r="A1586" s="160">
        <v>1584</v>
      </c>
      <c r="B1586" s="168" t="s">
        <v>2308</v>
      </c>
      <c r="C1586" s="173" t="s">
        <v>726</v>
      </c>
      <c r="D1586" s="169">
        <v>38.340000000000003</v>
      </c>
      <c r="E1586" s="171" t="s">
        <v>3118</v>
      </c>
      <c r="F1586" s="174"/>
      <c r="G1586" s="160">
        <v>1</v>
      </c>
      <c r="M1586"/>
      <c r="N1586"/>
      <c r="O1586"/>
    </row>
    <row r="1587" spans="1:15" s="2" customFormat="1" x14ac:dyDescent="0.2">
      <c r="A1587" s="160">
        <v>1585</v>
      </c>
      <c r="B1587" s="168" t="s">
        <v>2309</v>
      </c>
      <c r="C1587" s="173" t="s">
        <v>726</v>
      </c>
      <c r="D1587" s="169">
        <v>38.590000000000003</v>
      </c>
      <c r="E1587" s="171" t="s">
        <v>3117</v>
      </c>
      <c r="F1587" s="174"/>
      <c r="G1587" s="160">
        <v>1</v>
      </c>
      <c r="M1587"/>
      <c r="N1587"/>
      <c r="O1587"/>
    </row>
    <row r="1588" spans="1:15" s="2" customFormat="1" x14ac:dyDescent="0.2">
      <c r="A1588" s="160">
        <v>1586</v>
      </c>
      <c r="B1588" s="168" t="s">
        <v>2310</v>
      </c>
      <c r="C1588" s="173" t="s">
        <v>726</v>
      </c>
      <c r="D1588" s="169">
        <v>36.31</v>
      </c>
      <c r="E1588" s="171" t="s">
        <v>3118</v>
      </c>
      <c r="F1588" s="174"/>
      <c r="G1588" s="160">
        <v>1</v>
      </c>
      <c r="M1588"/>
      <c r="N1588"/>
      <c r="O1588"/>
    </row>
    <row r="1589" spans="1:15" s="2" customFormat="1" x14ac:dyDescent="0.2">
      <c r="A1589" s="160">
        <v>1587</v>
      </c>
      <c r="B1589" s="163" t="s">
        <v>2311</v>
      </c>
      <c r="C1589" s="173" t="s">
        <v>726</v>
      </c>
      <c r="D1589" s="169">
        <v>36.31</v>
      </c>
      <c r="E1589" s="171" t="s">
        <v>3117</v>
      </c>
      <c r="F1589" s="174"/>
      <c r="G1589" s="160">
        <v>1</v>
      </c>
      <c r="M1589"/>
      <c r="N1589"/>
      <c r="O1589"/>
    </row>
    <row r="1590" spans="1:15" s="2" customFormat="1" x14ac:dyDescent="0.2">
      <c r="A1590" s="160">
        <v>1588</v>
      </c>
      <c r="B1590" s="163" t="s">
        <v>2312</v>
      </c>
      <c r="C1590" s="173" t="s">
        <v>726</v>
      </c>
      <c r="D1590" s="169">
        <v>36.31</v>
      </c>
      <c r="E1590" s="171" t="s">
        <v>3118</v>
      </c>
      <c r="F1590" s="174"/>
      <c r="G1590" s="160">
        <v>1</v>
      </c>
      <c r="M1590"/>
      <c r="N1590"/>
      <c r="O1590"/>
    </row>
    <row r="1591" spans="1:15" s="2" customFormat="1" x14ac:dyDescent="0.2">
      <c r="A1591" s="160">
        <v>1589</v>
      </c>
      <c r="B1591" s="163" t="s">
        <v>2313</v>
      </c>
      <c r="C1591" s="173" t="s">
        <v>726</v>
      </c>
      <c r="D1591" s="169">
        <v>36.31</v>
      </c>
      <c r="E1591" s="171" t="s">
        <v>3117</v>
      </c>
      <c r="F1591" s="174"/>
      <c r="G1591" s="160">
        <v>1</v>
      </c>
      <c r="M1591"/>
      <c r="N1591"/>
      <c r="O1591"/>
    </row>
    <row r="1592" spans="1:15" s="2" customFormat="1" x14ac:dyDescent="0.2">
      <c r="A1592" s="160">
        <v>1590</v>
      </c>
      <c r="B1592" s="163" t="s">
        <v>2314</v>
      </c>
      <c r="C1592" s="173" t="s">
        <v>726</v>
      </c>
      <c r="D1592" s="169">
        <v>36.31</v>
      </c>
      <c r="E1592" s="171" t="s">
        <v>3118</v>
      </c>
      <c r="F1592" s="174"/>
      <c r="G1592" s="160">
        <v>1</v>
      </c>
      <c r="M1592"/>
      <c r="N1592"/>
      <c r="O1592"/>
    </row>
    <row r="1593" spans="1:15" s="2" customFormat="1" x14ac:dyDescent="0.2">
      <c r="A1593" s="160">
        <v>1591</v>
      </c>
      <c r="B1593" s="163" t="s">
        <v>2315</v>
      </c>
      <c r="C1593" s="173" t="s">
        <v>726</v>
      </c>
      <c r="D1593" s="169">
        <v>36.31</v>
      </c>
      <c r="E1593" s="171" t="s">
        <v>3118</v>
      </c>
      <c r="F1593" s="174"/>
      <c r="G1593" s="160">
        <v>1</v>
      </c>
      <c r="M1593"/>
      <c r="N1593"/>
      <c r="O1593"/>
    </row>
    <row r="1594" spans="1:15" s="2" customFormat="1" x14ac:dyDescent="0.2">
      <c r="A1594" s="160">
        <v>1592</v>
      </c>
      <c r="B1594" s="163" t="s">
        <v>2316</v>
      </c>
      <c r="C1594" s="173" t="s">
        <v>726</v>
      </c>
      <c r="D1594" s="169">
        <v>36.31</v>
      </c>
      <c r="E1594" s="171" t="s">
        <v>3117</v>
      </c>
      <c r="F1594" s="174"/>
      <c r="G1594" s="160">
        <v>1</v>
      </c>
      <c r="M1594"/>
      <c r="N1594"/>
      <c r="O1594"/>
    </row>
    <row r="1595" spans="1:15" s="2" customFormat="1" x14ac:dyDescent="0.2">
      <c r="A1595" s="160">
        <v>1593</v>
      </c>
      <c r="B1595" s="163" t="s">
        <v>2317</v>
      </c>
      <c r="C1595" s="173" t="s">
        <v>726</v>
      </c>
      <c r="D1595" s="169">
        <v>36.31</v>
      </c>
      <c r="E1595" s="171" t="s">
        <v>3118</v>
      </c>
      <c r="F1595" s="174"/>
      <c r="G1595" s="160">
        <v>1</v>
      </c>
      <c r="M1595"/>
      <c r="N1595"/>
      <c r="O1595"/>
    </row>
    <row r="1596" spans="1:15" s="2" customFormat="1" x14ac:dyDescent="0.2">
      <c r="A1596" s="160">
        <v>1594</v>
      </c>
      <c r="B1596" s="163" t="s">
        <v>2318</v>
      </c>
      <c r="C1596" s="173" t="s">
        <v>726</v>
      </c>
      <c r="D1596" s="169">
        <v>36.31</v>
      </c>
      <c r="E1596" s="171" t="s">
        <v>3117</v>
      </c>
      <c r="F1596" s="174"/>
      <c r="G1596" s="160">
        <v>1</v>
      </c>
      <c r="M1596"/>
      <c r="N1596"/>
      <c r="O1596"/>
    </row>
    <row r="1597" spans="1:15" s="2" customFormat="1" x14ac:dyDescent="0.2">
      <c r="A1597" s="160">
        <v>1595</v>
      </c>
      <c r="B1597" s="163" t="s">
        <v>2319</v>
      </c>
      <c r="C1597" s="173" t="s">
        <v>726</v>
      </c>
      <c r="D1597" s="169">
        <v>36.31</v>
      </c>
      <c r="E1597" s="171" t="s">
        <v>3118</v>
      </c>
      <c r="F1597" s="174"/>
      <c r="G1597" s="160">
        <v>1</v>
      </c>
      <c r="M1597"/>
      <c r="N1597"/>
      <c r="O1597"/>
    </row>
    <row r="1598" spans="1:15" s="2" customFormat="1" x14ac:dyDescent="0.2">
      <c r="A1598" s="160">
        <v>1596</v>
      </c>
      <c r="B1598" s="168" t="s">
        <v>2320</v>
      </c>
      <c r="C1598" s="173" t="s">
        <v>726</v>
      </c>
      <c r="D1598" s="169">
        <v>38.340000000000003</v>
      </c>
      <c r="E1598" s="171" t="s">
        <v>3117</v>
      </c>
      <c r="F1598" s="174"/>
      <c r="G1598" s="160">
        <v>1</v>
      </c>
      <c r="M1598"/>
      <c r="N1598"/>
      <c r="O1598"/>
    </row>
    <row r="1599" spans="1:15" s="2" customFormat="1" x14ac:dyDescent="0.2">
      <c r="A1599" s="160">
        <v>1597</v>
      </c>
      <c r="B1599" s="163" t="s">
        <v>2321</v>
      </c>
      <c r="C1599" s="173" t="s">
        <v>726</v>
      </c>
      <c r="D1599" s="169">
        <v>38.090000000000003</v>
      </c>
      <c r="E1599" s="171" t="s">
        <v>489</v>
      </c>
      <c r="F1599" s="174"/>
      <c r="G1599" s="160">
        <v>1</v>
      </c>
      <c r="M1599"/>
      <c r="N1599"/>
      <c r="O1599"/>
    </row>
    <row r="1600" spans="1:15" s="2" customFormat="1" x14ac:dyDescent="0.2">
      <c r="A1600" s="160">
        <v>1598</v>
      </c>
      <c r="B1600" s="163" t="s">
        <v>2322</v>
      </c>
      <c r="C1600" s="173" t="s">
        <v>726</v>
      </c>
      <c r="D1600" s="169">
        <v>36.08</v>
      </c>
      <c r="E1600" s="171" t="s">
        <v>489</v>
      </c>
      <c r="F1600" s="174"/>
      <c r="G1600" s="160">
        <v>1</v>
      </c>
      <c r="M1600"/>
      <c r="N1600"/>
      <c r="O1600"/>
    </row>
    <row r="1601" spans="1:15" s="2" customFormat="1" x14ac:dyDescent="0.2">
      <c r="A1601" s="160">
        <v>1599</v>
      </c>
      <c r="B1601" s="163" t="s">
        <v>2323</v>
      </c>
      <c r="C1601" s="173" t="s">
        <v>726</v>
      </c>
      <c r="D1601" s="169">
        <v>36.08</v>
      </c>
      <c r="E1601" s="171" t="s">
        <v>489</v>
      </c>
      <c r="F1601" s="174"/>
      <c r="G1601" s="160">
        <v>1</v>
      </c>
      <c r="M1601"/>
      <c r="N1601"/>
      <c r="O1601"/>
    </row>
    <row r="1602" spans="1:15" s="2" customFormat="1" x14ac:dyDescent="0.2">
      <c r="A1602" s="160">
        <v>1600</v>
      </c>
      <c r="B1602" s="163" t="s">
        <v>2324</v>
      </c>
      <c r="C1602" s="173" t="s">
        <v>726</v>
      </c>
      <c r="D1602" s="169">
        <v>43.6</v>
      </c>
      <c r="E1602" s="171" t="s">
        <v>489</v>
      </c>
      <c r="F1602" s="174"/>
      <c r="G1602" s="160">
        <v>1</v>
      </c>
      <c r="M1602"/>
      <c r="N1602"/>
      <c r="O1602"/>
    </row>
    <row r="1603" spans="1:15" s="2" customFormat="1" x14ac:dyDescent="0.2">
      <c r="A1603" s="160">
        <v>1601</v>
      </c>
      <c r="B1603" s="163" t="s">
        <v>2325</v>
      </c>
      <c r="C1603" s="173" t="s">
        <v>726</v>
      </c>
      <c r="D1603" s="169">
        <v>43.6</v>
      </c>
      <c r="E1603" s="171" t="s">
        <v>489</v>
      </c>
      <c r="F1603" s="174"/>
      <c r="G1603" s="160">
        <v>1</v>
      </c>
      <c r="M1603"/>
      <c r="N1603"/>
      <c r="O1603"/>
    </row>
    <row r="1604" spans="1:15" s="2" customFormat="1" x14ac:dyDescent="0.2">
      <c r="A1604" s="160">
        <v>1602</v>
      </c>
      <c r="B1604" s="163" t="s">
        <v>2326</v>
      </c>
      <c r="C1604" s="173" t="s">
        <v>726</v>
      </c>
      <c r="D1604" s="169">
        <v>36.08</v>
      </c>
      <c r="E1604" s="171" t="s">
        <v>489</v>
      </c>
      <c r="F1604" s="174"/>
      <c r="G1604" s="160">
        <v>1</v>
      </c>
      <c r="M1604"/>
      <c r="N1604"/>
      <c r="O1604"/>
    </row>
    <row r="1605" spans="1:15" s="2" customFormat="1" x14ac:dyDescent="0.2">
      <c r="A1605" s="160">
        <v>1603</v>
      </c>
      <c r="B1605" s="163" t="s">
        <v>2327</v>
      </c>
      <c r="C1605" s="173" t="s">
        <v>726</v>
      </c>
      <c r="D1605" s="169">
        <v>36.08</v>
      </c>
      <c r="E1605" s="171" t="s">
        <v>489</v>
      </c>
      <c r="F1605" s="174"/>
      <c r="G1605" s="160">
        <v>1</v>
      </c>
      <c r="M1605"/>
      <c r="N1605"/>
      <c r="O1605"/>
    </row>
    <row r="1606" spans="1:15" s="2" customFormat="1" x14ac:dyDescent="0.2">
      <c r="A1606" s="160">
        <v>1604</v>
      </c>
      <c r="B1606" s="163" t="s">
        <v>2328</v>
      </c>
      <c r="C1606" s="173" t="s">
        <v>726</v>
      </c>
      <c r="D1606" s="169">
        <v>38.090000000000003</v>
      </c>
      <c r="E1606" s="171" t="s">
        <v>489</v>
      </c>
      <c r="F1606" s="174"/>
      <c r="G1606" s="160">
        <v>1</v>
      </c>
      <c r="M1606"/>
      <c r="N1606"/>
      <c r="O1606"/>
    </row>
    <row r="1607" spans="1:15" s="2" customFormat="1" x14ac:dyDescent="0.2">
      <c r="A1607" s="160">
        <v>1605</v>
      </c>
      <c r="B1607" s="168" t="s">
        <v>2329</v>
      </c>
      <c r="C1607" s="173" t="s">
        <v>726</v>
      </c>
      <c r="D1607" s="169">
        <v>25.1</v>
      </c>
      <c r="E1607" s="171" t="s">
        <v>489</v>
      </c>
      <c r="F1607" s="174"/>
      <c r="G1607" s="160">
        <v>1</v>
      </c>
      <c r="M1607"/>
      <c r="N1607"/>
      <c r="O1607"/>
    </row>
    <row r="1608" spans="1:15" s="2" customFormat="1" x14ac:dyDescent="0.2">
      <c r="A1608" s="160">
        <v>1606</v>
      </c>
      <c r="B1608" s="163" t="s">
        <v>2330</v>
      </c>
      <c r="C1608" s="173" t="s">
        <v>726</v>
      </c>
      <c r="D1608" s="169">
        <v>38.090000000000003</v>
      </c>
      <c r="E1608" s="171" t="s">
        <v>3117</v>
      </c>
      <c r="F1608" s="174"/>
      <c r="G1608" s="160">
        <v>1</v>
      </c>
      <c r="M1608"/>
      <c r="N1608"/>
      <c r="O1608"/>
    </row>
    <row r="1609" spans="1:15" s="2" customFormat="1" x14ac:dyDescent="0.2">
      <c r="A1609" s="160">
        <v>1607</v>
      </c>
      <c r="B1609" s="168" t="s">
        <v>2331</v>
      </c>
      <c r="C1609" s="173" t="s">
        <v>726</v>
      </c>
      <c r="D1609" s="169">
        <v>36.08</v>
      </c>
      <c r="E1609" s="171" t="s">
        <v>3118</v>
      </c>
      <c r="F1609" s="174"/>
      <c r="G1609" s="160">
        <v>1</v>
      </c>
      <c r="M1609"/>
      <c r="N1609"/>
      <c r="O1609"/>
    </row>
    <row r="1610" spans="1:15" s="2" customFormat="1" x14ac:dyDescent="0.2">
      <c r="A1610" s="160">
        <v>1608</v>
      </c>
      <c r="B1610" s="168" t="s">
        <v>2332</v>
      </c>
      <c r="C1610" s="173" t="s">
        <v>726</v>
      </c>
      <c r="D1610" s="169">
        <v>36.08</v>
      </c>
      <c r="E1610" s="171" t="s">
        <v>3117</v>
      </c>
      <c r="F1610" s="174"/>
      <c r="G1610" s="160">
        <v>1</v>
      </c>
      <c r="M1610"/>
      <c r="N1610"/>
      <c r="O1610"/>
    </row>
    <row r="1611" spans="1:15" s="2" customFormat="1" x14ac:dyDescent="0.2">
      <c r="A1611" s="160">
        <v>1609</v>
      </c>
      <c r="B1611" s="168" t="s">
        <v>2333</v>
      </c>
      <c r="C1611" s="173" t="s">
        <v>726</v>
      </c>
      <c r="D1611" s="169">
        <v>36.08</v>
      </c>
      <c r="E1611" s="171" t="s">
        <v>3118</v>
      </c>
      <c r="F1611" s="174"/>
      <c r="G1611" s="160">
        <v>1</v>
      </c>
      <c r="M1611"/>
      <c r="N1611"/>
      <c r="O1611"/>
    </row>
    <row r="1612" spans="1:15" s="2" customFormat="1" x14ac:dyDescent="0.2">
      <c r="A1612" s="160">
        <v>1610</v>
      </c>
      <c r="B1612" s="168" t="s">
        <v>2334</v>
      </c>
      <c r="C1612" s="173" t="s">
        <v>726</v>
      </c>
      <c r="D1612" s="169">
        <v>36.08</v>
      </c>
      <c r="E1612" s="171" t="s">
        <v>3117</v>
      </c>
      <c r="F1612" s="174"/>
      <c r="G1612" s="160">
        <v>1</v>
      </c>
      <c r="M1612"/>
      <c r="N1612"/>
      <c r="O1612"/>
    </row>
    <row r="1613" spans="1:15" s="2" customFormat="1" x14ac:dyDescent="0.2">
      <c r="A1613" s="160">
        <v>1611</v>
      </c>
      <c r="B1613" s="168" t="s">
        <v>2335</v>
      </c>
      <c r="C1613" s="173" t="s">
        <v>726</v>
      </c>
      <c r="D1613" s="169">
        <v>36.08</v>
      </c>
      <c r="E1613" s="171" t="s">
        <v>3118</v>
      </c>
      <c r="F1613" s="174"/>
      <c r="G1613" s="160">
        <v>1</v>
      </c>
      <c r="M1613"/>
      <c r="N1613"/>
      <c r="O1613"/>
    </row>
    <row r="1614" spans="1:15" s="2" customFormat="1" x14ac:dyDescent="0.2">
      <c r="A1614" s="160">
        <v>1612</v>
      </c>
      <c r="B1614" s="168" t="s">
        <v>2336</v>
      </c>
      <c r="C1614" s="173" t="s">
        <v>726</v>
      </c>
      <c r="D1614" s="169">
        <v>36.08</v>
      </c>
      <c r="E1614" s="171" t="s">
        <v>3117</v>
      </c>
      <c r="F1614" s="174"/>
      <c r="G1614" s="160">
        <v>1</v>
      </c>
      <c r="M1614"/>
      <c r="N1614"/>
      <c r="O1614"/>
    </row>
    <row r="1615" spans="1:15" s="2" customFormat="1" x14ac:dyDescent="0.2">
      <c r="A1615" s="160">
        <v>1613</v>
      </c>
      <c r="B1615" s="168" t="s">
        <v>2337</v>
      </c>
      <c r="C1615" s="173" t="s">
        <v>726</v>
      </c>
      <c r="D1615" s="169">
        <v>36.08</v>
      </c>
      <c r="E1615" s="171" t="s">
        <v>3118</v>
      </c>
      <c r="F1615" s="174"/>
      <c r="G1615" s="160">
        <v>1</v>
      </c>
      <c r="M1615"/>
      <c r="N1615"/>
      <c r="O1615"/>
    </row>
    <row r="1616" spans="1:15" s="2" customFormat="1" x14ac:dyDescent="0.2">
      <c r="A1616" s="160">
        <v>1614</v>
      </c>
      <c r="B1616" s="168" t="s">
        <v>2338</v>
      </c>
      <c r="C1616" s="173" t="s">
        <v>726</v>
      </c>
      <c r="D1616" s="169">
        <v>36.08</v>
      </c>
      <c r="E1616" s="171" t="s">
        <v>3117</v>
      </c>
      <c r="F1616" s="174"/>
      <c r="G1616" s="160">
        <v>1</v>
      </c>
      <c r="M1616"/>
      <c r="N1616"/>
      <c r="O1616"/>
    </row>
    <row r="1617" spans="1:15" s="2" customFormat="1" x14ac:dyDescent="0.2">
      <c r="A1617" s="160">
        <v>1615</v>
      </c>
      <c r="B1617" s="168" t="s">
        <v>2339</v>
      </c>
      <c r="C1617" s="173" t="s">
        <v>726</v>
      </c>
      <c r="D1617" s="169">
        <v>36.08</v>
      </c>
      <c r="E1617" s="171" t="s">
        <v>3118</v>
      </c>
      <c r="F1617" s="174"/>
      <c r="G1617" s="160">
        <v>1</v>
      </c>
      <c r="M1617"/>
      <c r="N1617"/>
      <c r="O1617"/>
    </row>
    <row r="1618" spans="1:15" s="2" customFormat="1" x14ac:dyDescent="0.2">
      <c r="A1618" s="160">
        <v>1616</v>
      </c>
      <c r="B1618" s="168" t="s">
        <v>2340</v>
      </c>
      <c r="C1618" s="173" t="s">
        <v>726</v>
      </c>
      <c r="D1618" s="169">
        <v>38.340000000000003</v>
      </c>
      <c r="E1618" s="171" t="s">
        <v>3117</v>
      </c>
      <c r="F1618" s="174"/>
      <c r="G1618" s="160">
        <v>1</v>
      </c>
      <c r="M1618"/>
      <c r="N1618"/>
      <c r="O1618"/>
    </row>
    <row r="1619" spans="1:15" s="2" customFormat="1" x14ac:dyDescent="0.2">
      <c r="A1619" s="160">
        <v>1617</v>
      </c>
      <c r="B1619" s="168" t="s">
        <v>2341</v>
      </c>
      <c r="C1619" s="173" t="s">
        <v>726</v>
      </c>
      <c r="D1619" s="169">
        <v>38.590000000000003</v>
      </c>
      <c r="E1619" s="171" t="s">
        <v>3118</v>
      </c>
      <c r="F1619" s="174"/>
      <c r="G1619" s="160">
        <v>1</v>
      </c>
      <c r="M1619"/>
      <c r="N1619"/>
      <c r="O1619"/>
    </row>
    <row r="1620" spans="1:15" s="2" customFormat="1" x14ac:dyDescent="0.2">
      <c r="A1620" s="160">
        <v>1618</v>
      </c>
      <c r="B1620" s="168" t="s">
        <v>2342</v>
      </c>
      <c r="C1620" s="173" t="s">
        <v>726</v>
      </c>
      <c r="D1620" s="169">
        <v>36.31</v>
      </c>
      <c r="E1620" s="171" t="s">
        <v>3117</v>
      </c>
      <c r="F1620" s="174"/>
      <c r="G1620" s="160">
        <v>1</v>
      </c>
      <c r="M1620"/>
      <c r="N1620"/>
      <c r="O1620"/>
    </row>
    <row r="1621" spans="1:15" s="2" customFormat="1" x14ac:dyDescent="0.2">
      <c r="A1621" s="160">
        <v>1619</v>
      </c>
      <c r="B1621" s="168" t="s">
        <v>2343</v>
      </c>
      <c r="C1621" s="173" t="s">
        <v>726</v>
      </c>
      <c r="D1621" s="169">
        <v>36.31</v>
      </c>
      <c r="E1621" s="171" t="s">
        <v>3118</v>
      </c>
      <c r="F1621" s="174"/>
      <c r="G1621" s="160">
        <v>1</v>
      </c>
      <c r="M1621"/>
      <c r="N1621"/>
      <c r="O1621"/>
    </row>
    <row r="1622" spans="1:15" s="2" customFormat="1" x14ac:dyDescent="0.2">
      <c r="A1622" s="160">
        <v>1620</v>
      </c>
      <c r="B1622" s="168" t="s">
        <v>2344</v>
      </c>
      <c r="C1622" s="173" t="s">
        <v>726</v>
      </c>
      <c r="D1622" s="169">
        <v>36.31</v>
      </c>
      <c r="E1622" s="171" t="s">
        <v>3118</v>
      </c>
      <c r="F1622" s="174"/>
      <c r="G1622" s="160">
        <v>1</v>
      </c>
      <c r="M1622"/>
      <c r="N1622"/>
      <c r="O1622"/>
    </row>
    <row r="1623" spans="1:15" s="2" customFormat="1" x14ac:dyDescent="0.2">
      <c r="A1623" s="160">
        <v>1621</v>
      </c>
      <c r="B1623" s="168" t="s">
        <v>2345</v>
      </c>
      <c r="C1623" s="173" t="s">
        <v>726</v>
      </c>
      <c r="D1623" s="169">
        <v>36.31</v>
      </c>
      <c r="E1623" s="171" t="s">
        <v>3118</v>
      </c>
      <c r="F1623" s="174"/>
      <c r="G1623" s="160">
        <v>1</v>
      </c>
      <c r="M1623"/>
      <c r="N1623"/>
      <c r="O1623"/>
    </row>
    <row r="1624" spans="1:15" s="2" customFormat="1" x14ac:dyDescent="0.2">
      <c r="A1624" s="160">
        <v>1622</v>
      </c>
      <c r="B1624" s="168" t="s">
        <v>2346</v>
      </c>
      <c r="C1624" s="173" t="s">
        <v>726</v>
      </c>
      <c r="D1624" s="169">
        <v>36.31</v>
      </c>
      <c r="E1624" s="171" t="s">
        <v>3118</v>
      </c>
      <c r="F1624" s="174"/>
      <c r="G1624" s="160">
        <v>1</v>
      </c>
      <c r="M1624"/>
      <c r="N1624"/>
      <c r="O1624"/>
    </row>
    <row r="1625" spans="1:15" s="2" customFormat="1" x14ac:dyDescent="0.2">
      <c r="A1625" s="160">
        <v>1623</v>
      </c>
      <c r="B1625" s="168" t="s">
        <v>2347</v>
      </c>
      <c r="C1625" s="173" t="s">
        <v>726</v>
      </c>
      <c r="D1625" s="169">
        <v>36.31</v>
      </c>
      <c r="E1625" s="171" t="s">
        <v>3117</v>
      </c>
      <c r="F1625" s="174"/>
      <c r="G1625" s="160">
        <v>1</v>
      </c>
      <c r="M1625"/>
      <c r="N1625"/>
      <c r="O1625"/>
    </row>
    <row r="1626" spans="1:15" s="2" customFormat="1" x14ac:dyDescent="0.2">
      <c r="A1626" s="160">
        <v>1624</v>
      </c>
      <c r="B1626" s="168" t="s">
        <v>2348</v>
      </c>
      <c r="C1626" s="173" t="s">
        <v>726</v>
      </c>
      <c r="D1626" s="169">
        <v>36.31</v>
      </c>
      <c r="E1626" s="171" t="s">
        <v>3118</v>
      </c>
      <c r="F1626" s="174"/>
      <c r="G1626" s="160">
        <v>1</v>
      </c>
      <c r="M1626"/>
      <c r="N1626"/>
      <c r="O1626"/>
    </row>
    <row r="1627" spans="1:15" s="2" customFormat="1" x14ac:dyDescent="0.2">
      <c r="A1627" s="160">
        <v>1625</v>
      </c>
      <c r="B1627" s="168" t="s">
        <v>2349</v>
      </c>
      <c r="C1627" s="173" t="s">
        <v>726</v>
      </c>
      <c r="D1627" s="169">
        <v>36.31</v>
      </c>
      <c r="E1627" s="171" t="s">
        <v>3117</v>
      </c>
      <c r="F1627" s="174"/>
      <c r="G1627" s="160">
        <v>1</v>
      </c>
      <c r="M1627"/>
      <c r="N1627"/>
      <c r="O1627"/>
    </row>
    <row r="1628" spans="1:15" s="2" customFormat="1" x14ac:dyDescent="0.2">
      <c r="A1628" s="160">
        <v>1626</v>
      </c>
      <c r="B1628" s="168" t="s">
        <v>2350</v>
      </c>
      <c r="C1628" s="173" t="s">
        <v>726</v>
      </c>
      <c r="D1628" s="169">
        <v>36.31</v>
      </c>
      <c r="E1628" s="171" t="s">
        <v>3118</v>
      </c>
      <c r="F1628" s="174"/>
      <c r="G1628" s="160">
        <v>1</v>
      </c>
      <c r="M1628"/>
      <c r="N1628"/>
      <c r="O1628"/>
    </row>
    <row r="1629" spans="1:15" s="2" customFormat="1" x14ac:dyDescent="0.2">
      <c r="A1629" s="160">
        <v>1627</v>
      </c>
      <c r="B1629" s="168" t="s">
        <v>2351</v>
      </c>
      <c r="C1629" s="173" t="s">
        <v>726</v>
      </c>
      <c r="D1629" s="169">
        <v>36.31</v>
      </c>
      <c r="E1629" s="171" t="s">
        <v>3117</v>
      </c>
      <c r="F1629" s="174"/>
      <c r="G1629" s="160">
        <v>1</v>
      </c>
      <c r="M1629"/>
      <c r="N1629"/>
      <c r="O1629"/>
    </row>
    <row r="1630" spans="1:15" s="2" customFormat="1" x14ac:dyDescent="0.2">
      <c r="A1630" s="160">
        <v>1628</v>
      </c>
      <c r="B1630" s="168" t="s">
        <v>2352</v>
      </c>
      <c r="C1630" s="173" t="s">
        <v>726</v>
      </c>
      <c r="D1630" s="169">
        <v>36.31</v>
      </c>
      <c r="E1630" s="171" t="s">
        <v>3118</v>
      </c>
      <c r="F1630" s="174"/>
      <c r="G1630" s="160">
        <v>1</v>
      </c>
      <c r="M1630"/>
      <c r="N1630"/>
      <c r="O1630"/>
    </row>
    <row r="1631" spans="1:15" s="2" customFormat="1" x14ac:dyDescent="0.2">
      <c r="A1631" s="160">
        <v>1629</v>
      </c>
      <c r="B1631" s="168" t="s">
        <v>2353</v>
      </c>
      <c r="C1631" s="173" t="s">
        <v>726</v>
      </c>
      <c r="D1631" s="169">
        <v>36.31</v>
      </c>
      <c r="E1631" s="171" t="s">
        <v>3117</v>
      </c>
      <c r="F1631" s="174"/>
      <c r="G1631" s="160">
        <v>1</v>
      </c>
      <c r="M1631"/>
      <c r="N1631"/>
      <c r="O1631"/>
    </row>
    <row r="1632" spans="1:15" s="2" customFormat="1" x14ac:dyDescent="0.2">
      <c r="A1632" s="160">
        <v>1630</v>
      </c>
      <c r="B1632" s="168" t="s">
        <v>2354</v>
      </c>
      <c r="C1632" s="173" t="s">
        <v>726</v>
      </c>
      <c r="D1632" s="169">
        <v>36.31</v>
      </c>
      <c r="E1632" s="171" t="s">
        <v>3118</v>
      </c>
      <c r="F1632" s="174"/>
      <c r="G1632" s="160">
        <v>1</v>
      </c>
      <c r="M1632"/>
      <c r="N1632"/>
      <c r="O1632"/>
    </row>
    <row r="1633" spans="1:15" s="2" customFormat="1" x14ac:dyDescent="0.2">
      <c r="A1633" s="160">
        <v>1631</v>
      </c>
      <c r="B1633" s="163" t="s">
        <v>2355</v>
      </c>
      <c r="C1633" s="173" t="s">
        <v>726</v>
      </c>
      <c r="D1633" s="169">
        <v>38.590000000000003</v>
      </c>
      <c r="E1633" s="171" t="s">
        <v>3118</v>
      </c>
      <c r="F1633" s="174"/>
      <c r="G1633" s="160">
        <v>1</v>
      </c>
      <c r="M1633"/>
      <c r="N1633"/>
      <c r="O1633"/>
    </row>
    <row r="1634" spans="1:15" s="2" customFormat="1" x14ac:dyDescent="0.2">
      <c r="A1634" s="160">
        <v>1632</v>
      </c>
      <c r="B1634" s="168" t="s">
        <v>2356</v>
      </c>
      <c r="C1634" s="173" t="s">
        <v>726</v>
      </c>
      <c r="D1634" s="169">
        <v>38.340000000000003</v>
      </c>
      <c r="E1634" s="171" t="s">
        <v>3117</v>
      </c>
      <c r="F1634" s="174"/>
      <c r="G1634" s="160">
        <v>1</v>
      </c>
      <c r="M1634"/>
      <c r="N1634"/>
      <c r="O1634"/>
    </row>
    <row r="1635" spans="1:15" s="2" customFormat="1" x14ac:dyDescent="0.2">
      <c r="A1635" s="160">
        <v>1633</v>
      </c>
      <c r="B1635" s="168" t="s">
        <v>2357</v>
      </c>
      <c r="C1635" s="173" t="s">
        <v>726</v>
      </c>
      <c r="D1635" s="169">
        <v>36.31</v>
      </c>
      <c r="E1635" s="171" t="s">
        <v>3118</v>
      </c>
      <c r="F1635" s="174"/>
      <c r="G1635" s="160">
        <v>1</v>
      </c>
      <c r="M1635"/>
      <c r="N1635"/>
      <c r="O1635"/>
    </row>
    <row r="1636" spans="1:15" s="2" customFormat="1" x14ac:dyDescent="0.2">
      <c r="A1636" s="160">
        <v>1634</v>
      </c>
      <c r="B1636" s="168" t="s">
        <v>2358</v>
      </c>
      <c r="C1636" s="173" t="s">
        <v>726</v>
      </c>
      <c r="D1636" s="169">
        <v>36.08</v>
      </c>
      <c r="E1636" s="171" t="s">
        <v>3117</v>
      </c>
      <c r="F1636" s="174"/>
      <c r="G1636" s="160">
        <v>1</v>
      </c>
      <c r="M1636"/>
      <c r="N1636"/>
      <c r="O1636"/>
    </row>
    <row r="1637" spans="1:15" s="2" customFormat="1" x14ac:dyDescent="0.2">
      <c r="A1637" s="160">
        <v>1635</v>
      </c>
      <c r="B1637" s="168" t="s">
        <v>2359</v>
      </c>
      <c r="C1637" s="173" t="s">
        <v>726</v>
      </c>
      <c r="D1637" s="169">
        <v>36.31</v>
      </c>
      <c r="E1637" s="171" t="s">
        <v>3118</v>
      </c>
      <c r="F1637" s="174"/>
      <c r="G1637" s="160">
        <v>1</v>
      </c>
      <c r="M1637"/>
      <c r="N1637"/>
      <c r="O1637"/>
    </row>
    <row r="1638" spans="1:15" s="2" customFormat="1" x14ac:dyDescent="0.2">
      <c r="A1638" s="160">
        <v>1636</v>
      </c>
      <c r="B1638" s="163" t="s">
        <v>2360</v>
      </c>
      <c r="C1638" s="173" t="s">
        <v>726</v>
      </c>
      <c r="D1638" s="169">
        <v>36.08</v>
      </c>
      <c r="E1638" s="171" t="s">
        <v>3117</v>
      </c>
      <c r="F1638" s="174"/>
      <c r="G1638" s="160">
        <v>1</v>
      </c>
      <c r="M1638"/>
      <c r="N1638"/>
      <c r="O1638"/>
    </row>
    <row r="1639" spans="1:15" s="2" customFormat="1" x14ac:dyDescent="0.2">
      <c r="A1639" s="160">
        <v>1637</v>
      </c>
      <c r="B1639" s="163" t="s">
        <v>2361</v>
      </c>
      <c r="C1639" s="173" t="s">
        <v>726</v>
      </c>
      <c r="D1639" s="169">
        <v>36.31</v>
      </c>
      <c r="E1639" s="171" t="s">
        <v>3118</v>
      </c>
      <c r="F1639" s="174"/>
      <c r="G1639" s="160">
        <v>1</v>
      </c>
      <c r="M1639"/>
      <c r="N1639"/>
      <c r="O1639"/>
    </row>
    <row r="1640" spans="1:15" s="2" customFormat="1" x14ac:dyDescent="0.2">
      <c r="A1640" s="160">
        <v>1638</v>
      </c>
      <c r="B1640" s="168" t="s">
        <v>2362</v>
      </c>
      <c r="C1640" s="173" t="s">
        <v>726</v>
      </c>
      <c r="D1640" s="169">
        <v>36.08</v>
      </c>
      <c r="E1640" s="171" t="s">
        <v>3117</v>
      </c>
      <c r="F1640" s="174"/>
      <c r="G1640" s="160">
        <v>1</v>
      </c>
      <c r="M1640"/>
      <c r="N1640"/>
      <c r="O1640"/>
    </row>
    <row r="1641" spans="1:15" s="2" customFormat="1" x14ac:dyDescent="0.2">
      <c r="A1641" s="160">
        <v>1639</v>
      </c>
      <c r="B1641" s="168" t="s">
        <v>2363</v>
      </c>
      <c r="C1641" s="173" t="s">
        <v>726</v>
      </c>
      <c r="D1641" s="169">
        <v>36.31</v>
      </c>
      <c r="E1641" s="171" t="s">
        <v>3118</v>
      </c>
      <c r="F1641" s="174"/>
      <c r="G1641" s="160">
        <v>1</v>
      </c>
      <c r="M1641"/>
      <c r="N1641"/>
      <c r="O1641"/>
    </row>
    <row r="1642" spans="1:15" s="2" customFormat="1" x14ac:dyDescent="0.2">
      <c r="A1642" s="160">
        <v>1640</v>
      </c>
      <c r="B1642" s="168" t="s">
        <v>2364</v>
      </c>
      <c r="C1642" s="173" t="s">
        <v>726</v>
      </c>
      <c r="D1642" s="169">
        <v>36.31</v>
      </c>
      <c r="E1642" s="171" t="s">
        <v>3118</v>
      </c>
      <c r="F1642" s="174"/>
      <c r="G1642" s="160">
        <v>1</v>
      </c>
      <c r="M1642"/>
      <c r="N1642"/>
      <c r="O1642"/>
    </row>
    <row r="1643" spans="1:15" s="2" customFormat="1" x14ac:dyDescent="0.2">
      <c r="A1643" s="160">
        <v>1641</v>
      </c>
      <c r="B1643" s="168" t="s">
        <v>2365</v>
      </c>
      <c r="C1643" s="173" t="s">
        <v>726</v>
      </c>
      <c r="D1643" s="169">
        <v>36.08</v>
      </c>
      <c r="E1643" s="171" t="s">
        <v>3117</v>
      </c>
      <c r="F1643" s="174"/>
      <c r="G1643" s="160">
        <v>1</v>
      </c>
      <c r="M1643"/>
      <c r="N1643"/>
      <c r="O1643"/>
    </row>
    <row r="1644" spans="1:15" s="2" customFormat="1" x14ac:dyDescent="0.2">
      <c r="A1644" s="160">
        <v>1642</v>
      </c>
      <c r="B1644" s="168" t="s">
        <v>2366</v>
      </c>
      <c r="C1644" s="173" t="s">
        <v>726</v>
      </c>
      <c r="D1644" s="169">
        <v>36.31</v>
      </c>
      <c r="E1644" s="171" t="s">
        <v>3118</v>
      </c>
      <c r="F1644" s="174"/>
      <c r="G1644" s="160">
        <v>1</v>
      </c>
      <c r="M1644"/>
      <c r="N1644"/>
      <c r="O1644"/>
    </row>
    <row r="1645" spans="1:15" s="2" customFormat="1" x14ac:dyDescent="0.2">
      <c r="A1645" s="160">
        <v>1643</v>
      </c>
      <c r="B1645" s="168" t="s">
        <v>2367</v>
      </c>
      <c r="C1645" s="173" t="s">
        <v>726</v>
      </c>
      <c r="D1645" s="169">
        <v>36.08</v>
      </c>
      <c r="E1645" s="171" t="s">
        <v>3117</v>
      </c>
      <c r="F1645" s="174"/>
      <c r="G1645" s="160">
        <v>1</v>
      </c>
      <c r="M1645"/>
      <c r="N1645"/>
      <c r="O1645"/>
    </row>
    <row r="1646" spans="1:15" s="2" customFormat="1" x14ac:dyDescent="0.2">
      <c r="A1646" s="160">
        <v>1644</v>
      </c>
      <c r="B1646" s="168" t="s">
        <v>2368</v>
      </c>
      <c r="C1646" s="173" t="s">
        <v>726</v>
      </c>
      <c r="D1646" s="169">
        <v>36.31</v>
      </c>
      <c r="E1646" s="171" t="s">
        <v>3118</v>
      </c>
      <c r="F1646" s="174"/>
      <c r="G1646" s="160">
        <v>1</v>
      </c>
      <c r="M1646"/>
      <c r="N1646"/>
      <c r="O1646"/>
    </row>
    <row r="1647" spans="1:15" s="2" customFormat="1" x14ac:dyDescent="0.2">
      <c r="A1647" s="160">
        <v>1645</v>
      </c>
      <c r="B1647" s="168" t="s">
        <v>2369</v>
      </c>
      <c r="C1647" s="173" t="s">
        <v>726</v>
      </c>
      <c r="D1647" s="169">
        <v>36.08</v>
      </c>
      <c r="E1647" s="171" t="s">
        <v>3117</v>
      </c>
      <c r="F1647" s="174"/>
      <c r="G1647" s="160">
        <v>1</v>
      </c>
      <c r="M1647"/>
      <c r="N1647"/>
      <c r="O1647"/>
    </row>
    <row r="1648" spans="1:15" s="2" customFormat="1" x14ac:dyDescent="0.2">
      <c r="A1648" s="160">
        <v>1646</v>
      </c>
      <c r="B1648" s="168" t="s">
        <v>2370</v>
      </c>
      <c r="C1648" s="173" t="s">
        <v>726</v>
      </c>
      <c r="D1648" s="169">
        <v>36.31</v>
      </c>
      <c r="E1648" s="171" t="s">
        <v>3118</v>
      </c>
      <c r="F1648" s="174"/>
      <c r="G1648" s="160">
        <v>1</v>
      </c>
      <c r="M1648"/>
      <c r="N1648"/>
      <c r="O1648"/>
    </row>
    <row r="1649" spans="1:15" s="2" customFormat="1" x14ac:dyDescent="0.2">
      <c r="A1649" s="160">
        <v>1647</v>
      </c>
      <c r="B1649" s="168" t="s">
        <v>2371</v>
      </c>
      <c r="C1649" s="173" t="s">
        <v>726</v>
      </c>
      <c r="D1649" s="169">
        <v>36.08</v>
      </c>
      <c r="E1649" s="171" t="s">
        <v>3117</v>
      </c>
      <c r="F1649" s="174"/>
      <c r="G1649" s="160">
        <v>1</v>
      </c>
      <c r="M1649"/>
      <c r="N1649"/>
      <c r="O1649"/>
    </row>
    <row r="1650" spans="1:15" s="2" customFormat="1" x14ac:dyDescent="0.2">
      <c r="A1650" s="160">
        <v>1648</v>
      </c>
      <c r="B1650" s="168" t="s">
        <v>2372</v>
      </c>
      <c r="C1650" s="173" t="s">
        <v>726</v>
      </c>
      <c r="D1650" s="169">
        <v>36.31</v>
      </c>
      <c r="E1650" s="171" t="s">
        <v>3118</v>
      </c>
      <c r="F1650" s="174"/>
      <c r="G1650" s="160">
        <v>1</v>
      </c>
      <c r="M1650"/>
      <c r="N1650"/>
      <c r="O1650"/>
    </row>
    <row r="1651" spans="1:15" s="2" customFormat="1" x14ac:dyDescent="0.2">
      <c r="A1651" s="160">
        <v>1649</v>
      </c>
      <c r="B1651" s="168" t="s">
        <v>2373</v>
      </c>
      <c r="C1651" s="173" t="s">
        <v>726</v>
      </c>
      <c r="D1651" s="169">
        <v>36.08</v>
      </c>
      <c r="E1651" s="171" t="s">
        <v>3117</v>
      </c>
      <c r="F1651" s="174"/>
      <c r="G1651" s="160">
        <v>1</v>
      </c>
      <c r="M1651"/>
      <c r="N1651"/>
      <c r="O1651"/>
    </row>
    <row r="1652" spans="1:15" s="2" customFormat="1" x14ac:dyDescent="0.2">
      <c r="A1652" s="160">
        <v>1650</v>
      </c>
      <c r="B1652" s="163" t="s">
        <v>2374</v>
      </c>
      <c r="C1652" s="173" t="s">
        <v>726</v>
      </c>
      <c r="D1652" s="169">
        <v>36.31</v>
      </c>
      <c r="E1652" s="171" t="s">
        <v>3118</v>
      </c>
      <c r="F1652" s="174"/>
      <c r="G1652" s="160">
        <v>1</v>
      </c>
      <c r="M1652"/>
      <c r="N1652"/>
      <c r="O1652"/>
    </row>
    <row r="1653" spans="1:15" s="2" customFormat="1" x14ac:dyDescent="0.2">
      <c r="A1653" s="160">
        <v>1651</v>
      </c>
      <c r="B1653" s="168" t="s">
        <v>2375</v>
      </c>
      <c r="C1653" s="173" t="s">
        <v>726</v>
      </c>
      <c r="D1653" s="169">
        <v>36.08</v>
      </c>
      <c r="E1653" s="171" t="s">
        <v>3117</v>
      </c>
      <c r="F1653" s="174"/>
      <c r="G1653" s="160">
        <v>1</v>
      </c>
      <c r="M1653"/>
      <c r="N1653"/>
      <c r="O1653"/>
    </row>
    <row r="1654" spans="1:15" s="2" customFormat="1" x14ac:dyDescent="0.2">
      <c r="A1654" s="160">
        <v>1652</v>
      </c>
      <c r="B1654" s="168" t="s">
        <v>2376</v>
      </c>
      <c r="C1654" s="173" t="s">
        <v>726</v>
      </c>
      <c r="D1654" s="169">
        <v>36.31</v>
      </c>
      <c r="E1654" s="171" t="s">
        <v>3118</v>
      </c>
      <c r="F1654" s="174"/>
      <c r="G1654" s="160">
        <v>1</v>
      </c>
      <c r="M1654"/>
      <c r="N1654"/>
      <c r="O1654"/>
    </row>
    <row r="1655" spans="1:15" s="2" customFormat="1" x14ac:dyDescent="0.2">
      <c r="A1655" s="160">
        <v>1653</v>
      </c>
      <c r="B1655" s="168" t="s">
        <v>2377</v>
      </c>
      <c r="C1655" s="173" t="s">
        <v>726</v>
      </c>
      <c r="D1655" s="169">
        <v>36.08</v>
      </c>
      <c r="E1655" s="171" t="s">
        <v>3117</v>
      </c>
      <c r="F1655" s="174"/>
      <c r="G1655" s="160">
        <v>1</v>
      </c>
      <c r="M1655"/>
      <c r="N1655"/>
      <c r="O1655"/>
    </row>
    <row r="1656" spans="1:15" s="2" customFormat="1" x14ac:dyDescent="0.2">
      <c r="A1656" s="160">
        <v>1654</v>
      </c>
      <c r="B1656" s="168" t="s">
        <v>2378</v>
      </c>
      <c r="C1656" s="173" t="s">
        <v>726</v>
      </c>
      <c r="D1656" s="169">
        <v>36.31</v>
      </c>
      <c r="E1656" s="171" t="s">
        <v>3118</v>
      </c>
      <c r="F1656" s="174"/>
      <c r="G1656" s="160">
        <v>1</v>
      </c>
      <c r="M1656"/>
      <c r="N1656"/>
      <c r="O1656"/>
    </row>
    <row r="1657" spans="1:15" s="2" customFormat="1" x14ac:dyDescent="0.2">
      <c r="A1657" s="160">
        <v>1655</v>
      </c>
      <c r="B1657" s="163" t="s">
        <v>2379</v>
      </c>
      <c r="C1657" s="173" t="s">
        <v>726</v>
      </c>
      <c r="D1657" s="169">
        <v>36.08</v>
      </c>
      <c r="E1657" s="171" t="s">
        <v>3117</v>
      </c>
      <c r="F1657" s="174"/>
      <c r="G1657" s="160">
        <v>1</v>
      </c>
      <c r="M1657"/>
      <c r="N1657"/>
      <c r="O1657"/>
    </row>
    <row r="1658" spans="1:15" s="2" customFormat="1" x14ac:dyDescent="0.2">
      <c r="A1658" s="160">
        <v>1656</v>
      </c>
      <c r="B1658" s="163" t="s">
        <v>2380</v>
      </c>
      <c r="C1658" s="173" t="s">
        <v>726</v>
      </c>
      <c r="D1658" s="169">
        <v>38.340000000000003</v>
      </c>
      <c r="E1658" s="171" t="s">
        <v>3118</v>
      </c>
      <c r="F1658" s="174"/>
      <c r="G1658" s="160">
        <v>1</v>
      </c>
      <c r="M1658"/>
      <c r="N1658"/>
      <c r="O1658"/>
    </row>
    <row r="1659" spans="1:15" s="2" customFormat="1" x14ac:dyDescent="0.2">
      <c r="A1659" s="160">
        <v>1657</v>
      </c>
      <c r="B1659" s="163" t="s">
        <v>2381</v>
      </c>
      <c r="C1659" s="173" t="s">
        <v>726</v>
      </c>
      <c r="D1659" s="169">
        <v>36.08</v>
      </c>
      <c r="E1659" s="171" t="s">
        <v>3117</v>
      </c>
      <c r="F1659" s="174"/>
      <c r="G1659" s="160">
        <v>1</v>
      </c>
      <c r="M1659"/>
      <c r="N1659"/>
      <c r="O1659"/>
    </row>
    <row r="1660" spans="1:15" s="2" customFormat="1" x14ac:dyDescent="0.2">
      <c r="A1660" s="160">
        <v>1658</v>
      </c>
      <c r="B1660" s="163" t="s">
        <v>2382</v>
      </c>
      <c r="C1660" s="173" t="s">
        <v>726</v>
      </c>
      <c r="D1660" s="169">
        <v>36.08</v>
      </c>
      <c r="E1660" s="171" t="s">
        <v>3117</v>
      </c>
      <c r="F1660" s="174"/>
      <c r="G1660" s="160">
        <v>1</v>
      </c>
      <c r="M1660"/>
      <c r="N1660"/>
      <c r="O1660"/>
    </row>
    <row r="1661" spans="1:15" s="2" customFormat="1" x14ac:dyDescent="0.2">
      <c r="A1661" s="160">
        <v>1659</v>
      </c>
      <c r="B1661" s="163" t="s">
        <v>2383</v>
      </c>
      <c r="C1661" s="173" t="s">
        <v>726</v>
      </c>
      <c r="D1661" s="169">
        <v>38.340000000000003</v>
      </c>
      <c r="E1661" s="171" t="s">
        <v>3117</v>
      </c>
      <c r="F1661" s="174"/>
      <c r="G1661" s="160">
        <v>1</v>
      </c>
      <c r="M1661"/>
      <c r="N1661"/>
      <c r="O1661"/>
    </row>
    <row r="1662" spans="1:15" s="2" customFormat="1" x14ac:dyDescent="0.2">
      <c r="A1662" s="160">
        <v>1660</v>
      </c>
      <c r="B1662" s="163" t="s">
        <v>2384</v>
      </c>
      <c r="C1662" s="173" t="s">
        <v>726</v>
      </c>
      <c r="D1662" s="169">
        <v>38.090000000000003</v>
      </c>
      <c r="E1662" s="171" t="s">
        <v>489</v>
      </c>
      <c r="F1662" s="174"/>
      <c r="G1662" s="160">
        <v>1</v>
      </c>
      <c r="M1662"/>
      <c r="N1662"/>
      <c r="O1662"/>
    </row>
    <row r="1663" spans="1:15" s="2" customFormat="1" x14ac:dyDescent="0.2">
      <c r="A1663" s="160">
        <v>1661</v>
      </c>
      <c r="B1663" s="163" t="s">
        <v>2385</v>
      </c>
      <c r="C1663" s="173" t="s">
        <v>726</v>
      </c>
      <c r="D1663" s="169">
        <v>36.08</v>
      </c>
      <c r="E1663" s="171" t="s">
        <v>489</v>
      </c>
      <c r="F1663" s="174"/>
      <c r="G1663" s="160">
        <v>1</v>
      </c>
      <c r="M1663"/>
      <c r="N1663"/>
      <c r="O1663"/>
    </row>
    <row r="1664" spans="1:15" s="2" customFormat="1" x14ac:dyDescent="0.2">
      <c r="A1664" s="160">
        <v>1662</v>
      </c>
      <c r="B1664" s="163" t="s">
        <v>2386</v>
      </c>
      <c r="C1664" s="173" t="s">
        <v>726</v>
      </c>
      <c r="D1664" s="169">
        <v>36.08</v>
      </c>
      <c r="E1664" s="171" t="s">
        <v>489</v>
      </c>
      <c r="F1664" s="174"/>
      <c r="G1664" s="160">
        <v>1</v>
      </c>
      <c r="M1664"/>
      <c r="N1664"/>
      <c r="O1664"/>
    </row>
    <row r="1665" spans="1:15" s="2" customFormat="1" x14ac:dyDescent="0.2">
      <c r="A1665" s="160">
        <v>1663</v>
      </c>
      <c r="B1665" s="163" t="s">
        <v>2387</v>
      </c>
      <c r="C1665" s="173" t="s">
        <v>726</v>
      </c>
      <c r="D1665" s="169">
        <v>43.6</v>
      </c>
      <c r="E1665" s="171" t="s">
        <v>489</v>
      </c>
      <c r="F1665" s="174"/>
      <c r="G1665" s="160">
        <v>1</v>
      </c>
      <c r="M1665"/>
      <c r="N1665"/>
      <c r="O1665"/>
    </row>
    <row r="1666" spans="1:15" s="2" customFormat="1" x14ac:dyDescent="0.2">
      <c r="A1666" s="160">
        <v>1664</v>
      </c>
      <c r="B1666" s="168" t="s">
        <v>2388</v>
      </c>
      <c r="C1666" s="173" t="s">
        <v>726</v>
      </c>
      <c r="D1666" s="169">
        <v>43.6</v>
      </c>
      <c r="E1666" s="171" t="s">
        <v>489</v>
      </c>
      <c r="F1666" s="174"/>
      <c r="G1666" s="160">
        <v>1</v>
      </c>
      <c r="M1666"/>
      <c r="N1666"/>
      <c r="O1666"/>
    </row>
    <row r="1667" spans="1:15" s="2" customFormat="1" x14ac:dyDescent="0.2">
      <c r="A1667" s="160">
        <v>1665</v>
      </c>
      <c r="B1667" s="168" t="s">
        <v>2389</v>
      </c>
      <c r="C1667" s="173" t="s">
        <v>726</v>
      </c>
      <c r="D1667" s="169">
        <v>36.08</v>
      </c>
      <c r="E1667" s="171" t="s">
        <v>489</v>
      </c>
      <c r="F1667" s="174"/>
      <c r="G1667" s="160">
        <v>1</v>
      </c>
      <c r="M1667"/>
      <c r="N1667"/>
      <c r="O1667"/>
    </row>
    <row r="1668" spans="1:15" s="2" customFormat="1" x14ac:dyDescent="0.2">
      <c r="A1668" s="160">
        <v>1666</v>
      </c>
      <c r="B1668" s="168" t="s">
        <v>2390</v>
      </c>
      <c r="C1668" s="173" t="s">
        <v>726</v>
      </c>
      <c r="D1668" s="169">
        <v>36.08</v>
      </c>
      <c r="E1668" s="171" t="s">
        <v>489</v>
      </c>
      <c r="F1668" s="174"/>
      <c r="G1668" s="160">
        <v>1</v>
      </c>
      <c r="M1668"/>
      <c r="N1668"/>
      <c r="O1668"/>
    </row>
    <row r="1669" spans="1:15" s="2" customFormat="1" x14ac:dyDescent="0.2">
      <c r="A1669" s="160">
        <v>1667</v>
      </c>
      <c r="B1669" s="168" t="s">
        <v>2391</v>
      </c>
      <c r="C1669" s="173" t="s">
        <v>726</v>
      </c>
      <c r="D1669" s="169">
        <v>38.090000000000003</v>
      </c>
      <c r="E1669" s="171" t="s">
        <v>489</v>
      </c>
      <c r="F1669" s="174"/>
      <c r="G1669" s="160">
        <v>1</v>
      </c>
      <c r="M1669"/>
      <c r="N1669"/>
      <c r="O1669"/>
    </row>
    <row r="1670" spans="1:15" s="2" customFormat="1" x14ac:dyDescent="0.2">
      <c r="A1670" s="160">
        <v>1668</v>
      </c>
      <c r="B1670" s="168" t="s">
        <v>2392</v>
      </c>
      <c r="C1670" s="173" t="s">
        <v>726</v>
      </c>
      <c r="D1670" s="169">
        <v>25.1</v>
      </c>
      <c r="E1670" s="171" t="s">
        <v>489</v>
      </c>
      <c r="F1670" s="174"/>
      <c r="G1670" s="160">
        <v>1</v>
      </c>
      <c r="M1670"/>
      <c r="N1670"/>
      <c r="O1670"/>
    </row>
    <row r="1671" spans="1:15" s="2" customFormat="1" x14ac:dyDescent="0.2">
      <c r="A1671" s="160">
        <v>1669</v>
      </c>
      <c r="B1671" s="168" t="s">
        <v>2393</v>
      </c>
      <c r="C1671" s="173" t="s">
        <v>726</v>
      </c>
      <c r="D1671" s="169">
        <v>38.590000000000003</v>
      </c>
      <c r="E1671" s="171" t="s">
        <v>3118</v>
      </c>
      <c r="F1671" s="174"/>
      <c r="G1671" s="160">
        <v>1</v>
      </c>
      <c r="M1671"/>
      <c r="N1671"/>
      <c r="O1671"/>
    </row>
    <row r="1672" spans="1:15" s="2" customFormat="1" x14ac:dyDescent="0.2">
      <c r="A1672" s="160">
        <v>1670</v>
      </c>
      <c r="B1672" s="168" t="s">
        <v>2394</v>
      </c>
      <c r="C1672" s="173" t="s">
        <v>726</v>
      </c>
      <c r="D1672" s="169">
        <v>36.31</v>
      </c>
      <c r="E1672" s="171" t="s">
        <v>3118</v>
      </c>
      <c r="F1672" s="174"/>
      <c r="G1672" s="160">
        <v>1</v>
      </c>
      <c r="M1672"/>
      <c r="N1672"/>
      <c r="O1672"/>
    </row>
    <row r="1673" spans="1:15" s="2" customFormat="1" x14ac:dyDescent="0.2">
      <c r="A1673" s="160">
        <v>1671</v>
      </c>
      <c r="B1673" s="168" t="s">
        <v>2395</v>
      </c>
      <c r="C1673" s="173" t="s">
        <v>726</v>
      </c>
      <c r="D1673" s="169">
        <v>36.31</v>
      </c>
      <c r="E1673" s="171" t="s">
        <v>3118</v>
      </c>
      <c r="F1673" s="174"/>
      <c r="G1673" s="160">
        <v>1</v>
      </c>
      <c r="M1673"/>
      <c r="N1673"/>
      <c r="O1673"/>
    </row>
    <row r="1674" spans="1:15" s="2" customFormat="1" x14ac:dyDescent="0.2">
      <c r="A1674" s="160">
        <v>1672</v>
      </c>
      <c r="B1674" s="168" t="s">
        <v>2396</v>
      </c>
      <c r="C1674" s="173" t="s">
        <v>726</v>
      </c>
      <c r="D1674" s="169">
        <v>38.090000000000003</v>
      </c>
      <c r="E1674" s="171" t="s">
        <v>3117</v>
      </c>
      <c r="F1674" s="174"/>
      <c r="G1674" s="160">
        <v>1</v>
      </c>
      <c r="M1674"/>
      <c r="N1674"/>
      <c r="O1674"/>
    </row>
    <row r="1675" spans="1:15" s="2" customFormat="1" x14ac:dyDescent="0.2">
      <c r="A1675" s="160">
        <v>1673</v>
      </c>
      <c r="B1675" s="168" t="s">
        <v>2397</v>
      </c>
      <c r="C1675" s="173" t="s">
        <v>726</v>
      </c>
      <c r="D1675" s="169">
        <v>36.31</v>
      </c>
      <c r="E1675" s="171" t="s">
        <v>3118</v>
      </c>
      <c r="F1675" s="174"/>
      <c r="G1675" s="160">
        <v>1</v>
      </c>
      <c r="M1675"/>
      <c r="N1675"/>
      <c r="O1675"/>
    </row>
    <row r="1676" spans="1:15" s="2" customFormat="1" x14ac:dyDescent="0.2">
      <c r="A1676" s="160">
        <v>1674</v>
      </c>
      <c r="B1676" s="168" t="s">
        <v>2398</v>
      </c>
      <c r="C1676" s="173" t="s">
        <v>726</v>
      </c>
      <c r="D1676" s="169">
        <v>36.08</v>
      </c>
      <c r="E1676" s="171" t="s">
        <v>3117</v>
      </c>
      <c r="F1676" s="174"/>
      <c r="G1676" s="160">
        <v>1</v>
      </c>
      <c r="M1676"/>
      <c r="N1676"/>
      <c r="O1676"/>
    </row>
    <row r="1677" spans="1:15" s="2" customFormat="1" x14ac:dyDescent="0.2">
      <c r="A1677" s="160">
        <v>1675</v>
      </c>
      <c r="B1677" s="168" t="s">
        <v>2399</v>
      </c>
      <c r="C1677" s="173" t="s">
        <v>726</v>
      </c>
      <c r="D1677" s="169">
        <v>36.31</v>
      </c>
      <c r="E1677" s="171" t="s">
        <v>3118</v>
      </c>
      <c r="F1677" s="174"/>
      <c r="G1677" s="160">
        <v>1</v>
      </c>
      <c r="M1677"/>
      <c r="N1677"/>
      <c r="O1677"/>
    </row>
    <row r="1678" spans="1:15" s="2" customFormat="1" x14ac:dyDescent="0.2">
      <c r="A1678" s="160">
        <v>1676</v>
      </c>
      <c r="B1678" s="168" t="s">
        <v>2400</v>
      </c>
      <c r="C1678" s="173" t="s">
        <v>726</v>
      </c>
      <c r="D1678" s="169">
        <v>36.08</v>
      </c>
      <c r="E1678" s="171" t="s">
        <v>3117</v>
      </c>
      <c r="F1678" s="174"/>
      <c r="G1678" s="160">
        <v>1</v>
      </c>
      <c r="M1678"/>
      <c r="N1678"/>
      <c r="O1678"/>
    </row>
    <row r="1679" spans="1:15" s="2" customFormat="1" x14ac:dyDescent="0.2">
      <c r="A1679" s="160">
        <v>1677</v>
      </c>
      <c r="B1679" s="168" t="s">
        <v>2401</v>
      </c>
      <c r="C1679" s="173" t="s">
        <v>726</v>
      </c>
      <c r="D1679" s="169">
        <v>36.31</v>
      </c>
      <c r="E1679" s="171" t="s">
        <v>3118</v>
      </c>
      <c r="F1679" s="174"/>
      <c r="G1679" s="160">
        <v>1</v>
      </c>
      <c r="M1679"/>
      <c r="N1679"/>
      <c r="O1679"/>
    </row>
    <row r="1680" spans="1:15" s="2" customFormat="1" x14ac:dyDescent="0.2">
      <c r="A1680" s="160">
        <v>1678</v>
      </c>
      <c r="B1680" s="168" t="s">
        <v>2402</v>
      </c>
      <c r="C1680" s="173" t="s">
        <v>726</v>
      </c>
      <c r="D1680" s="169">
        <v>36.08</v>
      </c>
      <c r="E1680" s="171" t="s">
        <v>3117</v>
      </c>
      <c r="F1680" s="174"/>
      <c r="G1680" s="160">
        <v>1</v>
      </c>
      <c r="M1680"/>
      <c r="N1680"/>
      <c r="O1680"/>
    </row>
    <row r="1681" spans="1:15" s="2" customFormat="1" x14ac:dyDescent="0.2">
      <c r="A1681" s="160">
        <v>1679</v>
      </c>
      <c r="B1681" s="168" t="s">
        <v>2403</v>
      </c>
      <c r="C1681" s="173" t="s">
        <v>726</v>
      </c>
      <c r="D1681" s="169">
        <v>36.31</v>
      </c>
      <c r="E1681" s="171" t="s">
        <v>3118</v>
      </c>
      <c r="F1681" s="174"/>
      <c r="G1681" s="160">
        <v>1</v>
      </c>
      <c r="M1681"/>
      <c r="N1681"/>
      <c r="O1681"/>
    </row>
    <row r="1682" spans="1:15" s="2" customFormat="1" x14ac:dyDescent="0.2">
      <c r="A1682" s="160">
        <v>1680</v>
      </c>
      <c r="B1682" s="168" t="s">
        <v>2404</v>
      </c>
      <c r="C1682" s="173" t="s">
        <v>726</v>
      </c>
      <c r="D1682" s="169">
        <v>36.08</v>
      </c>
      <c r="E1682" s="171" t="s">
        <v>3117</v>
      </c>
      <c r="F1682" s="174"/>
      <c r="G1682" s="160">
        <v>1</v>
      </c>
      <c r="M1682"/>
      <c r="N1682"/>
      <c r="O1682"/>
    </row>
    <row r="1683" spans="1:15" s="2" customFormat="1" x14ac:dyDescent="0.2">
      <c r="A1683" s="160">
        <v>1681</v>
      </c>
      <c r="B1683" s="168" t="s">
        <v>2405</v>
      </c>
      <c r="C1683" s="173" t="s">
        <v>726</v>
      </c>
      <c r="D1683" s="169">
        <v>36.31</v>
      </c>
      <c r="E1683" s="171" t="s">
        <v>3118</v>
      </c>
      <c r="F1683" s="174"/>
      <c r="G1683" s="160">
        <v>1</v>
      </c>
      <c r="M1683"/>
      <c r="N1683"/>
      <c r="O1683"/>
    </row>
    <row r="1684" spans="1:15" s="2" customFormat="1" x14ac:dyDescent="0.2">
      <c r="A1684" s="160">
        <v>1682</v>
      </c>
      <c r="B1684" s="168" t="s">
        <v>2406</v>
      </c>
      <c r="C1684" s="173" t="s">
        <v>726</v>
      </c>
      <c r="D1684" s="169">
        <v>36.08</v>
      </c>
      <c r="E1684" s="171" t="s">
        <v>3117</v>
      </c>
      <c r="F1684" s="174"/>
      <c r="G1684" s="160">
        <v>1</v>
      </c>
      <c r="M1684"/>
      <c r="N1684"/>
      <c r="O1684"/>
    </row>
    <row r="1685" spans="1:15" s="2" customFormat="1" x14ac:dyDescent="0.2">
      <c r="A1685" s="160">
        <v>1683</v>
      </c>
      <c r="B1685" s="168" t="s">
        <v>2407</v>
      </c>
      <c r="C1685" s="173" t="s">
        <v>726</v>
      </c>
      <c r="D1685" s="169">
        <v>36.31</v>
      </c>
      <c r="E1685" s="171" t="s">
        <v>3118</v>
      </c>
      <c r="F1685" s="174"/>
      <c r="G1685" s="160">
        <v>1</v>
      </c>
      <c r="M1685"/>
      <c r="N1685"/>
      <c r="O1685"/>
    </row>
    <row r="1686" spans="1:15" s="2" customFormat="1" x14ac:dyDescent="0.2">
      <c r="A1686" s="160">
        <v>1684</v>
      </c>
      <c r="B1686" s="168" t="s">
        <v>2408</v>
      </c>
      <c r="C1686" s="173" t="s">
        <v>726</v>
      </c>
      <c r="D1686" s="169">
        <v>36.08</v>
      </c>
      <c r="E1686" s="171" t="s">
        <v>3117</v>
      </c>
      <c r="F1686" s="174"/>
      <c r="G1686" s="160">
        <v>1</v>
      </c>
      <c r="M1686"/>
      <c r="N1686"/>
      <c r="O1686"/>
    </row>
    <row r="1687" spans="1:15" s="2" customFormat="1" x14ac:dyDescent="0.2">
      <c r="A1687" s="160">
        <v>1685</v>
      </c>
      <c r="B1687" s="168" t="s">
        <v>2409</v>
      </c>
      <c r="C1687" s="173" t="s">
        <v>726</v>
      </c>
      <c r="D1687" s="169">
        <v>36.31</v>
      </c>
      <c r="E1687" s="171" t="s">
        <v>3118</v>
      </c>
      <c r="F1687" s="174"/>
      <c r="G1687" s="160">
        <v>1</v>
      </c>
      <c r="M1687"/>
      <c r="N1687"/>
      <c r="O1687"/>
    </row>
    <row r="1688" spans="1:15" s="2" customFormat="1" x14ac:dyDescent="0.2">
      <c r="A1688" s="160">
        <v>1686</v>
      </c>
      <c r="B1688" s="168" t="s">
        <v>2410</v>
      </c>
      <c r="C1688" s="173" t="s">
        <v>726</v>
      </c>
      <c r="D1688" s="169">
        <v>36.08</v>
      </c>
      <c r="E1688" s="171" t="s">
        <v>3117</v>
      </c>
      <c r="F1688" s="174"/>
      <c r="G1688" s="160">
        <v>1</v>
      </c>
      <c r="M1688"/>
      <c r="N1688"/>
      <c r="O1688"/>
    </row>
    <row r="1689" spans="1:15" s="2" customFormat="1" x14ac:dyDescent="0.2">
      <c r="A1689" s="160">
        <v>1687</v>
      </c>
      <c r="B1689" s="168" t="s">
        <v>2411</v>
      </c>
      <c r="C1689" s="173" t="s">
        <v>726</v>
      </c>
      <c r="D1689" s="169">
        <v>36.31</v>
      </c>
      <c r="E1689" s="171" t="s">
        <v>3118</v>
      </c>
      <c r="F1689" s="174"/>
      <c r="G1689" s="160">
        <v>1</v>
      </c>
      <c r="M1689"/>
      <c r="N1689"/>
      <c r="O1689"/>
    </row>
    <row r="1690" spans="1:15" s="2" customFormat="1" x14ac:dyDescent="0.2">
      <c r="A1690" s="160">
        <v>1688</v>
      </c>
      <c r="B1690" s="168" t="s">
        <v>2412</v>
      </c>
      <c r="C1690" s="173" t="s">
        <v>726</v>
      </c>
      <c r="D1690" s="169">
        <v>36.08</v>
      </c>
      <c r="E1690" s="171" t="s">
        <v>3117</v>
      </c>
      <c r="F1690" s="174"/>
      <c r="G1690" s="160">
        <v>1</v>
      </c>
      <c r="M1690"/>
      <c r="N1690"/>
      <c r="O1690"/>
    </row>
    <row r="1691" spans="1:15" s="2" customFormat="1" x14ac:dyDescent="0.2">
      <c r="A1691" s="160">
        <v>1689</v>
      </c>
      <c r="B1691" s="168" t="s">
        <v>2413</v>
      </c>
      <c r="C1691" s="173" t="s">
        <v>726</v>
      </c>
      <c r="D1691" s="169">
        <v>36.31</v>
      </c>
      <c r="E1691" s="171" t="s">
        <v>3118</v>
      </c>
      <c r="F1691" s="174"/>
      <c r="G1691" s="160">
        <v>1</v>
      </c>
      <c r="M1691"/>
      <c r="N1691"/>
      <c r="O1691"/>
    </row>
    <row r="1692" spans="1:15" s="2" customFormat="1" x14ac:dyDescent="0.2">
      <c r="A1692" s="160">
        <v>1690</v>
      </c>
      <c r="B1692" s="168" t="s">
        <v>2414</v>
      </c>
      <c r="C1692" s="173" t="s">
        <v>726</v>
      </c>
      <c r="D1692" s="169">
        <v>36.31</v>
      </c>
      <c r="E1692" s="171" t="s">
        <v>3118</v>
      </c>
      <c r="F1692" s="174"/>
      <c r="G1692" s="160">
        <v>1</v>
      </c>
      <c r="M1692"/>
      <c r="N1692"/>
      <c r="O1692"/>
    </row>
    <row r="1693" spans="1:15" s="2" customFormat="1" x14ac:dyDescent="0.2">
      <c r="A1693" s="160">
        <v>1691</v>
      </c>
      <c r="B1693" s="168" t="s">
        <v>2415</v>
      </c>
      <c r="C1693" s="173" t="s">
        <v>726</v>
      </c>
      <c r="D1693" s="169">
        <v>36.08</v>
      </c>
      <c r="E1693" s="171" t="s">
        <v>3117</v>
      </c>
      <c r="F1693" s="174"/>
      <c r="G1693" s="160">
        <v>1</v>
      </c>
      <c r="M1693"/>
      <c r="N1693"/>
      <c r="O1693"/>
    </row>
    <row r="1694" spans="1:15" s="2" customFormat="1" x14ac:dyDescent="0.2">
      <c r="A1694" s="160">
        <v>1692</v>
      </c>
      <c r="B1694" s="168" t="s">
        <v>2416</v>
      </c>
      <c r="C1694" s="173" t="s">
        <v>726</v>
      </c>
      <c r="D1694" s="169">
        <v>36.31</v>
      </c>
      <c r="E1694" s="171" t="s">
        <v>3118</v>
      </c>
      <c r="F1694" s="174"/>
      <c r="G1694" s="160">
        <v>1</v>
      </c>
      <c r="M1694"/>
      <c r="N1694"/>
      <c r="O1694"/>
    </row>
    <row r="1695" spans="1:15" s="2" customFormat="1" x14ac:dyDescent="0.2">
      <c r="A1695" s="160">
        <v>1693</v>
      </c>
      <c r="B1695" s="168" t="s">
        <v>2417</v>
      </c>
      <c r="C1695" s="173" t="s">
        <v>726</v>
      </c>
      <c r="D1695" s="169">
        <v>36.08</v>
      </c>
      <c r="E1695" s="171" t="s">
        <v>3117</v>
      </c>
      <c r="F1695" s="174"/>
      <c r="G1695" s="160">
        <v>1</v>
      </c>
      <c r="M1695"/>
      <c r="N1695"/>
      <c r="O1695"/>
    </row>
    <row r="1696" spans="1:15" s="2" customFormat="1" x14ac:dyDescent="0.2">
      <c r="A1696" s="160">
        <v>1694</v>
      </c>
      <c r="B1696" s="168" t="s">
        <v>2418</v>
      </c>
      <c r="C1696" s="173" t="s">
        <v>726</v>
      </c>
      <c r="D1696" s="169">
        <v>36.31</v>
      </c>
      <c r="E1696" s="171" t="s">
        <v>3118</v>
      </c>
      <c r="F1696" s="174"/>
      <c r="G1696" s="160">
        <v>1</v>
      </c>
      <c r="M1696"/>
      <c r="N1696"/>
      <c r="O1696"/>
    </row>
    <row r="1697" spans="1:15" s="2" customFormat="1" x14ac:dyDescent="0.2">
      <c r="A1697" s="160">
        <v>1695</v>
      </c>
      <c r="B1697" s="168" t="s">
        <v>2419</v>
      </c>
      <c r="C1697" s="173" t="s">
        <v>726</v>
      </c>
      <c r="D1697" s="169">
        <v>36.08</v>
      </c>
      <c r="E1697" s="171" t="s">
        <v>3117</v>
      </c>
      <c r="F1697" s="174"/>
      <c r="G1697" s="160">
        <v>1</v>
      </c>
      <c r="M1697"/>
      <c r="N1697"/>
      <c r="O1697"/>
    </row>
    <row r="1698" spans="1:15" s="2" customFormat="1" x14ac:dyDescent="0.2">
      <c r="A1698" s="160">
        <v>1696</v>
      </c>
      <c r="B1698" s="168" t="s">
        <v>2420</v>
      </c>
      <c r="C1698" s="173" t="s">
        <v>726</v>
      </c>
      <c r="D1698" s="169">
        <v>38.590000000000003</v>
      </c>
      <c r="E1698" s="171" t="s">
        <v>3118</v>
      </c>
      <c r="F1698" s="174"/>
      <c r="G1698" s="160">
        <v>1</v>
      </c>
      <c r="M1698"/>
      <c r="N1698"/>
      <c r="O1698"/>
    </row>
    <row r="1699" spans="1:15" s="2" customFormat="1" x14ac:dyDescent="0.2">
      <c r="A1699" s="160">
        <v>1697</v>
      </c>
      <c r="B1699" s="168" t="s">
        <v>2421</v>
      </c>
      <c r="C1699" s="173" t="s">
        <v>726</v>
      </c>
      <c r="D1699" s="169">
        <v>38.340000000000003</v>
      </c>
      <c r="E1699" s="171" t="s">
        <v>3117</v>
      </c>
      <c r="F1699" s="174"/>
      <c r="G1699" s="160">
        <v>1</v>
      </c>
      <c r="M1699"/>
      <c r="N1699"/>
      <c r="O1699"/>
    </row>
    <row r="1700" spans="1:15" s="2" customFormat="1" x14ac:dyDescent="0.2">
      <c r="A1700" s="160">
        <v>1698</v>
      </c>
      <c r="B1700" s="168" t="s">
        <v>2422</v>
      </c>
      <c r="C1700" s="173" t="s">
        <v>726</v>
      </c>
      <c r="D1700" s="169">
        <v>38.590000000000003</v>
      </c>
      <c r="E1700" s="171" t="s">
        <v>3118</v>
      </c>
      <c r="F1700" s="174"/>
      <c r="G1700" s="160">
        <v>1</v>
      </c>
      <c r="M1700"/>
      <c r="N1700"/>
      <c r="O1700"/>
    </row>
    <row r="1701" spans="1:15" s="2" customFormat="1" x14ac:dyDescent="0.2">
      <c r="A1701" s="160">
        <v>1699</v>
      </c>
      <c r="B1701" s="168" t="s">
        <v>2423</v>
      </c>
      <c r="C1701" s="173" t="s">
        <v>726</v>
      </c>
      <c r="D1701" s="169">
        <v>38.340000000000003</v>
      </c>
      <c r="E1701" s="171" t="s">
        <v>3117</v>
      </c>
      <c r="F1701" s="174"/>
      <c r="G1701" s="160">
        <v>1</v>
      </c>
      <c r="M1701"/>
      <c r="N1701"/>
      <c r="O1701"/>
    </row>
    <row r="1702" spans="1:15" s="2" customFormat="1" x14ac:dyDescent="0.2">
      <c r="A1702" s="160">
        <v>1700</v>
      </c>
      <c r="B1702" s="168" t="s">
        <v>2424</v>
      </c>
      <c r="C1702" s="173" t="s">
        <v>726</v>
      </c>
      <c r="D1702" s="169">
        <v>36.31</v>
      </c>
      <c r="E1702" s="171" t="s">
        <v>3118</v>
      </c>
      <c r="F1702" s="174"/>
      <c r="G1702" s="160">
        <v>1</v>
      </c>
      <c r="M1702"/>
      <c r="N1702"/>
      <c r="O1702"/>
    </row>
    <row r="1703" spans="1:15" s="2" customFormat="1" x14ac:dyDescent="0.2">
      <c r="A1703" s="160">
        <v>1701</v>
      </c>
      <c r="B1703" s="163" t="s">
        <v>2425</v>
      </c>
      <c r="C1703" s="173" t="s">
        <v>726</v>
      </c>
      <c r="D1703" s="169">
        <v>36.08</v>
      </c>
      <c r="E1703" s="171" t="s">
        <v>3117</v>
      </c>
      <c r="F1703" s="174"/>
      <c r="G1703" s="160">
        <v>1</v>
      </c>
      <c r="M1703"/>
      <c r="N1703"/>
      <c r="O1703"/>
    </row>
    <row r="1704" spans="1:15" s="2" customFormat="1" x14ac:dyDescent="0.2">
      <c r="A1704" s="160">
        <v>1702</v>
      </c>
      <c r="B1704" s="168" t="s">
        <v>2426</v>
      </c>
      <c r="C1704" s="173" t="s">
        <v>726</v>
      </c>
      <c r="D1704" s="169">
        <v>36.31</v>
      </c>
      <c r="E1704" s="171" t="s">
        <v>3118</v>
      </c>
      <c r="F1704" s="174"/>
      <c r="G1704" s="160">
        <v>1</v>
      </c>
      <c r="M1704"/>
      <c r="N1704"/>
      <c r="O1704"/>
    </row>
    <row r="1705" spans="1:15" s="2" customFormat="1" x14ac:dyDescent="0.2">
      <c r="A1705" s="160">
        <v>1703</v>
      </c>
      <c r="B1705" s="163" t="s">
        <v>2427</v>
      </c>
      <c r="C1705" s="173" t="s">
        <v>726</v>
      </c>
      <c r="D1705" s="169">
        <v>36.08</v>
      </c>
      <c r="E1705" s="171" t="s">
        <v>3117</v>
      </c>
      <c r="F1705" s="174"/>
      <c r="G1705" s="160">
        <v>1</v>
      </c>
      <c r="M1705"/>
      <c r="N1705"/>
      <c r="O1705"/>
    </row>
    <row r="1706" spans="1:15" s="2" customFormat="1" x14ac:dyDescent="0.2">
      <c r="A1706" s="160">
        <v>1704</v>
      </c>
      <c r="B1706" s="168" t="s">
        <v>2428</v>
      </c>
      <c r="C1706" s="173" t="s">
        <v>726</v>
      </c>
      <c r="D1706" s="169">
        <v>36.31</v>
      </c>
      <c r="E1706" s="171" t="s">
        <v>3118</v>
      </c>
      <c r="F1706" s="174"/>
      <c r="G1706" s="160">
        <v>1</v>
      </c>
      <c r="M1706"/>
      <c r="N1706"/>
      <c r="O1706"/>
    </row>
    <row r="1707" spans="1:15" s="2" customFormat="1" x14ac:dyDescent="0.2">
      <c r="A1707" s="160">
        <v>1705</v>
      </c>
      <c r="B1707" s="163" t="s">
        <v>2429</v>
      </c>
      <c r="C1707" s="173" t="s">
        <v>726</v>
      </c>
      <c r="D1707" s="169">
        <v>36.08</v>
      </c>
      <c r="E1707" s="171" t="s">
        <v>3117</v>
      </c>
      <c r="F1707" s="174"/>
      <c r="G1707" s="160">
        <v>1</v>
      </c>
      <c r="M1707"/>
      <c r="N1707"/>
      <c r="O1707"/>
    </row>
    <row r="1708" spans="1:15" s="2" customFormat="1" x14ac:dyDescent="0.2">
      <c r="A1708" s="160">
        <v>1706</v>
      </c>
      <c r="B1708" s="163" t="s">
        <v>2430</v>
      </c>
      <c r="C1708" s="173" t="s">
        <v>726</v>
      </c>
      <c r="D1708" s="169">
        <v>36.31</v>
      </c>
      <c r="E1708" s="171" t="s">
        <v>3118</v>
      </c>
      <c r="F1708" s="174"/>
      <c r="G1708" s="160">
        <v>1</v>
      </c>
      <c r="M1708"/>
      <c r="N1708"/>
      <c r="O1708"/>
    </row>
    <row r="1709" spans="1:15" s="2" customFormat="1" x14ac:dyDescent="0.2">
      <c r="A1709" s="160">
        <v>1707</v>
      </c>
      <c r="B1709" s="163" t="s">
        <v>2431</v>
      </c>
      <c r="C1709" s="173" t="s">
        <v>726</v>
      </c>
      <c r="D1709" s="169">
        <v>36.31</v>
      </c>
      <c r="E1709" s="171" t="s">
        <v>3118</v>
      </c>
      <c r="F1709" s="174"/>
      <c r="G1709" s="160">
        <v>1</v>
      </c>
      <c r="M1709"/>
      <c r="N1709"/>
      <c r="O1709"/>
    </row>
    <row r="1710" spans="1:15" s="2" customFormat="1" x14ac:dyDescent="0.2">
      <c r="A1710" s="160">
        <v>1708</v>
      </c>
      <c r="B1710" s="163" t="s">
        <v>2432</v>
      </c>
      <c r="C1710" s="173" t="s">
        <v>726</v>
      </c>
      <c r="D1710" s="169">
        <v>36.08</v>
      </c>
      <c r="E1710" s="171" t="s">
        <v>3117</v>
      </c>
      <c r="F1710" s="174"/>
      <c r="G1710" s="160">
        <v>1</v>
      </c>
      <c r="M1710"/>
      <c r="N1710"/>
      <c r="O1710"/>
    </row>
    <row r="1711" spans="1:15" s="2" customFormat="1" x14ac:dyDescent="0.2">
      <c r="A1711" s="160">
        <v>1709</v>
      </c>
      <c r="B1711" s="168" t="s">
        <v>2433</v>
      </c>
      <c r="C1711" s="173" t="s">
        <v>726</v>
      </c>
      <c r="D1711" s="169">
        <v>36.31</v>
      </c>
      <c r="E1711" s="171" t="s">
        <v>3118</v>
      </c>
      <c r="F1711" s="174"/>
      <c r="G1711" s="160">
        <v>1</v>
      </c>
      <c r="M1711"/>
      <c r="N1711"/>
      <c r="O1711"/>
    </row>
    <row r="1712" spans="1:15" s="2" customFormat="1" x14ac:dyDescent="0.2">
      <c r="A1712" s="160">
        <v>1710</v>
      </c>
      <c r="B1712" s="163" t="s">
        <v>2434</v>
      </c>
      <c r="C1712" s="173" t="s">
        <v>726</v>
      </c>
      <c r="D1712" s="169">
        <v>36.08</v>
      </c>
      <c r="E1712" s="171" t="s">
        <v>3117</v>
      </c>
      <c r="F1712" s="174"/>
      <c r="G1712" s="160">
        <v>1</v>
      </c>
      <c r="M1712"/>
      <c r="N1712"/>
      <c r="O1712"/>
    </row>
    <row r="1713" spans="1:15" s="2" customFormat="1" x14ac:dyDescent="0.2">
      <c r="A1713" s="160">
        <v>1711</v>
      </c>
      <c r="B1713" s="168" t="s">
        <v>2435</v>
      </c>
      <c r="C1713" s="173" t="s">
        <v>726</v>
      </c>
      <c r="D1713" s="169">
        <v>36.31</v>
      </c>
      <c r="E1713" s="171" t="s">
        <v>3118</v>
      </c>
      <c r="F1713" s="174"/>
      <c r="G1713" s="160">
        <v>1</v>
      </c>
      <c r="M1713"/>
      <c r="N1713"/>
      <c r="O1713"/>
    </row>
    <row r="1714" spans="1:15" s="2" customFormat="1" x14ac:dyDescent="0.2">
      <c r="A1714" s="160">
        <v>1712</v>
      </c>
      <c r="B1714" s="163" t="s">
        <v>2436</v>
      </c>
      <c r="C1714" s="173" t="s">
        <v>726</v>
      </c>
      <c r="D1714" s="169">
        <v>36.08</v>
      </c>
      <c r="E1714" s="171" t="s">
        <v>3117</v>
      </c>
      <c r="F1714" s="174"/>
      <c r="G1714" s="160">
        <v>1</v>
      </c>
      <c r="M1714"/>
      <c r="N1714"/>
      <c r="O1714"/>
    </row>
    <row r="1715" spans="1:15" s="2" customFormat="1" x14ac:dyDescent="0.2">
      <c r="A1715" s="160">
        <v>1713</v>
      </c>
      <c r="B1715" s="168" t="s">
        <v>2437</v>
      </c>
      <c r="C1715" s="173" t="s">
        <v>726</v>
      </c>
      <c r="D1715" s="169">
        <v>36.31</v>
      </c>
      <c r="E1715" s="171" t="s">
        <v>3118</v>
      </c>
      <c r="F1715" s="174"/>
      <c r="G1715" s="160">
        <v>1</v>
      </c>
      <c r="M1715"/>
      <c r="N1715"/>
      <c r="O1715"/>
    </row>
    <row r="1716" spans="1:15" s="2" customFormat="1" x14ac:dyDescent="0.2">
      <c r="A1716" s="160">
        <v>1714</v>
      </c>
      <c r="B1716" s="168" t="s">
        <v>2438</v>
      </c>
      <c r="C1716" s="173" t="s">
        <v>726</v>
      </c>
      <c r="D1716" s="169">
        <v>36.08</v>
      </c>
      <c r="E1716" s="171" t="s">
        <v>3117</v>
      </c>
      <c r="F1716" s="174"/>
      <c r="G1716" s="160">
        <v>1</v>
      </c>
      <c r="M1716"/>
      <c r="N1716"/>
      <c r="O1716"/>
    </row>
    <row r="1717" spans="1:15" s="2" customFormat="1" x14ac:dyDescent="0.2">
      <c r="A1717" s="160">
        <v>1715</v>
      </c>
      <c r="B1717" s="168" t="s">
        <v>2439</v>
      </c>
      <c r="C1717" s="173" t="s">
        <v>726</v>
      </c>
      <c r="D1717" s="169">
        <v>36.31</v>
      </c>
      <c r="E1717" s="171" t="s">
        <v>3118</v>
      </c>
      <c r="F1717" s="174"/>
      <c r="G1717" s="160">
        <v>1</v>
      </c>
      <c r="M1717"/>
      <c r="N1717"/>
      <c r="O1717"/>
    </row>
    <row r="1718" spans="1:15" s="2" customFormat="1" x14ac:dyDescent="0.2">
      <c r="A1718" s="160">
        <v>1716</v>
      </c>
      <c r="B1718" s="168" t="s">
        <v>2440</v>
      </c>
      <c r="C1718" s="173" t="s">
        <v>726</v>
      </c>
      <c r="D1718" s="169">
        <v>36.08</v>
      </c>
      <c r="E1718" s="171" t="s">
        <v>3117</v>
      </c>
      <c r="F1718" s="174"/>
      <c r="G1718" s="160">
        <v>1</v>
      </c>
      <c r="M1718"/>
      <c r="N1718"/>
      <c r="O1718"/>
    </row>
    <row r="1719" spans="1:15" s="2" customFormat="1" x14ac:dyDescent="0.2">
      <c r="A1719" s="160">
        <v>1717</v>
      </c>
      <c r="B1719" s="168" t="s">
        <v>2441</v>
      </c>
      <c r="C1719" s="173" t="s">
        <v>726</v>
      </c>
      <c r="D1719" s="169">
        <v>36.31</v>
      </c>
      <c r="E1719" s="171" t="s">
        <v>3118</v>
      </c>
      <c r="F1719" s="174"/>
      <c r="G1719" s="160">
        <v>1</v>
      </c>
      <c r="M1719"/>
      <c r="N1719"/>
      <c r="O1719"/>
    </row>
    <row r="1720" spans="1:15" s="2" customFormat="1" x14ac:dyDescent="0.2">
      <c r="A1720" s="160">
        <v>1718</v>
      </c>
      <c r="B1720" s="168" t="s">
        <v>2442</v>
      </c>
      <c r="C1720" s="173" t="s">
        <v>726</v>
      </c>
      <c r="D1720" s="169">
        <v>36.08</v>
      </c>
      <c r="E1720" s="171" t="s">
        <v>3117</v>
      </c>
      <c r="F1720" s="174"/>
      <c r="G1720" s="160">
        <v>1</v>
      </c>
      <c r="M1720"/>
      <c r="N1720"/>
      <c r="O1720"/>
    </row>
    <row r="1721" spans="1:15" s="2" customFormat="1" x14ac:dyDescent="0.2">
      <c r="A1721" s="160">
        <v>1719</v>
      </c>
      <c r="B1721" s="163" t="s">
        <v>2443</v>
      </c>
      <c r="C1721" s="173" t="s">
        <v>726</v>
      </c>
      <c r="D1721" s="169">
        <v>36.31</v>
      </c>
      <c r="E1721" s="171" t="s">
        <v>3118</v>
      </c>
      <c r="F1721" s="174"/>
      <c r="G1721" s="160">
        <v>1</v>
      </c>
      <c r="M1721"/>
      <c r="N1721"/>
      <c r="O1721"/>
    </row>
    <row r="1722" spans="1:15" s="2" customFormat="1" x14ac:dyDescent="0.2">
      <c r="A1722" s="160">
        <v>1720</v>
      </c>
      <c r="B1722" s="163" t="s">
        <v>2444</v>
      </c>
      <c r="C1722" s="173" t="s">
        <v>726</v>
      </c>
      <c r="D1722" s="169">
        <v>36.08</v>
      </c>
      <c r="E1722" s="171" t="s">
        <v>3117</v>
      </c>
      <c r="F1722" s="174"/>
      <c r="G1722" s="160">
        <v>1</v>
      </c>
      <c r="M1722"/>
      <c r="N1722"/>
      <c r="O1722"/>
    </row>
    <row r="1723" spans="1:15" s="2" customFormat="1" x14ac:dyDescent="0.2">
      <c r="A1723" s="160">
        <v>1721</v>
      </c>
      <c r="B1723" s="163" t="s">
        <v>2445</v>
      </c>
      <c r="C1723" s="173" t="s">
        <v>726</v>
      </c>
      <c r="D1723" s="169">
        <v>36.31</v>
      </c>
      <c r="E1723" s="171" t="s">
        <v>3118</v>
      </c>
      <c r="F1723" s="174"/>
      <c r="G1723" s="160">
        <v>1</v>
      </c>
      <c r="M1723"/>
      <c r="N1723"/>
      <c r="O1723"/>
    </row>
    <row r="1724" spans="1:15" s="2" customFormat="1" x14ac:dyDescent="0.2">
      <c r="A1724" s="160">
        <v>1722</v>
      </c>
      <c r="B1724" s="163" t="s">
        <v>2446</v>
      </c>
      <c r="C1724" s="173" t="s">
        <v>726</v>
      </c>
      <c r="D1724" s="169">
        <v>36.08</v>
      </c>
      <c r="E1724" s="171" t="s">
        <v>3117</v>
      </c>
      <c r="F1724" s="174"/>
      <c r="G1724" s="160">
        <v>1</v>
      </c>
      <c r="M1724"/>
      <c r="N1724"/>
      <c r="O1724"/>
    </row>
    <row r="1725" spans="1:15" s="2" customFormat="1" x14ac:dyDescent="0.2">
      <c r="A1725" s="160">
        <v>1723</v>
      </c>
      <c r="B1725" s="163" t="s">
        <v>2447</v>
      </c>
      <c r="C1725" s="173" t="s">
        <v>726</v>
      </c>
      <c r="D1725" s="169">
        <v>38.340000000000003</v>
      </c>
      <c r="E1725" s="171" t="s">
        <v>3118</v>
      </c>
      <c r="F1725" s="174"/>
      <c r="G1725" s="160">
        <v>1</v>
      </c>
      <c r="M1725"/>
      <c r="N1725"/>
      <c r="O1725"/>
    </row>
    <row r="1726" spans="1:15" s="2" customFormat="1" x14ac:dyDescent="0.2">
      <c r="A1726" s="160">
        <v>1724</v>
      </c>
      <c r="B1726" s="168" t="s">
        <v>2448</v>
      </c>
      <c r="C1726" s="173" t="s">
        <v>726</v>
      </c>
      <c r="D1726" s="169">
        <v>36.08</v>
      </c>
      <c r="E1726" s="171" t="s">
        <v>3117</v>
      </c>
      <c r="F1726" s="174"/>
      <c r="G1726" s="160">
        <v>1</v>
      </c>
      <c r="M1726"/>
      <c r="N1726"/>
      <c r="O1726"/>
    </row>
    <row r="1727" spans="1:15" s="2" customFormat="1" x14ac:dyDescent="0.2">
      <c r="A1727" s="160">
        <v>1725</v>
      </c>
      <c r="B1727" s="168" t="s">
        <v>2449</v>
      </c>
      <c r="C1727" s="173" t="s">
        <v>726</v>
      </c>
      <c r="D1727" s="169">
        <v>36.08</v>
      </c>
      <c r="E1727" s="171" t="s">
        <v>3117</v>
      </c>
      <c r="F1727" s="174"/>
      <c r="G1727" s="160">
        <v>1</v>
      </c>
      <c r="M1727"/>
      <c r="N1727"/>
      <c r="O1727"/>
    </row>
    <row r="1728" spans="1:15" s="2" customFormat="1" x14ac:dyDescent="0.2">
      <c r="A1728" s="160">
        <v>1726</v>
      </c>
      <c r="B1728" s="168" t="s">
        <v>2450</v>
      </c>
      <c r="C1728" s="173" t="s">
        <v>726</v>
      </c>
      <c r="D1728" s="169">
        <v>38.340000000000003</v>
      </c>
      <c r="E1728" s="171" t="s">
        <v>3117</v>
      </c>
      <c r="F1728" s="174"/>
      <c r="G1728" s="160">
        <v>1</v>
      </c>
      <c r="M1728"/>
      <c r="N1728"/>
      <c r="O1728"/>
    </row>
    <row r="1729" spans="1:15" s="2" customFormat="1" x14ac:dyDescent="0.2">
      <c r="A1729" s="160">
        <v>1727</v>
      </c>
      <c r="B1729" s="163" t="s">
        <v>2451</v>
      </c>
      <c r="C1729" s="173" t="s">
        <v>726</v>
      </c>
      <c r="D1729" s="169">
        <v>38.090000000000003</v>
      </c>
      <c r="E1729" s="171" t="s">
        <v>489</v>
      </c>
      <c r="F1729" s="174"/>
      <c r="G1729" s="160">
        <v>1</v>
      </c>
      <c r="M1729"/>
      <c r="N1729"/>
      <c r="O1729"/>
    </row>
    <row r="1730" spans="1:15" s="2" customFormat="1" x14ac:dyDescent="0.2">
      <c r="A1730" s="160">
        <v>1728</v>
      </c>
      <c r="B1730" s="163" t="s">
        <v>2452</v>
      </c>
      <c r="C1730" s="173" t="s">
        <v>726</v>
      </c>
      <c r="D1730" s="169">
        <v>36.08</v>
      </c>
      <c r="E1730" s="171" t="s">
        <v>489</v>
      </c>
      <c r="F1730" s="174"/>
      <c r="G1730" s="160">
        <v>1</v>
      </c>
      <c r="M1730"/>
      <c r="N1730"/>
      <c r="O1730"/>
    </row>
    <row r="1731" spans="1:15" s="2" customFormat="1" x14ac:dyDescent="0.2">
      <c r="A1731" s="160">
        <v>1729</v>
      </c>
      <c r="B1731" s="163" t="s">
        <v>2453</v>
      </c>
      <c r="C1731" s="173" t="s">
        <v>726</v>
      </c>
      <c r="D1731" s="169">
        <v>36.08</v>
      </c>
      <c r="E1731" s="171" t="s">
        <v>489</v>
      </c>
      <c r="F1731" s="174"/>
      <c r="G1731" s="160">
        <v>1</v>
      </c>
      <c r="M1731"/>
      <c r="N1731"/>
      <c r="O1731"/>
    </row>
    <row r="1732" spans="1:15" s="2" customFormat="1" x14ac:dyDescent="0.2">
      <c r="A1732" s="160">
        <v>1730</v>
      </c>
      <c r="B1732" s="163" t="s">
        <v>2454</v>
      </c>
      <c r="C1732" s="173" t="s">
        <v>726</v>
      </c>
      <c r="D1732" s="169">
        <v>43.6</v>
      </c>
      <c r="E1732" s="171" t="s">
        <v>489</v>
      </c>
      <c r="F1732" s="174"/>
      <c r="G1732" s="160">
        <v>1</v>
      </c>
      <c r="M1732"/>
      <c r="N1732"/>
      <c r="O1732"/>
    </row>
    <row r="1733" spans="1:15" s="2" customFormat="1" x14ac:dyDescent="0.2">
      <c r="A1733" s="160">
        <v>1731</v>
      </c>
      <c r="B1733" s="168" t="s">
        <v>2455</v>
      </c>
      <c r="C1733" s="173" t="s">
        <v>726</v>
      </c>
      <c r="D1733" s="169">
        <v>43.6</v>
      </c>
      <c r="E1733" s="171" t="s">
        <v>489</v>
      </c>
      <c r="F1733" s="174"/>
      <c r="G1733" s="160">
        <v>1</v>
      </c>
      <c r="M1733"/>
      <c r="N1733"/>
      <c r="O1733"/>
    </row>
    <row r="1734" spans="1:15" s="2" customFormat="1" x14ac:dyDescent="0.2">
      <c r="A1734" s="160">
        <v>1732</v>
      </c>
      <c r="B1734" s="168" t="s">
        <v>2456</v>
      </c>
      <c r="C1734" s="173" t="s">
        <v>726</v>
      </c>
      <c r="D1734" s="169">
        <v>36.08</v>
      </c>
      <c r="E1734" s="171" t="s">
        <v>489</v>
      </c>
      <c r="F1734" s="174"/>
      <c r="G1734" s="160">
        <v>1</v>
      </c>
      <c r="M1734"/>
      <c r="N1734"/>
      <c r="O1734"/>
    </row>
    <row r="1735" spans="1:15" s="2" customFormat="1" x14ac:dyDescent="0.2">
      <c r="A1735" s="160">
        <v>1733</v>
      </c>
      <c r="B1735" s="168" t="s">
        <v>2457</v>
      </c>
      <c r="C1735" s="173" t="s">
        <v>726</v>
      </c>
      <c r="D1735" s="169">
        <v>36.08</v>
      </c>
      <c r="E1735" s="171" t="s">
        <v>489</v>
      </c>
      <c r="F1735" s="174"/>
      <c r="G1735" s="160">
        <v>1</v>
      </c>
      <c r="M1735"/>
      <c r="N1735"/>
      <c r="O1735"/>
    </row>
    <row r="1736" spans="1:15" s="2" customFormat="1" x14ac:dyDescent="0.2">
      <c r="A1736" s="160">
        <v>1734</v>
      </c>
      <c r="B1736" s="168" t="s">
        <v>2458</v>
      </c>
      <c r="C1736" s="173" t="s">
        <v>726</v>
      </c>
      <c r="D1736" s="169">
        <v>38.090000000000003</v>
      </c>
      <c r="E1736" s="171" t="s">
        <v>489</v>
      </c>
      <c r="F1736" s="174"/>
      <c r="G1736" s="160">
        <v>1</v>
      </c>
      <c r="M1736"/>
      <c r="N1736"/>
      <c r="O1736"/>
    </row>
    <row r="1737" spans="1:15" s="2" customFormat="1" x14ac:dyDescent="0.2">
      <c r="A1737" s="160">
        <v>1735</v>
      </c>
      <c r="B1737" s="168" t="s">
        <v>2459</v>
      </c>
      <c r="C1737" s="173" t="s">
        <v>726</v>
      </c>
      <c r="D1737" s="169">
        <v>25.1</v>
      </c>
      <c r="E1737" s="171" t="s">
        <v>489</v>
      </c>
      <c r="F1737" s="174"/>
      <c r="G1737" s="160">
        <v>1</v>
      </c>
      <c r="M1737"/>
      <c r="N1737"/>
      <c r="O1737"/>
    </row>
    <row r="1738" spans="1:15" s="2" customFormat="1" x14ac:dyDescent="0.2">
      <c r="A1738" s="160">
        <v>1736</v>
      </c>
      <c r="B1738" s="168" t="s">
        <v>2460</v>
      </c>
      <c r="C1738" s="173" t="s">
        <v>726</v>
      </c>
      <c r="D1738" s="169">
        <v>38.590000000000003</v>
      </c>
      <c r="E1738" s="171" t="s">
        <v>3118</v>
      </c>
      <c r="F1738" s="174"/>
      <c r="G1738" s="160">
        <v>1</v>
      </c>
      <c r="M1738"/>
      <c r="N1738"/>
      <c r="O1738"/>
    </row>
    <row r="1739" spans="1:15" s="2" customFormat="1" x14ac:dyDescent="0.2">
      <c r="A1739" s="160">
        <v>1737</v>
      </c>
      <c r="B1739" s="168" t="s">
        <v>2461</v>
      </c>
      <c r="C1739" s="173" t="s">
        <v>726</v>
      </c>
      <c r="D1739" s="169">
        <v>36.31</v>
      </c>
      <c r="E1739" s="171" t="s">
        <v>3118</v>
      </c>
      <c r="F1739" s="174"/>
      <c r="G1739" s="160">
        <v>1</v>
      </c>
      <c r="M1739"/>
      <c r="N1739"/>
      <c r="O1739"/>
    </row>
    <row r="1740" spans="1:15" s="2" customFormat="1" x14ac:dyDescent="0.2">
      <c r="A1740" s="160">
        <v>1738</v>
      </c>
      <c r="B1740" s="163" t="s">
        <v>2462</v>
      </c>
      <c r="C1740" s="173" t="s">
        <v>726</v>
      </c>
      <c r="D1740" s="169">
        <v>36.31</v>
      </c>
      <c r="E1740" s="171" t="s">
        <v>3118</v>
      </c>
      <c r="F1740" s="174"/>
      <c r="G1740" s="160">
        <v>1</v>
      </c>
      <c r="M1740"/>
      <c r="N1740"/>
      <c r="O1740"/>
    </row>
    <row r="1741" spans="1:15" s="2" customFormat="1" x14ac:dyDescent="0.2">
      <c r="A1741" s="160">
        <v>1739</v>
      </c>
      <c r="B1741" s="163" t="s">
        <v>2463</v>
      </c>
      <c r="C1741" s="173" t="s">
        <v>726</v>
      </c>
      <c r="D1741" s="169">
        <v>38.090000000000003</v>
      </c>
      <c r="E1741" s="171" t="s">
        <v>3117</v>
      </c>
      <c r="F1741" s="174"/>
      <c r="G1741" s="160">
        <v>1</v>
      </c>
      <c r="M1741"/>
      <c r="N1741"/>
      <c r="O1741"/>
    </row>
    <row r="1742" spans="1:15" s="2" customFormat="1" x14ac:dyDescent="0.2">
      <c r="A1742" s="160">
        <v>1740</v>
      </c>
      <c r="B1742" s="163" t="s">
        <v>2464</v>
      </c>
      <c r="C1742" s="173" t="s">
        <v>726</v>
      </c>
      <c r="D1742" s="169">
        <v>36.31</v>
      </c>
      <c r="E1742" s="171" t="s">
        <v>3118</v>
      </c>
      <c r="F1742" s="174"/>
      <c r="G1742" s="160">
        <v>1</v>
      </c>
      <c r="M1742"/>
      <c r="N1742"/>
      <c r="O1742"/>
    </row>
    <row r="1743" spans="1:15" s="2" customFormat="1" x14ac:dyDescent="0.2">
      <c r="A1743" s="160">
        <v>1741</v>
      </c>
      <c r="B1743" s="163" t="s">
        <v>2465</v>
      </c>
      <c r="C1743" s="173" t="s">
        <v>726</v>
      </c>
      <c r="D1743" s="169">
        <v>36.08</v>
      </c>
      <c r="E1743" s="171" t="s">
        <v>3117</v>
      </c>
      <c r="F1743" s="174"/>
      <c r="G1743" s="160">
        <v>1</v>
      </c>
      <c r="M1743"/>
      <c r="N1743"/>
      <c r="O1743"/>
    </row>
    <row r="1744" spans="1:15" s="2" customFormat="1" x14ac:dyDescent="0.2">
      <c r="A1744" s="160">
        <v>1742</v>
      </c>
      <c r="B1744" s="168" t="s">
        <v>2466</v>
      </c>
      <c r="C1744" s="173" t="s">
        <v>726</v>
      </c>
      <c r="D1744" s="169">
        <v>36.31</v>
      </c>
      <c r="E1744" s="171" t="s">
        <v>3118</v>
      </c>
      <c r="F1744" s="174"/>
      <c r="G1744" s="160">
        <v>1</v>
      </c>
      <c r="M1744"/>
      <c r="N1744"/>
      <c r="O1744"/>
    </row>
    <row r="1745" spans="1:15" s="2" customFormat="1" x14ac:dyDescent="0.2">
      <c r="A1745" s="160">
        <v>1743</v>
      </c>
      <c r="B1745" s="168" t="s">
        <v>2467</v>
      </c>
      <c r="C1745" s="173" t="s">
        <v>726</v>
      </c>
      <c r="D1745" s="169">
        <v>36.08</v>
      </c>
      <c r="E1745" s="171" t="s">
        <v>3117</v>
      </c>
      <c r="F1745" s="174"/>
      <c r="G1745" s="160">
        <v>1</v>
      </c>
      <c r="M1745"/>
      <c r="N1745"/>
      <c r="O1745"/>
    </row>
    <row r="1746" spans="1:15" s="2" customFormat="1" x14ac:dyDescent="0.2">
      <c r="A1746" s="160">
        <v>1744</v>
      </c>
      <c r="B1746" s="168" t="s">
        <v>2468</v>
      </c>
      <c r="C1746" s="173" t="s">
        <v>726</v>
      </c>
      <c r="D1746" s="169">
        <v>36.31</v>
      </c>
      <c r="E1746" s="171" t="s">
        <v>3118</v>
      </c>
      <c r="F1746" s="174"/>
      <c r="G1746" s="160">
        <v>1</v>
      </c>
      <c r="M1746"/>
      <c r="N1746"/>
      <c r="O1746"/>
    </row>
    <row r="1747" spans="1:15" s="2" customFormat="1" x14ac:dyDescent="0.2">
      <c r="A1747" s="160">
        <v>1745</v>
      </c>
      <c r="B1747" s="168" t="s">
        <v>2469</v>
      </c>
      <c r="C1747" s="173" t="s">
        <v>726</v>
      </c>
      <c r="D1747" s="169">
        <v>36.08</v>
      </c>
      <c r="E1747" s="171" t="s">
        <v>3117</v>
      </c>
      <c r="F1747" s="174"/>
      <c r="G1747" s="160">
        <v>1</v>
      </c>
      <c r="M1747"/>
      <c r="N1747"/>
      <c r="O1747"/>
    </row>
    <row r="1748" spans="1:15" s="2" customFormat="1" x14ac:dyDescent="0.2">
      <c r="A1748" s="160">
        <v>1746</v>
      </c>
      <c r="B1748" s="168" t="s">
        <v>2470</v>
      </c>
      <c r="C1748" s="173" t="s">
        <v>726</v>
      </c>
      <c r="D1748" s="169">
        <v>36.31</v>
      </c>
      <c r="E1748" s="171" t="s">
        <v>3118</v>
      </c>
      <c r="F1748" s="174"/>
      <c r="G1748" s="160">
        <v>1</v>
      </c>
      <c r="M1748"/>
      <c r="N1748"/>
      <c r="O1748"/>
    </row>
    <row r="1749" spans="1:15" s="2" customFormat="1" x14ac:dyDescent="0.2">
      <c r="A1749" s="160">
        <v>1747</v>
      </c>
      <c r="B1749" s="168" t="s">
        <v>2471</v>
      </c>
      <c r="C1749" s="173" t="s">
        <v>726</v>
      </c>
      <c r="D1749" s="169">
        <v>36.08</v>
      </c>
      <c r="E1749" s="171" t="s">
        <v>3117</v>
      </c>
      <c r="F1749" s="174"/>
      <c r="G1749" s="160">
        <v>1</v>
      </c>
      <c r="M1749"/>
      <c r="N1749"/>
      <c r="O1749"/>
    </row>
    <row r="1750" spans="1:15" s="2" customFormat="1" x14ac:dyDescent="0.2">
      <c r="A1750" s="160">
        <v>1748</v>
      </c>
      <c r="B1750" s="168" t="s">
        <v>2472</v>
      </c>
      <c r="C1750" s="173" t="s">
        <v>726</v>
      </c>
      <c r="D1750" s="169">
        <v>36.31</v>
      </c>
      <c r="E1750" s="171" t="s">
        <v>3118</v>
      </c>
      <c r="F1750" s="174"/>
      <c r="G1750" s="160">
        <v>1</v>
      </c>
      <c r="M1750"/>
      <c r="N1750"/>
      <c r="O1750"/>
    </row>
    <row r="1751" spans="1:15" s="2" customFormat="1" x14ac:dyDescent="0.2">
      <c r="A1751" s="160">
        <v>1749</v>
      </c>
      <c r="B1751" s="168" t="s">
        <v>2473</v>
      </c>
      <c r="C1751" s="173" t="s">
        <v>726</v>
      </c>
      <c r="D1751" s="169">
        <v>36.08</v>
      </c>
      <c r="E1751" s="171" t="s">
        <v>3117</v>
      </c>
      <c r="F1751" s="174"/>
      <c r="G1751" s="160">
        <v>1</v>
      </c>
      <c r="M1751"/>
      <c r="N1751"/>
      <c r="O1751"/>
    </row>
    <row r="1752" spans="1:15" s="2" customFormat="1" x14ac:dyDescent="0.2">
      <c r="A1752" s="160">
        <v>1750</v>
      </c>
      <c r="B1752" s="168" t="s">
        <v>2474</v>
      </c>
      <c r="C1752" s="173" t="s">
        <v>726</v>
      </c>
      <c r="D1752" s="169">
        <v>36.31</v>
      </c>
      <c r="E1752" s="171" t="s">
        <v>3118</v>
      </c>
      <c r="F1752" s="174"/>
      <c r="G1752" s="160">
        <v>1</v>
      </c>
      <c r="M1752"/>
      <c r="N1752"/>
      <c r="O1752"/>
    </row>
    <row r="1753" spans="1:15" s="2" customFormat="1" x14ac:dyDescent="0.2">
      <c r="A1753" s="160">
        <v>1751</v>
      </c>
      <c r="B1753" s="168" t="s">
        <v>2475</v>
      </c>
      <c r="C1753" s="173" t="s">
        <v>726</v>
      </c>
      <c r="D1753" s="169">
        <v>36.08</v>
      </c>
      <c r="E1753" s="171" t="s">
        <v>3117</v>
      </c>
      <c r="F1753" s="174"/>
      <c r="G1753" s="160">
        <v>1</v>
      </c>
      <c r="M1753"/>
      <c r="N1753"/>
      <c r="O1753"/>
    </row>
    <row r="1754" spans="1:15" s="2" customFormat="1" x14ac:dyDescent="0.2">
      <c r="A1754" s="160">
        <v>1752</v>
      </c>
      <c r="B1754" s="168" t="s">
        <v>2476</v>
      </c>
      <c r="C1754" s="173" t="s">
        <v>726</v>
      </c>
      <c r="D1754" s="169">
        <v>36.31</v>
      </c>
      <c r="E1754" s="171" t="s">
        <v>3118</v>
      </c>
      <c r="F1754" s="174"/>
      <c r="G1754" s="160">
        <v>1</v>
      </c>
      <c r="M1754"/>
      <c r="N1754"/>
      <c r="O1754"/>
    </row>
    <row r="1755" spans="1:15" s="2" customFormat="1" x14ac:dyDescent="0.2">
      <c r="A1755" s="160">
        <v>1753</v>
      </c>
      <c r="B1755" s="168" t="s">
        <v>2477</v>
      </c>
      <c r="C1755" s="173" t="s">
        <v>726</v>
      </c>
      <c r="D1755" s="169">
        <v>36.08</v>
      </c>
      <c r="E1755" s="171" t="s">
        <v>3117</v>
      </c>
      <c r="F1755" s="174"/>
      <c r="G1755" s="160">
        <v>1</v>
      </c>
      <c r="M1755"/>
      <c r="N1755"/>
      <c r="O1755"/>
    </row>
    <row r="1756" spans="1:15" s="2" customFormat="1" x14ac:dyDescent="0.2">
      <c r="A1756" s="160">
        <v>1754</v>
      </c>
      <c r="B1756" s="168" t="s">
        <v>2478</v>
      </c>
      <c r="C1756" s="173" t="s">
        <v>726</v>
      </c>
      <c r="D1756" s="169">
        <v>36.31</v>
      </c>
      <c r="E1756" s="171" t="s">
        <v>3118</v>
      </c>
      <c r="F1756" s="174"/>
      <c r="G1756" s="160">
        <v>1</v>
      </c>
      <c r="M1756"/>
      <c r="N1756"/>
      <c r="O1756"/>
    </row>
    <row r="1757" spans="1:15" s="2" customFormat="1" x14ac:dyDescent="0.2">
      <c r="A1757" s="160">
        <v>1755</v>
      </c>
      <c r="B1757" s="168" t="s">
        <v>2479</v>
      </c>
      <c r="C1757" s="173" t="s">
        <v>726</v>
      </c>
      <c r="D1757" s="169">
        <v>36.08</v>
      </c>
      <c r="E1757" s="171" t="s">
        <v>3117</v>
      </c>
      <c r="F1757" s="174"/>
      <c r="G1757" s="160">
        <v>1</v>
      </c>
      <c r="M1757"/>
      <c r="N1757"/>
      <c r="O1757"/>
    </row>
    <row r="1758" spans="1:15" s="2" customFormat="1" x14ac:dyDescent="0.2">
      <c r="A1758" s="160">
        <v>1756</v>
      </c>
      <c r="B1758" s="168" t="s">
        <v>2480</v>
      </c>
      <c r="C1758" s="173" t="s">
        <v>726</v>
      </c>
      <c r="D1758" s="169">
        <v>36.31</v>
      </c>
      <c r="E1758" s="171" t="s">
        <v>3118</v>
      </c>
      <c r="F1758" s="174"/>
      <c r="G1758" s="160">
        <v>1</v>
      </c>
      <c r="M1758"/>
      <c r="N1758"/>
      <c r="O1758"/>
    </row>
    <row r="1759" spans="1:15" s="2" customFormat="1" x14ac:dyDescent="0.2">
      <c r="A1759" s="160">
        <v>1757</v>
      </c>
      <c r="B1759" s="168" t="s">
        <v>2481</v>
      </c>
      <c r="C1759" s="173" t="s">
        <v>726</v>
      </c>
      <c r="D1759" s="169">
        <v>36.31</v>
      </c>
      <c r="E1759" s="171" t="s">
        <v>3118</v>
      </c>
      <c r="F1759" s="174"/>
      <c r="G1759" s="160">
        <v>1</v>
      </c>
      <c r="M1759"/>
      <c r="N1759"/>
      <c r="O1759"/>
    </row>
    <row r="1760" spans="1:15" s="2" customFormat="1" x14ac:dyDescent="0.2">
      <c r="A1760" s="160">
        <v>1758</v>
      </c>
      <c r="B1760" s="168" t="s">
        <v>2482</v>
      </c>
      <c r="C1760" s="173" t="s">
        <v>726</v>
      </c>
      <c r="D1760" s="169">
        <v>36.08</v>
      </c>
      <c r="E1760" s="171" t="s">
        <v>3117</v>
      </c>
      <c r="F1760" s="174"/>
      <c r="G1760" s="160">
        <v>1</v>
      </c>
      <c r="M1760"/>
      <c r="N1760"/>
      <c r="O1760"/>
    </row>
    <row r="1761" spans="1:15" s="2" customFormat="1" x14ac:dyDescent="0.2">
      <c r="A1761" s="160">
        <v>1759</v>
      </c>
      <c r="B1761" s="168" t="s">
        <v>2483</v>
      </c>
      <c r="C1761" s="173" t="s">
        <v>726</v>
      </c>
      <c r="D1761" s="169">
        <v>36.31</v>
      </c>
      <c r="E1761" s="171" t="s">
        <v>3118</v>
      </c>
      <c r="F1761" s="174"/>
      <c r="G1761" s="160">
        <v>1</v>
      </c>
      <c r="M1761"/>
      <c r="N1761"/>
      <c r="O1761"/>
    </row>
    <row r="1762" spans="1:15" s="2" customFormat="1" x14ac:dyDescent="0.2">
      <c r="A1762" s="160">
        <v>1760</v>
      </c>
      <c r="B1762" s="168" t="s">
        <v>2484</v>
      </c>
      <c r="C1762" s="173" t="s">
        <v>726</v>
      </c>
      <c r="D1762" s="169">
        <v>36.08</v>
      </c>
      <c r="E1762" s="171" t="s">
        <v>3117</v>
      </c>
      <c r="F1762" s="174"/>
      <c r="G1762" s="160">
        <v>1</v>
      </c>
      <c r="M1762"/>
      <c r="N1762"/>
      <c r="O1762"/>
    </row>
    <row r="1763" spans="1:15" s="2" customFormat="1" x14ac:dyDescent="0.2">
      <c r="A1763" s="160">
        <v>1761</v>
      </c>
      <c r="B1763" s="168" t="s">
        <v>2485</v>
      </c>
      <c r="C1763" s="173" t="s">
        <v>726</v>
      </c>
      <c r="D1763" s="169">
        <v>36.31</v>
      </c>
      <c r="E1763" s="171" t="s">
        <v>3118</v>
      </c>
      <c r="F1763" s="174"/>
      <c r="G1763" s="160">
        <v>1</v>
      </c>
      <c r="M1763"/>
      <c r="N1763"/>
      <c r="O1763"/>
    </row>
    <row r="1764" spans="1:15" s="2" customFormat="1" x14ac:dyDescent="0.2">
      <c r="A1764" s="160">
        <v>1762</v>
      </c>
      <c r="B1764" s="168" t="s">
        <v>2486</v>
      </c>
      <c r="C1764" s="173" t="s">
        <v>726</v>
      </c>
      <c r="D1764" s="169">
        <v>36.08</v>
      </c>
      <c r="E1764" s="171" t="s">
        <v>3117</v>
      </c>
      <c r="F1764" s="174"/>
      <c r="G1764" s="160">
        <v>1</v>
      </c>
      <c r="M1764"/>
      <c r="N1764"/>
      <c r="O1764"/>
    </row>
    <row r="1765" spans="1:15" s="2" customFormat="1" x14ac:dyDescent="0.2">
      <c r="A1765" s="160">
        <v>1763</v>
      </c>
      <c r="B1765" s="168" t="s">
        <v>2487</v>
      </c>
      <c r="C1765" s="173" t="s">
        <v>726</v>
      </c>
      <c r="D1765" s="169">
        <v>38.590000000000003</v>
      </c>
      <c r="E1765" s="171" t="s">
        <v>3118</v>
      </c>
      <c r="F1765" s="174"/>
      <c r="G1765" s="160">
        <v>1</v>
      </c>
      <c r="M1765"/>
      <c r="N1765"/>
      <c r="O1765"/>
    </row>
    <row r="1766" spans="1:15" s="2" customFormat="1" x14ac:dyDescent="0.2">
      <c r="A1766" s="160">
        <v>1764</v>
      </c>
      <c r="B1766" s="168" t="s">
        <v>2488</v>
      </c>
      <c r="C1766" s="173" t="s">
        <v>726</v>
      </c>
      <c r="D1766" s="169">
        <v>38.340000000000003</v>
      </c>
      <c r="E1766" s="171" t="s">
        <v>3117</v>
      </c>
      <c r="F1766" s="174"/>
      <c r="G1766" s="160">
        <v>1</v>
      </c>
      <c r="M1766"/>
      <c r="N1766"/>
      <c r="O1766"/>
    </row>
    <row r="1767" spans="1:15" s="2" customFormat="1" x14ac:dyDescent="0.2">
      <c r="A1767" s="160">
        <v>1765</v>
      </c>
      <c r="B1767" s="168" t="s">
        <v>2489</v>
      </c>
      <c r="C1767" s="173" t="s">
        <v>726</v>
      </c>
      <c r="D1767" s="169">
        <v>38.590000000000003</v>
      </c>
      <c r="E1767" s="171" t="s">
        <v>3118</v>
      </c>
      <c r="F1767" s="174"/>
      <c r="G1767" s="160">
        <v>1</v>
      </c>
      <c r="M1767"/>
      <c r="N1767"/>
      <c r="O1767"/>
    </row>
    <row r="1768" spans="1:15" s="2" customFormat="1" x14ac:dyDescent="0.2">
      <c r="A1768" s="160">
        <v>1766</v>
      </c>
      <c r="B1768" s="168" t="s">
        <v>2490</v>
      </c>
      <c r="C1768" s="173" t="s">
        <v>726</v>
      </c>
      <c r="D1768" s="169">
        <v>38.340000000000003</v>
      </c>
      <c r="E1768" s="171" t="s">
        <v>3117</v>
      </c>
      <c r="F1768" s="174"/>
      <c r="G1768" s="160">
        <v>1</v>
      </c>
      <c r="M1768"/>
      <c r="N1768"/>
      <c r="O1768"/>
    </row>
    <row r="1769" spans="1:15" s="2" customFormat="1" x14ac:dyDescent="0.2">
      <c r="A1769" s="160">
        <v>1767</v>
      </c>
      <c r="B1769" s="168" t="s">
        <v>2491</v>
      </c>
      <c r="C1769" s="173" t="s">
        <v>726</v>
      </c>
      <c r="D1769" s="169">
        <v>36.31</v>
      </c>
      <c r="E1769" s="171" t="s">
        <v>3118</v>
      </c>
      <c r="F1769" s="174"/>
      <c r="G1769" s="160">
        <v>1</v>
      </c>
      <c r="M1769"/>
      <c r="N1769"/>
      <c r="O1769"/>
    </row>
    <row r="1770" spans="1:15" s="2" customFormat="1" x14ac:dyDescent="0.2">
      <c r="A1770" s="160">
        <v>1768</v>
      </c>
      <c r="B1770" s="168" t="s">
        <v>2492</v>
      </c>
      <c r="C1770" s="173" t="s">
        <v>726</v>
      </c>
      <c r="D1770" s="169">
        <v>36.08</v>
      </c>
      <c r="E1770" s="171" t="s">
        <v>3117</v>
      </c>
      <c r="F1770" s="174"/>
      <c r="G1770" s="160">
        <v>1</v>
      </c>
      <c r="M1770"/>
      <c r="N1770"/>
      <c r="O1770"/>
    </row>
    <row r="1771" spans="1:15" s="2" customFormat="1" x14ac:dyDescent="0.2">
      <c r="A1771" s="160">
        <v>1769</v>
      </c>
      <c r="B1771" s="168" t="s">
        <v>2493</v>
      </c>
      <c r="C1771" s="173" t="s">
        <v>726</v>
      </c>
      <c r="D1771" s="169">
        <v>36.31</v>
      </c>
      <c r="E1771" s="171" t="s">
        <v>3118</v>
      </c>
      <c r="F1771" s="174"/>
      <c r="G1771" s="160">
        <v>1</v>
      </c>
      <c r="M1771"/>
      <c r="N1771"/>
      <c r="O1771"/>
    </row>
    <row r="1772" spans="1:15" s="2" customFormat="1" x14ac:dyDescent="0.2">
      <c r="A1772" s="160">
        <v>1770</v>
      </c>
      <c r="B1772" s="168" t="s">
        <v>2494</v>
      </c>
      <c r="C1772" s="173" t="s">
        <v>726</v>
      </c>
      <c r="D1772" s="169">
        <v>36.08</v>
      </c>
      <c r="E1772" s="171" t="s">
        <v>3117</v>
      </c>
      <c r="F1772" s="174"/>
      <c r="G1772" s="160">
        <v>1</v>
      </c>
      <c r="M1772"/>
      <c r="N1772"/>
      <c r="O1772"/>
    </row>
    <row r="1773" spans="1:15" s="2" customFormat="1" x14ac:dyDescent="0.2">
      <c r="A1773" s="160">
        <v>1771</v>
      </c>
      <c r="B1773" s="168" t="s">
        <v>2495</v>
      </c>
      <c r="C1773" s="173" t="s">
        <v>726</v>
      </c>
      <c r="D1773" s="169">
        <v>36.31</v>
      </c>
      <c r="E1773" s="171" t="s">
        <v>3118</v>
      </c>
      <c r="F1773" s="174"/>
      <c r="G1773" s="160">
        <v>1</v>
      </c>
      <c r="M1773"/>
      <c r="N1773"/>
      <c r="O1773"/>
    </row>
    <row r="1774" spans="1:15" s="2" customFormat="1" x14ac:dyDescent="0.2">
      <c r="A1774" s="160">
        <v>1772</v>
      </c>
      <c r="B1774" s="168" t="s">
        <v>2496</v>
      </c>
      <c r="C1774" s="173" t="s">
        <v>726</v>
      </c>
      <c r="D1774" s="169">
        <v>36.08</v>
      </c>
      <c r="E1774" s="171" t="s">
        <v>3117</v>
      </c>
      <c r="F1774" s="174"/>
      <c r="G1774" s="160">
        <v>1</v>
      </c>
      <c r="M1774"/>
      <c r="N1774"/>
      <c r="O1774"/>
    </row>
    <row r="1775" spans="1:15" s="2" customFormat="1" x14ac:dyDescent="0.2">
      <c r="A1775" s="160">
        <v>1773</v>
      </c>
      <c r="B1775" s="168" t="s">
        <v>2497</v>
      </c>
      <c r="C1775" s="173" t="s">
        <v>726</v>
      </c>
      <c r="D1775" s="169">
        <v>36.31</v>
      </c>
      <c r="E1775" s="171" t="s">
        <v>3118</v>
      </c>
      <c r="F1775" s="174"/>
      <c r="G1775" s="160">
        <v>1</v>
      </c>
      <c r="M1775"/>
      <c r="N1775"/>
      <c r="O1775"/>
    </row>
    <row r="1776" spans="1:15" s="2" customFormat="1" x14ac:dyDescent="0.2">
      <c r="A1776" s="160">
        <v>1774</v>
      </c>
      <c r="B1776" s="168" t="s">
        <v>2498</v>
      </c>
      <c r="C1776" s="173" t="s">
        <v>726</v>
      </c>
      <c r="D1776" s="169">
        <v>36.31</v>
      </c>
      <c r="E1776" s="171" t="s">
        <v>3118</v>
      </c>
      <c r="F1776" s="174"/>
      <c r="G1776" s="160">
        <v>1</v>
      </c>
      <c r="M1776"/>
      <c r="N1776"/>
      <c r="O1776"/>
    </row>
    <row r="1777" spans="1:15" s="2" customFormat="1" x14ac:dyDescent="0.2">
      <c r="A1777" s="160">
        <v>1775</v>
      </c>
      <c r="B1777" s="168" t="s">
        <v>2499</v>
      </c>
      <c r="C1777" s="173" t="s">
        <v>726</v>
      </c>
      <c r="D1777" s="169">
        <v>36.08</v>
      </c>
      <c r="E1777" s="171" t="s">
        <v>3117</v>
      </c>
      <c r="F1777" s="174"/>
      <c r="G1777" s="160">
        <v>1</v>
      </c>
      <c r="M1777"/>
      <c r="N1777"/>
      <c r="O1777"/>
    </row>
    <row r="1778" spans="1:15" s="2" customFormat="1" x14ac:dyDescent="0.2">
      <c r="A1778" s="160">
        <v>1776</v>
      </c>
      <c r="B1778" s="168" t="s">
        <v>2500</v>
      </c>
      <c r="C1778" s="173" t="s">
        <v>726</v>
      </c>
      <c r="D1778" s="169">
        <v>36.31</v>
      </c>
      <c r="E1778" s="171" t="s">
        <v>3118</v>
      </c>
      <c r="F1778" s="174"/>
      <c r="G1778" s="160">
        <v>1</v>
      </c>
      <c r="M1778"/>
      <c r="N1778"/>
      <c r="O1778"/>
    </row>
    <row r="1779" spans="1:15" s="2" customFormat="1" x14ac:dyDescent="0.2">
      <c r="A1779" s="160">
        <v>1777</v>
      </c>
      <c r="B1779" s="168" t="s">
        <v>2501</v>
      </c>
      <c r="C1779" s="173" t="s">
        <v>726</v>
      </c>
      <c r="D1779" s="169">
        <v>36.08</v>
      </c>
      <c r="E1779" s="171" t="s">
        <v>3117</v>
      </c>
      <c r="F1779" s="174"/>
      <c r="G1779" s="160">
        <v>1</v>
      </c>
      <c r="M1779"/>
      <c r="N1779"/>
      <c r="O1779"/>
    </row>
    <row r="1780" spans="1:15" s="2" customFormat="1" x14ac:dyDescent="0.2">
      <c r="A1780" s="160">
        <v>1778</v>
      </c>
      <c r="B1780" s="168" t="s">
        <v>2502</v>
      </c>
      <c r="C1780" s="173" t="s">
        <v>726</v>
      </c>
      <c r="D1780" s="169">
        <v>36.31</v>
      </c>
      <c r="E1780" s="171" t="s">
        <v>3118</v>
      </c>
      <c r="F1780" s="174"/>
      <c r="G1780" s="160">
        <v>1</v>
      </c>
      <c r="M1780"/>
      <c r="N1780"/>
      <c r="O1780"/>
    </row>
    <row r="1781" spans="1:15" s="2" customFormat="1" x14ac:dyDescent="0.2">
      <c r="A1781" s="160">
        <v>1779</v>
      </c>
      <c r="B1781" s="168" t="s">
        <v>2503</v>
      </c>
      <c r="C1781" s="173" t="s">
        <v>726</v>
      </c>
      <c r="D1781" s="169">
        <v>36.08</v>
      </c>
      <c r="E1781" s="171" t="s">
        <v>3117</v>
      </c>
      <c r="F1781" s="174"/>
      <c r="G1781" s="160">
        <v>1</v>
      </c>
      <c r="M1781"/>
      <c r="N1781"/>
      <c r="O1781"/>
    </row>
    <row r="1782" spans="1:15" s="2" customFormat="1" x14ac:dyDescent="0.2">
      <c r="A1782" s="160">
        <v>1780</v>
      </c>
      <c r="B1782" s="168" t="s">
        <v>2504</v>
      </c>
      <c r="C1782" s="173" t="s">
        <v>726</v>
      </c>
      <c r="D1782" s="169">
        <v>36.31</v>
      </c>
      <c r="E1782" s="171" t="s">
        <v>3118</v>
      </c>
      <c r="F1782" s="174"/>
      <c r="G1782" s="160">
        <v>1</v>
      </c>
      <c r="M1782"/>
      <c r="N1782"/>
      <c r="O1782"/>
    </row>
    <row r="1783" spans="1:15" s="2" customFormat="1" x14ac:dyDescent="0.2">
      <c r="A1783" s="160">
        <v>1781</v>
      </c>
      <c r="B1783" s="168" t="s">
        <v>2505</v>
      </c>
      <c r="C1783" s="173" t="s">
        <v>726</v>
      </c>
      <c r="D1783" s="169">
        <v>36.08</v>
      </c>
      <c r="E1783" s="171" t="s">
        <v>3117</v>
      </c>
      <c r="F1783" s="174"/>
      <c r="G1783" s="160">
        <v>1</v>
      </c>
      <c r="M1783"/>
      <c r="N1783"/>
      <c r="O1783"/>
    </row>
    <row r="1784" spans="1:15" s="2" customFormat="1" x14ac:dyDescent="0.2">
      <c r="A1784" s="160">
        <v>1782</v>
      </c>
      <c r="B1784" s="168" t="s">
        <v>2506</v>
      </c>
      <c r="C1784" s="173" t="s">
        <v>726</v>
      </c>
      <c r="D1784" s="169">
        <v>36.31</v>
      </c>
      <c r="E1784" s="171" t="s">
        <v>3118</v>
      </c>
      <c r="F1784" s="174"/>
      <c r="G1784" s="160">
        <v>1</v>
      </c>
      <c r="M1784"/>
      <c r="N1784"/>
      <c r="O1784"/>
    </row>
    <row r="1785" spans="1:15" s="2" customFormat="1" x14ac:dyDescent="0.2">
      <c r="A1785" s="160">
        <v>1783</v>
      </c>
      <c r="B1785" s="168" t="s">
        <v>2507</v>
      </c>
      <c r="C1785" s="173" t="s">
        <v>726</v>
      </c>
      <c r="D1785" s="169">
        <v>36.08</v>
      </c>
      <c r="E1785" s="171" t="s">
        <v>3117</v>
      </c>
      <c r="F1785" s="174"/>
      <c r="G1785" s="160">
        <v>1</v>
      </c>
      <c r="M1785"/>
      <c r="N1785"/>
      <c r="O1785"/>
    </row>
    <row r="1786" spans="1:15" s="2" customFormat="1" x14ac:dyDescent="0.2">
      <c r="A1786" s="160">
        <v>1784</v>
      </c>
      <c r="B1786" s="168" t="s">
        <v>2508</v>
      </c>
      <c r="C1786" s="173" t="s">
        <v>726</v>
      </c>
      <c r="D1786" s="169">
        <v>36.31</v>
      </c>
      <c r="E1786" s="171" t="s">
        <v>3118</v>
      </c>
      <c r="F1786" s="174"/>
      <c r="G1786" s="160">
        <v>1</v>
      </c>
      <c r="M1786"/>
      <c r="N1786"/>
      <c r="O1786"/>
    </row>
    <row r="1787" spans="1:15" s="2" customFormat="1" x14ac:dyDescent="0.2">
      <c r="A1787" s="160">
        <v>1785</v>
      </c>
      <c r="B1787" s="168" t="s">
        <v>2509</v>
      </c>
      <c r="C1787" s="173" t="s">
        <v>726</v>
      </c>
      <c r="D1787" s="169">
        <v>36.08</v>
      </c>
      <c r="E1787" s="171" t="s">
        <v>3117</v>
      </c>
      <c r="F1787" s="174"/>
      <c r="G1787" s="160">
        <v>1</v>
      </c>
      <c r="M1787"/>
      <c r="N1787"/>
      <c r="O1787"/>
    </row>
    <row r="1788" spans="1:15" s="2" customFormat="1" x14ac:dyDescent="0.2">
      <c r="A1788" s="160">
        <v>1786</v>
      </c>
      <c r="B1788" s="168" t="s">
        <v>2510</v>
      </c>
      <c r="C1788" s="173" t="s">
        <v>726</v>
      </c>
      <c r="D1788" s="169">
        <v>36.31</v>
      </c>
      <c r="E1788" s="171" t="s">
        <v>3118</v>
      </c>
      <c r="F1788" s="174"/>
      <c r="G1788" s="160">
        <v>1</v>
      </c>
      <c r="M1788"/>
      <c r="N1788"/>
      <c r="O1788"/>
    </row>
    <row r="1789" spans="1:15" s="2" customFormat="1" x14ac:dyDescent="0.2">
      <c r="A1789" s="160">
        <v>1787</v>
      </c>
      <c r="B1789" s="168" t="s">
        <v>2511</v>
      </c>
      <c r="C1789" s="173" t="s">
        <v>726</v>
      </c>
      <c r="D1789" s="169">
        <v>36.08</v>
      </c>
      <c r="E1789" s="171" t="s">
        <v>3117</v>
      </c>
      <c r="F1789" s="174"/>
      <c r="G1789" s="160">
        <v>1</v>
      </c>
      <c r="M1789"/>
      <c r="N1789"/>
      <c r="O1789"/>
    </row>
    <row r="1790" spans="1:15" s="2" customFormat="1" x14ac:dyDescent="0.2">
      <c r="A1790" s="160">
        <v>1788</v>
      </c>
      <c r="B1790" s="168" t="s">
        <v>2512</v>
      </c>
      <c r="C1790" s="173" t="s">
        <v>726</v>
      </c>
      <c r="D1790" s="169">
        <v>36.31</v>
      </c>
      <c r="E1790" s="171" t="s">
        <v>3118</v>
      </c>
      <c r="F1790" s="174"/>
      <c r="G1790" s="160">
        <v>1</v>
      </c>
      <c r="M1790"/>
      <c r="N1790"/>
      <c r="O1790"/>
    </row>
    <row r="1791" spans="1:15" s="2" customFormat="1" x14ac:dyDescent="0.2">
      <c r="A1791" s="160">
        <v>1789</v>
      </c>
      <c r="B1791" s="168" t="s">
        <v>2513</v>
      </c>
      <c r="C1791" s="173" t="s">
        <v>726</v>
      </c>
      <c r="D1791" s="169">
        <v>36.08</v>
      </c>
      <c r="E1791" s="171" t="s">
        <v>3117</v>
      </c>
      <c r="F1791" s="174"/>
      <c r="G1791" s="160">
        <v>1</v>
      </c>
      <c r="M1791"/>
      <c r="N1791"/>
      <c r="O1791"/>
    </row>
    <row r="1792" spans="1:15" s="2" customFormat="1" x14ac:dyDescent="0.2">
      <c r="A1792" s="160">
        <v>1790</v>
      </c>
      <c r="B1792" s="168" t="s">
        <v>2514</v>
      </c>
      <c r="C1792" s="173" t="s">
        <v>726</v>
      </c>
      <c r="D1792" s="169">
        <v>38.340000000000003</v>
      </c>
      <c r="E1792" s="171" t="s">
        <v>3118</v>
      </c>
      <c r="F1792" s="174"/>
      <c r="G1792" s="160">
        <v>1</v>
      </c>
      <c r="M1792"/>
      <c r="N1792"/>
      <c r="O1792"/>
    </row>
    <row r="1793" spans="1:15" s="2" customFormat="1" x14ac:dyDescent="0.2">
      <c r="A1793" s="160">
        <v>1791</v>
      </c>
      <c r="B1793" s="168" t="s">
        <v>2515</v>
      </c>
      <c r="C1793" s="173" t="s">
        <v>726</v>
      </c>
      <c r="D1793" s="169">
        <v>36.08</v>
      </c>
      <c r="E1793" s="171" t="s">
        <v>3117</v>
      </c>
      <c r="F1793" s="174"/>
      <c r="G1793" s="160">
        <v>1</v>
      </c>
      <c r="M1793"/>
      <c r="N1793"/>
      <c r="O1793"/>
    </row>
    <row r="1794" spans="1:15" s="2" customFormat="1" x14ac:dyDescent="0.2">
      <c r="A1794" s="160">
        <v>1792</v>
      </c>
      <c r="B1794" s="168" t="s">
        <v>2516</v>
      </c>
      <c r="C1794" s="173" t="s">
        <v>726</v>
      </c>
      <c r="D1794" s="169">
        <v>36.08</v>
      </c>
      <c r="E1794" s="171" t="s">
        <v>3117</v>
      </c>
      <c r="F1794" s="174"/>
      <c r="G1794" s="160">
        <v>1</v>
      </c>
      <c r="M1794"/>
      <c r="N1794"/>
      <c r="O1794"/>
    </row>
    <row r="1795" spans="1:15" s="2" customFormat="1" x14ac:dyDescent="0.2">
      <c r="A1795" s="160">
        <v>1793</v>
      </c>
      <c r="B1795" s="168" t="s">
        <v>2517</v>
      </c>
      <c r="C1795" s="173" t="s">
        <v>726</v>
      </c>
      <c r="D1795" s="169">
        <v>38.340000000000003</v>
      </c>
      <c r="E1795" s="171" t="s">
        <v>3117</v>
      </c>
      <c r="F1795" s="174"/>
      <c r="G1795" s="160">
        <v>1</v>
      </c>
      <c r="M1795"/>
      <c r="N1795"/>
      <c r="O1795"/>
    </row>
    <row r="1796" spans="1:15" s="2" customFormat="1" x14ac:dyDescent="0.2">
      <c r="A1796" s="160">
        <v>1794</v>
      </c>
      <c r="B1796" s="168" t="s">
        <v>2518</v>
      </c>
      <c r="C1796" s="173" t="s">
        <v>726</v>
      </c>
      <c r="D1796" s="169">
        <v>38.090000000000003</v>
      </c>
      <c r="E1796" s="171" t="s">
        <v>489</v>
      </c>
      <c r="F1796" s="174"/>
      <c r="G1796" s="160">
        <v>1</v>
      </c>
      <c r="M1796"/>
      <c r="N1796"/>
      <c r="O1796"/>
    </row>
    <row r="1797" spans="1:15" s="2" customFormat="1" x14ac:dyDescent="0.2">
      <c r="A1797" s="160">
        <v>1795</v>
      </c>
      <c r="B1797" s="168" t="s">
        <v>2519</v>
      </c>
      <c r="C1797" s="173" t="s">
        <v>726</v>
      </c>
      <c r="D1797" s="169">
        <v>36.08</v>
      </c>
      <c r="E1797" s="171" t="s">
        <v>489</v>
      </c>
      <c r="F1797" s="174"/>
      <c r="G1797" s="160">
        <v>1</v>
      </c>
      <c r="M1797"/>
      <c r="N1797"/>
      <c r="O1797"/>
    </row>
    <row r="1798" spans="1:15" s="2" customFormat="1" x14ac:dyDescent="0.2">
      <c r="A1798" s="160">
        <v>1796</v>
      </c>
      <c r="B1798" s="168" t="s">
        <v>2520</v>
      </c>
      <c r="C1798" s="173" t="s">
        <v>726</v>
      </c>
      <c r="D1798" s="169">
        <v>36.08</v>
      </c>
      <c r="E1798" s="171" t="s">
        <v>489</v>
      </c>
      <c r="F1798" s="174"/>
      <c r="G1798" s="160">
        <v>1</v>
      </c>
      <c r="M1798"/>
      <c r="N1798"/>
      <c r="O1798"/>
    </row>
    <row r="1799" spans="1:15" s="2" customFormat="1" x14ac:dyDescent="0.2">
      <c r="A1799" s="160">
        <v>1797</v>
      </c>
      <c r="B1799" s="168" t="s">
        <v>2521</v>
      </c>
      <c r="C1799" s="173" t="s">
        <v>726</v>
      </c>
      <c r="D1799" s="169">
        <v>43.6</v>
      </c>
      <c r="E1799" s="171" t="s">
        <v>489</v>
      </c>
      <c r="F1799" s="174"/>
      <c r="G1799" s="160">
        <v>1</v>
      </c>
      <c r="M1799"/>
      <c r="N1799"/>
      <c r="O1799"/>
    </row>
    <row r="1800" spans="1:15" s="2" customFormat="1" x14ac:dyDescent="0.2">
      <c r="A1800" s="160">
        <v>1798</v>
      </c>
      <c r="B1800" s="168" t="s">
        <v>2522</v>
      </c>
      <c r="C1800" s="173" t="s">
        <v>726</v>
      </c>
      <c r="D1800" s="169">
        <v>43.6</v>
      </c>
      <c r="E1800" s="171" t="s">
        <v>489</v>
      </c>
      <c r="F1800" s="174"/>
      <c r="G1800" s="160">
        <v>1</v>
      </c>
      <c r="M1800"/>
      <c r="N1800"/>
      <c r="O1800"/>
    </row>
    <row r="1801" spans="1:15" s="2" customFormat="1" x14ac:dyDescent="0.2">
      <c r="A1801" s="160">
        <v>1799</v>
      </c>
      <c r="B1801" s="168" t="s">
        <v>2523</v>
      </c>
      <c r="C1801" s="173" t="s">
        <v>726</v>
      </c>
      <c r="D1801" s="169">
        <v>36.08</v>
      </c>
      <c r="E1801" s="171" t="s">
        <v>489</v>
      </c>
      <c r="F1801" s="174"/>
      <c r="G1801" s="160">
        <v>1</v>
      </c>
      <c r="M1801"/>
      <c r="N1801"/>
      <c r="O1801"/>
    </row>
    <row r="1802" spans="1:15" s="2" customFormat="1" x14ac:dyDescent="0.2">
      <c r="A1802" s="160">
        <v>1800</v>
      </c>
      <c r="B1802" s="168" t="s">
        <v>2524</v>
      </c>
      <c r="C1802" s="173" t="s">
        <v>726</v>
      </c>
      <c r="D1802" s="169">
        <v>36.08</v>
      </c>
      <c r="E1802" s="171" t="s">
        <v>489</v>
      </c>
      <c r="F1802" s="174"/>
      <c r="G1802" s="160">
        <v>1</v>
      </c>
      <c r="M1802"/>
      <c r="N1802"/>
      <c r="O1802"/>
    </row>
    <row r="1803" spans="1:15" s="2" customFormat="1" x14ac:dyDescent="0.2">
      <c r="A1803" s="160">
        <v>1801</v>
      </c>
      <c r="B1803" s="168" t="s">
        <v>2525</v>
      </c>
      <c r="C1803" s="173" t="s">
        <v>726</v>
      </c>
      <c r="D1803" s="169">
        <v>38.090000000000003</v>
      </c>
      <c r="E1803" s="171" t="s">
        <v>489</v>
      </c>
      <c r="F1803" s="174"/>
      <c r="G1803" s="160">
        <v>1</v>
      </c>
      <c r="M1803"/>
      <c r="N1803"/>
      <c r="O1803"/>
    </row>
    <row r="1804" spans="1:15" s="2" customFormat="1" x14ac:dyDescent="0.2">
      <c r="A1804" s="160">
        <v>1802</v>
      </c>
      <c r="B1804" s="168" t="s">
        <v>2526</v>
      </c>
      <c r="C1804" s="173" t="s">
        <v>726</v>
      </c>
      <c r="D1804" s="169">
        <v>25.1</v>
      </c>
      <c r="E1804" s="171" t="s">
        <v>489</v>
      </c>
      <c r="F1804" s="174"/>
      <c r="G1804" s="160">
        <v>1</v>
      </c>
      <c r="M1804"/>
      <c r="N1804"/>
      <c r="O1804"/>
    </row>
    <row r="1805" spans="1:15" s="2" customFormat="1" x14ac:dyDescent="0.2">
      <c r="A1805" s="160">
        <v>1803</v>
      </c>
      <c r="B1805" s="168" t="s">
        <v>2527</v>
      </c>
      <c r="C1805" s="173" t="s">
        <v>726</v>
      </c>
      <c r="D1805" s="169">
        <v>38.590000000000003</v>
      </c>
      <c r="E1805" s="171" t="s">
        <v>3118</v>
      </c>
      <c r="F1805" s="174"/>
      <c r="G1805" s="160">
        <v>1</v>
      </c>
      <c r="M1805"/>
      <c r="N1805"/>
      <c r="O1805"/>
    </row>
    <row r="1806" spans="1:15" s="2" customFormat="1" x14ac:dyDescent="0.2">
      <c r="A1806" s="160">
        <v>1804</v>
      </c>
      <c r="B1806" s="168" t="s">
        <v>2528</v>
      </c>
      <c r="C1806" s="173" t="s">
        <v>726</v>
      </c>
      <c r="D1806" s="169">
        <v>36.31</v>
      </c>
      <c r="E1806" s="171" t="s">
        <v>3118</v>
      </c>
      <c r="F1806" s="174"/>
      <c r="G1806" s="160">
        <v>1</v>
      </c>
      <c r="M1806"/>
      <c r="N1806"/>
      <c r="O1806"/>
    </row>
    <row r="1807" spans="1:15" s="2" customFormat="1" x14ac:dyDescent="0.2">
      <c r="A1807" s="160">
        <v>1805</v>
      </c>
      <c r="B1807" s="168" t="s">
        <v>2529</v>
      </c>
      <c r="C1807" s="173" t="s">
        <v>726</v>
      </c>
      <c r="D1807" s="169">
        <v>36.31</v>
      </c>
      <c r="E1807" s="171" t="s">
        <v>3118</v>
      </c>
      <c r="F1807" s="174"/>
      <c r="G1807" s="160">
        <v>1</v>
      </c>
      <c r="M1807"/>
      <c r="N1807"/>
      <c r="O1807"/>
    </row>
    <row r="1808" spans="1:15" s="2" customFormat="1" x14ac:dyDescent="0.2">
      <c r="A1808" s="160">
        <v>1806</v>
      </c>
      <c r="B1808" s="168" t="s">
        <v>2530</v>
      </c>
      <c r="C1808" s="173" t="s">
        <v>726</v>
      </c>
      <c r="D1808" s="169">
        <v>38.090000000000003</v>
      </c>
      <c r="E1808" s="171" t="s">
        <v>3117</v>
      </c>
      <c r="F1808" s="174"/>
      <c r="G1808" s="160">
        <v>1</v>
      </c>
      <c r="M1808"/>
      <c r="N1808"/>
      <c r="O1808"/>
    </row>
    <row r="1809" spans="1:15" s="2" customFormat="1" x14ac:dyDescent="0.2">
      <c r="A1809" s="160">
        <v>1807</v>
      </c>
      <c r="B1809" s="168" t="s">
        <v>2531</v>
      </c>
      <c r="C1809" s="173" t="s">
        <v>726</v>
      </c>
      <c r="D1809" s="169">
        <v>36.31</v>
      </c>
      <c r="E1809" s="171" t="s">
        <v>3118</v>
      </c>
      <c r="F1809" s="174"/>
      <c r="G1809" s="160">
        <v>1</v>
      </c>
      <c r="M1809"/>
      <c r="N1809"/>
      <c r="O1809"/>
    </row>
    <row r="1810" spans="1:15" s="2" customFormat="1" x14ac:dyDescent="0.2">
      <c r="A1810" s="160">
        <v>1808</v>
      </c>
      <c r="B1810" s="168" t="s">
        <v>2532</v>
      </c>
      <c r="C1810" s="173" t="s">
        <v>726</v>
      </c>
      <c r="D1810" s="169">
        <v>36.08</v>
      </c>
      <c r="E1810" s="171" t="s">
        <v>3117</v>
      </c>
      <c r="F1810" s="174"/>
      <c r="G1810" s="160">
        <v>1</v>
      </c>
      <c r="M1810"/>
      <c r="N1810"/>
      <c r="O1810"/>
    </row>
    <row r="1811" spans="1:15" s="2" customFormat="1" x14ac:dyDescent="0.2">
      <c r="A1811" s="160">
        <v>1809</v>
      </c>
      <c r="B1811" s="168" t="s">
        <v>2533</v>
      </c>
      <c r="C1811" s="173" t="s">
        <v>726</v>
      </c>
      <c r="D1811" s="169">
        <v>36.31</v>
      </c>
      <c r="E1811" s="171" t="s">
        <v>3118</v>
      </c>
      <c r="F1811" s="174"/>
      <c r="G1811" s="160">
        <v>1</v>
      </c>
      <c r="M1811"/>
      <c r="N1811"/>
      <c r="O1811"/>
    </row>
    <row r="1812" spans="1:15" s="2" customFormat="1" x14ac:dyDescent="0.2">
      <c r="A1812" s="160">
        <v>1810</v>
      </c>
      <c r="B1812" s="168" t="s">
        <v>2534</v>
      </c>
      <c r="C1812" s="173" t="s">
        <v>726</v>
      </c>
      <c r="D1812" s="169">
        <v>36.08</v>
      </c>
      <c r="E1812" s="171" t="s">
        <v>3117</v>
      </c>
      <c r="F1812" s="174"/>
      <c r="G1812" s="160">
        <v>1</v>
      </c>
      <c r="M1812"/>
      <c r="N1812"/>
      <c r="O1812"/>
    </row>
    <row r="1813" spans="1:15" s="2" customFormat="1" x14ac:dyDescent="0.2">
      <c r="A1813" s="160">
        <v>1811</v>
      </c>
      <c r="B1813" s="168" t="s">
        <v>2535</v>
      </c>
      <c r="C1813" s="173" t="s">
        <v>726</v>
      </c>
      <c r="D1813" s="169">
        <v>36.31</v>
      </c>
      <c r="E1813" s="171" t="s">
        <v>3118</v>
      </c>
      <c r="F1813" s="174"/>
      <c r="G1813" s="160">
        <v>1</v>
      </c>
      <c r="M1813"/>
      <c r="N1813"/>
      <c r="O1813"/>
    </row>
    <row r="1814" spans="1:15" s="2" customFormat="1" x14ac:dyDescent="0.2">
      <c r="A1814" s="160">
        <v>1812</v>
      </c>
      <c r="B1814" s="168" t="s">
        <v>2536</v>
      </c>
      <c r="C1814" s="173" t="s">
        <v>726</v>
      </c>
      <c r="D1814" s="169">
        <v>36.08</v>
      </c>
      <c r="E1814" s="171" t="s">
        <v>3117</v>
      </c>
      <c r="F1814" s="174"/>
      <c r="G1814" s="160">
        <v>1</v>
      </c>
      <c r="M1814"/>
      <c r="N1814"/>
      <c r="O1814"/>
    </row>
    <row r="1815" spans="1:15" s="2" customFormat="1" x14ac:dyDescent="0.2">
      <c r="A1815" s="160">
        <v>1813</v>
      </c>
      <c r="B1815" s="168" t="s">
        <v>2537</v>
      </c>
      <c r="C1815" s="173" t="s">
        <v>726</v>
      </c>
      <c r="D1815" s="169">
        <v>36.31</v>
      </c>
      <c r="E1815" s="171" t="s">
        <v>3118</v>
      </c>
      <c r="F1815" s="174"/>
      <c r="G1815" s="160">
        <v>1</v>
      </c>
      <c r="M1815"/>
      <c r="N1815"/>
      <c r="O1815"/>
    </row>
    <row r="1816" spans="1:15" s="2" customFormat="1" x14ac:dyDescent="0.2">
      <c r="A1816" s="160">
        <v>1814</v>
      </c>
      <c r="B1816" s="168" t="s">
        <v>2538</v>
      </c>
      <c r="C1816" s="173" t="s">
        <v>726</v>
      </c>
      <c r="D1816" s="169">
        <v>36.08</v>
      </c>
      <c r="E1816" s="171" t="s">
        <v>3117</v>
      </c>
      <c r="F1816" s="174"/>
      <c r="G1816" s="160">
        <v>1</v>
      </c>
      <c r="M1816"/>
      <c r="N1816"/>
      <c r="O1816"/>
    </row>
    <row r="1817" spans="1:15" s="2" customFormat="1" x14ac:dyDescent="0.2">
      <c r="A1817" s="160">
        <v>1815</v>
      </c>
      <c r="B1817" s="168" t="s">
        <v>2539</v>
      </c>
      <c r="C1817" s="173" t="s">
        <v>726</v>
      </c>
      <c r="D1817" s="169">
        <v>36.31</v>
      </c>
      <c r="E1817" s="171" t="s">
        <v>3118</v>
      </c>
      <c r="F1817" s="174"/>
      <c r="G1817" s="160">
        <v>1</v>
      </c>
      <c r="M1817"/>
      <c r="N1817"/>
      <c r="O1817"/>
    </row>
    <row r="1818" spans="1:15" s="2" customFormat="1" x14ac:dyDescent="0.2">
      <c r="A1818" s="160">
        <v>1816</v>
      </c>
      <c r="B1818" s="168" t="s">
        <v>2540</v>
      </c>
      <c r="C1818" s="173" t="s">
        <v>726</v>
      </c>
      <c r="D1818" s="169">
        <v>36.08</v>
      </c>
      <c r="E1818" s="171" t="s">
        <v>3117</v>
      </c>
      <c r="F1818" s="174"/>
      <c r="G1818" s="160">
        <v>1</v>
      </c>
      <c r="M1818"/>
      <c r="N1818"/>
      <c r="O1818"/>
    </row>
    <row r="1819" spans="1:15" s="2" customFormat="1" x14ac:dyDescent="0.2">
      <c r="A1819" s="160">
        <v>1817</v>
      </c>
      <c r="B1819" s="168" t="s">
        <v>2541</v>
      </c>
      <c r="C1819" s="173" t="s">
        <v>726</v>
      </c>
      <c r="D1819" s="169">
        <v>36.31</v>
      </c>
      <c r="E1819" s="171" t="s">
        <v>3118</v>
      </c>
      <c r="F1819" s="174"/>
      <c r="G1819" s="160">
        <v>1</v>
      </c>
      <c r="M1819"/>
      <c r="N1819"/>
      <c r="O1819"/>
    </row>
    <row r="1820" spans="1:15" s="2" customFormat="1" x14ac:dyDescent="0.2">
      <c r="A1820" s="160">
        <v>1818</v>
      </c>
      <c r="B1820" s="168" t="s">
        <v>2542</v>
      </c>
      <c r="C1820" s="173" t="s">
        <v>726</v>
      </c>
      <c r="D1820" s="169">
        <v>36.08</v>
      </c>
      <c r="E1820" s="171" t="s">
        <v>3117</v>
      </c>
      <c r="F1820" s="174"/>
      <c r="G1820" s="160">
        <v>1</v>
      </c>
      <c r="M1820"/>
      <c r="N1820"/>
      <c r="O1820"/>
    </row>
    <row r="1821" spans="1:15" s="2" customFormat="1" x14ac:dyDescent="0.2">
      <c r="A1821" s="160">
        <v>1819</v>
      </c>
      <c r="B1821" s="168" t="s">
        <v>2543</v>
      </c>
      <c r="C1821" s="173" t="s">
        <v>726</v>
      </c>
      <c r="D1821" s="169">
        <v>36.31</v>
      </c>
      <c r="E1821" s="171" t="s">
        <v>3118</v>
      </c>
      <c r="F1821" s="174"/>
      <c r="G1821" s="160">
        <v>1</v>
      </c>
      <c r="M1821"/>
      <c r="N1821"/>
      <c r="O1821"/>
    </row>
    <row r="1822" spans="1:15" s="2" customFormat="1" x14ac:dyDescent="0.2">
      <c r="A1822" s="160">
        <v>1820</v>
      </c>
      <c r="B1822" s="168" t="s">
        <v>2544</v>
      </c>
      <c r="C1822" s="173" t="s">
        <v>726</v>
      </c>
      <c r="D1822" s="169">
        <v>36.08</v>
      </c>
      <c r="E1822" s="171" t="s">
        <v>3117</v>
      </c>
      <c r="F1822" s="174"/>
      <c r="G1822" s="160">
        <v>1</v>
      </c>
      <c r="M1822"/>
      <c r="N1822"/>
      <c r="O1822"/>
    </row>
    <row r="1823" spans="1:15" s="2" customFormat="1" x14ac:dyDescent="0.2">
      <c r="A1823" s="160">
        <v>1821</v>
      </c>
      <c r="B1823" s="168" t="s">
        <v>2545</v>
      </c>
      <c r="C1823" s="173" t="s">
        <v>726</v>
      </c>
      <c r="D1823" s="169">
        <v>36.31</v>
      </c>
      <c r="E1823" s="171" t="s">
        <v>3118</v>
      </c>
      <c r="F1823" s="174"/>
      <c r="G1823" s="160">
        <v>1</v>
      </c>
      <c r="M1823"/>
      <c r="N1823"/>
      <c r="O1823"/>
    </row>
    <row r="1824" spans="1:15" s="2" customFormat="1" x14ac:dyDescent="0.2">
      <c r="A1824" s="160">
        <v>1822</v>
      </c>
      <c r="B1824" s="168" t="s">
        <v>2546</v>
      </c>
      <c r="C1824" s="173" t="s">
        <v>726</v>
      </c>
      <c r="D1824" s="169">
        <v>36.08</v>
      </c>
      <c r="E1824" s="171" t="s">
        <v>3117</v>
      </c>
      <c r="F1824" s="174"/>
      <c r="G1824" s="160">
        <v>1</v>
      </c>
      <c r="M1824"/>
      <c r="N1824"/>
      <c r="O1824"/>
    </row>
    <row r="1825" spans="1:15" s="2" customFormat="1" x14ac:dyDescent="0.2">
      <c r="A1825" s="160">
        <v>1823</v>
      </c>
      <c r="B1825" s="168" t="s">
        <v>2547</v>
      </c>
      <c r="C1825" s="173" t="s">
        <v>726</v>
      </c>
      <c r="D1825" s="169">
        <v>36.31</v>
      </c>
      <c r="E1825" s="171" t="s">
        <v>3118</v>
      </c>
      <c r="F1825" s="174"/>
      <c r="G1825" s="160">
        <v>1</v>
      </c>
      <c r="M1825"/>
      <c r="N1825"/>
      <c r="O1825"/>
    </row>
    <row r="1826" spans="1:15" s="2" customFormat="1" x14ac:dyDescent="0.2">
      <c r="A1826" s="160">
        <v>1824</v>
      </c>
      <c r="B1826" s="168" t="s">
        <v>2548</v>
      </c>
      <c r="C1826" s="173" t="s">
        <v>726</v>
      </c>
      <c r="D1826" s="169">
        <v>36.31</v>
      </c>
      <c r="E1826" s="171" t="s">
        <v>3118</v>
      </c>
      <c r="F1826" s="174"/>
      <c r="G1826" s="160">
        <v>1</v>
      </c>
      <c r="M1826"/>
      <c r="N1826"/>
      <c r="O1826"/>
    </row>
    <row r="1827" spans="1:15" s="2" customFormat="1" x14ac:dyDescent="0.2">
      <c r="A1827" s="160">
        <v>1825</v>
      </c>
      <c r="B1827" s="168" t="s">
        <v>2549</v>
      </c>
      <c r="C1827" s="173" t="s">
        <v>726</v>
      </c>
      <c r="D1827" s="169">
        <v>36.08</v>
      </c>
      <c r="E1827" s="171" t="s">
        <v>3117</v>
      </c>
      <c r="F1827" s="174"/>
      <c r="G1827" s="160">
        <v>1</v>
      </c>
      <c r="M1827"/>
      <c r="N1827"/>
      <c r="O1827"/>
    </row>
    <row r="1828" spans="1:15" s="2" customFormat="1" x14ac:dyDescent="0.2">
      <c r="A1828" s="160">
        <v>1826</v>
      </c>
      <c r="B1828" s="168" t="s">
        <v>2550</v>
      </c>
      <c r="C1828" s="173" t="s">
        <v>726</v>
      </c>
      <c r="D1828" s="169">
        <v>36.31</v>
      </c>
      <c r="E1828" s="171" t="s">
        <v>3118</v>
      </c>
      <c r="F1828" s="174"/>
      <c r="G1828" s="160">
        <v>1</v>
      </c>
      <c r="M1828"/>
      <c r="N1828"/>
      <c r="O1828"/>
    </row>
    <row r="1829" spans="1:15" s="2" customFormat="1" x14ac:dyDescent="0.2">
      <c r="A1829" s="160">
        <v>1827</v>
      </c>
      <c r="B1829" s="168" t="s">
        <v>2551</v>
      </c>
      <c r="C1829" s="173" t="s">
        <v>726</v>
      </c>
      <c r="D1829" s="169">
        <v>36.08</v>
      </c>
      <c r="E1829" s="171" t="s">
        <v>3117</v>
      </c>
      <c r="F1829" s="174"/>
      <c r="G1829" s="160">
        <v>1</v>
      </c>
      <c r="M1829"/>
      <c r="N1829"/>
      <c r="O1829"/>
    </row>
    <row r="1830" spans="1:15" s="2" customFormat="1" x14ac:dyDescent="0.2">
      <c r="A1830" s="160">
        <v>1828</v>
      </c>
      <c r="B1830" s="168" t="s">
        <v>2552</v>
      </c>
      <c r="C1830" s="173" t="s">
        <v>726</v>
      </c>
      <c r="D1830" s="169">
        <v>36.31</v>
      </c>
      <c r="E1830" s="171" t="s">
        <v>3118</v>
      </c>
      <c r="F1830" s="174"/>
      <c r="G1830" s="160">
        <v>1</v>
      </c>
      <c r="M1830"/>
      <c r="N1830"/>
      <c r="O1830"/>
    </row>
    <row r="1831" spans="1:15" s="2" customFormat="1" x14ac:dyDescent="0.2">
      <c r="A1831" s="160">
        <v>1829</v>
      </c>
      <c r="B1831" s="168" t="s">
        <v>2553</v>
      </c>
      <c r="C1831" s="173" t="s">
        <v>726</v>
      </c>
      <c r="D1831" s="169">
        <v>36.08</v>
      </c>
      <c r="E1831" s="171" t="s">
        <v>3117</v>
      </c>
      <c r="F1831" s="174"/>
      <c r="G1831" s="160">
        <v>1</v>
      </c>
      <c r="M1831"/>
      <c r="N1831"/>
      <c r="O1831"/>
    </row>
    <row r="1832" spans="1:15" s="2" customFormat="1" x14ac:dyDescent="0.2">
      <c r="A1832" s="160">
        <v>1830</v>
      </c>
      <c r="B1832" s="168" t="s">
        <v>2554</v>
      </c>
      <c r="C1832" s="173" t="s">
        <v>726</v>
      </c>
      <c r="D1832" s="169">
        <v>38.590000000000003</v>
      </c>
      <c r="E1832" s="171" t="s">
        <v>3118</v>
      </c>
      <c r="F1832" s="174"/>
      <c r="G1832" s="160">
        <v>1</v>
      </c>
      <c r="M1832"/>
      <c r="N1832"/>
      <c r="O1832"/>
    </row>
    <row r="1833" spans="1:15" s="2" customFormat="1" x14ac:dyDescent="0.2">
      <c r="A1833" s="160">
        <v>1831</v>
      </c>
      <c r="B1833" s="168" t="s">
        <v>2555</v>
      </c>
      <c r="C1833" s="173" t="s">
        <v>726</v>
      </c>
      <c r="D1833" s="169">
        <v>38.340000000000003</v>
      </c>
      <c r="E1833" s="171" t="s">
        <v>3117</v>
      </c>
      <c r="F1833" s="174"/>
      <c r="G1833" s="160">
        <v>1</v>
      </c>
      <c r="M1833"/>
      <c r="N1833"/>
      <c r="O1833"/>
    </row>
    <row r="1834" spans="1:15" s="2" customFormat="1" x14ac:dyDescent="0.2">
      <c r="A1834" s="160">
        <v>1832</v>
      </c>
      <c r="B1834" s="168" t="s">
        <v>2556</v>
      </c>
      <c r="C1834" s="173" t="s">
        <v>726</v>
      </c>
      <c r="D1834" s="169">
        <v>38.590000000000003</v>
      </c>
      <c r="E1834" s="171" t="s">
        <v>3118</v>
      </c>
      <c r="F1834" s="174"/>
      <c r="G1834" s="160">
        <v>1</v>
      </c>
      <c r="M1834"/>
      <c r="N1834"/>
      <c r="O1834"/>
    </row>
    <row r="1835" spans="1:15" s="2" customFormat="1" x14ac:dyDescent="0.2">
      <c r="A1835" s="160">
        <v>1833</v>
      </c>
      <c r="B1835" s="168" t="s">
        <v>2557</v>
      </c>
      <c r="C1835" s="173" t="s">
        <v>726</v>
      </c>
      <c r="D1835" s="169">
        <v>38.340000000000003</v>
      </c>
      <c r="E1835" s="171" t="s">
        <v>3117</v>
      </c>
      <c r="F1835" s="174"/>
      <c r="G1835" s="160">
        <v>1</v>
      </c>
      <c r="M1835"/>
      <c r="N1835"/>
      <c r="O1835"/>
    </row>
    <row r="1836" spans="1:15" s="2" customFormat="1" x14ac:dyDescent="0.2">
      <c r="A1836" s="160">
        <v>1834</v>
      </c>
      <c r="B1836" s="168" t="s">
        <v>2558</v>
      </c>
      <c r="C1836" s="173" t="s">
        <v>726</v>
      </c>
      <c r="D1836" s="169">
        <v>36.31</v>
      </c>
      <c r="E1836" s="171" t="s">
        <v>3118</v>
      </c>
      <c r="F1836" s="174"/>
      <c r="G1836" s="160">
        <v>1</v>
      </c>
      <c r="M1836"/>
      <c r="N1836"/>
      <c r="O1836"/>
    </row>
    <row r="1837" spans="1:15" s="2" customFormat="1" x14ac:dyDescent="0.2">
      <c r="A1837" s="160">
        <v>1835</v>
      </c>
      <c r="B1837" s="163" t="s">
        <v>2559</v>
      </c>
      <c r="C1837" s="173" t="s">
        <v>726</v>
      </c>
      <c r="D1837" s="169">
        <v>36.08</v>
      </c>
      <c r="E1837" s="171" t="s">
        <v>3117</v>
      </c>
      <c r="F1837" s="174"/>
      <c r="G1837" s="160">
        <v>1</v>
      </c>
      <c r="M1837"/>
      <c r="N1837"/>
      <c r="O1837"/>
    </row>
    <row r="1838" spans="1:15" s="2" customFormat="1" x14ac:dyDescent="0.2">
      <c r="A1838" s="160">
        <v>1836</v>
      </c>
      <c r="B1838" s="168" t="s">
        <v>2560</v>
      </c>
      <c r="C1838" s="173" t="s">
        <v>726</v>
      </c>
      <c r="D1838" s="169">
        <v>36.31</v>
      </c>
      <c r="E1838" s="171" t="s">
        <v>3118</v>
      </c>
      <c r="F1838" s="174"/>
      <c r="G1838" s="160">
        <v>1</v>
      </c>
      <c r="M1838"/>
      <c r="N1838"/>
      <c r="O1838"/>
    </row>
    <row r="1839" spans="1:15" s="2" customFormat="1" x14ac:dyDescent="0.2">
      <c r="A1839" s="160">
        <v>1837</v>
      </c>
      <c r="B1839" s="168" t="s">
        <v>2561</v>
      </c>
      <c r="C1839" s="173" t="s">
        <v>726</v>
      </c>
      <c r="D1839" s="169">
        <v>36.08</v>
      </c>
      <c r="E1839" s="171" t="s">
        <v>3117</v>
      </c>
      <c r="F1839" s="174"/>
      <c r="G1839" s="160">
        <v>1</v>
      </c>
      <c r="M1839"/>
      <c r="N1839"/>
      <c r="O1839"/>
    </row>
    <row r="1840" spans="1:15" s="2" customFormat="1" x14ac:dyDescent="0.2">
      <c r="A1840" s="160">
        <v>1838</v>
      </c>
      <c r="B1840" s="168" t="s">
        <v>2562</v>
      </c>
      <c r="C1840" s="173" t="s">
        <v>726</v>
      </c>
      <c r="D1840" s="169">
        <v>36.31</v>
      </c>
      <c r="E1840" s="171" t="s">
        <v>3118</v>
      </c>
      <c r="F1840" s="174"/>
      <c r="G1840" s="160">
        <v>1</v>
      </c>
      <c r="M1840"/>
      <c r="N1840"/>
      <c r="O1840"/>
    </row>
    <row r="1841" spans="1:15" s="2" customFormat="1" x14ac:dyDescent="0.2">
      <c r="A1841" s="160">
        <v>1839</v>
      </c>
      <c r="B1841" s="168" t="s">
        <v>2563</v>
      </c>
      <c r="C1841" s="173" t="s">
        <v>726</v>
      </c>
      <c r="D1841" s="169">
        <v>36.08</v>
      </c>
      <c r="E1841" s="171" t="s">
        <v>3117</v>
      </c>
      <c r="F1841" s="174"/>
      <c r="G1841" s="160">
        <v>1</v>
      </c>
      <c r="M1841"/>
      <c r="N1841"/>
      <c r="O1841"/>
    </row>
    <row r="1842" spans="1:15" s="2" customFormat="1" x14ac:dyDescent="0.2">
      <c r="A1842" s="160">
        <v>1840</v>
      </c>
      <c r="B1842" s="168" t="s">
        <v>2564</v>
      </c>
      <c r="C1842" s="173" t="s">
        <v>726</v>
      </c>
      <c r="D1842" s="169">
        <v>36.31</v>
      </c>
      <c r="E1842" s="171" t="s">
        <v>3118</v>
      </c>
      <c r="F1842" s="174"/>
      <c r="G1842" s="160">
        <v>1</v>
      </c>
      <c r="M1842"/>
      <c r="N1842"/>
      <c r="O1842"/>
    </row>
    <row r="1843" spans="1:15" s="2" customFormat="1" x14ac:dyDescent="0.2">
      <c r="A1843" s="160">
        <v>1841</v>
      </c>
      <c r="B1843" s="168" t="s">
        <v>2565</v>
      </c>
      <c r="C1843" s="173" t="s">
        <v>726</v>
      </c>
      <c r="D1843" s="169">
        <v>36.31</v>
      </c>
      <c r="E1843" s="171" t="s">
        <v>3118</v>
      </c>
      <c r="F1843" s="174"/>
      <c r="G1843" s="160">
        <v>1</v>
      </c>
      <c r="M1843"/>
      <c r="N1843"/>
      <c r="O1843"/>
    </row>
    <row r="1844" spans="1:15" s="2" customFormat="1" x14ac:dyDescent="0.2">
      <c r="A1844" s="160">
        <v>1842</v>
      </c>
      <c r="B1844" s="168" t="s">
        <v>2566</v>
      </c>
      <c r="C1844" s="173" t="s">
        <v>726</v>
      </c>
      <c r="D1844" s="169">
        <v>36.08</v>
      </c>
      <c r="E1844" s="171" t="s">
        <v>3117</v>
      </c>
      <c r="F1844" s="174"/>
      <c r="G1844" s="160">
        <v>1</v>
      </c>
      <c r="M1844"/>
      <c r="N1844"/>
      <c r="O1844"/>
    </row>
    <row r="1845" spans="1:15" s="2" customFormat="1" x14ac:dyDescent="0.2">
      <c r="A1845" s="160">
        <v>1843</v>
      </c>
      <c r="B1845" s="168" t="s">
        <v>2567</v>
      </c>
      <c r="C1845" s="173" t="s">
        <v>726</v>
      </c>
      <c r="D1845" s="169">
        <v>36.31</v>
      </c>
      <c r="E1845" s="171" t="s">
        <v>3118</v>
      </c>
      <c r="F1845" s="174"/>
      <c r="G1845" s="160">
        <v>1</v>
      </c>
      <c r="M1845"/>
      <c r="N1845"/>
      <c r="O1845"/>
    </row>
    <row r="1846" spans="1:15" s="2" customFormat="1" x14ac:dyDescent="0.2">
      <c r="A1846" s="160">
        <v>1844</v>
      </c>
      <c r="B1846" s="168" t="s">
        <v>2568</v>
      </c>
      <c r="C1846" s="173" t="s">
        <v>726</v>
      </c>
      <c r="D1846" s="169">
        <v>36.08</v>
      </c>
      <c r="E1846" s="171" t="s">
        <v>3117</v>
      </c>
      <c r="F1846" s="174"/>
      <c r="G1846" s="160">
        <v>1</v>
      </c>
      <c r="M1846"/>
      <c r="N1846"/>
      <c r="O1846"/>
    </row>
    <row r="1847" spans="1:15" s="2" customFormat="1" x14ac:dyDescent="0.2">
      <c r="A1847" s="160">
        <v>1845</v>
      </c>
      <c r="B1847" s="168" t="s">
        <v>2569</v>
      </c>
      <c r="C1847" s="173" t="s">
        <v>726</v>
      </c>
      <c r="D1847" s="169">
        <v>36.31</v>
      </c>
      <c r="E1847" s="171" t="s">
        <v>3118</v>
      </c>
      <c r="F1847" s="174"/>
      <c r="G1847" s="160">
        <v>1</v>
      </c>
      <c r="M1847"/>
      <c r="N1847"/>
      <c r="O1847"/>
    </row>
    <row r="1848" spans="1:15" s="2" customFormat="1" x14ac:dyDescent="0.2">
      <c r="A1848" s="160">
        <v>1846</v>
      </c>
      <c r="B1848" s="168" t="s">
        <v>2570</v>
      </c>
      <c r="C1848" s="173" t="s">
        <v>726</v>
      </c>
      <c r="D1848" s="169">
        <v>36.08</v>
      </c>
      <c r="E1848" s="171" t="s">
        <v>3117</v>
      </c>
      <c r="F1848" s="174"/>
      <c r="G1848" s="160">
        <v>1</v>
      </c>
      <c r="M1848"/>
      <c r="N1848"/>
      <c r="O1848"/>
    </row>
    <row r="1849" spans="1:15" s="2" customFormat="1" x14ac:dyDescent="0.2">
      <c r="A1849" s="160">
        <v>1847</v>
      </c>
      <c r="B1849" s="168" t="s">
        <v>2571</v>
      </c>
      <c r="C1849" s="173" t="s">
        <v>726</v>
      </c>
      <c r="D1849" s="169">
        <v>36.31</v>
      </c>
      <c r="E1849" s="171" t="s">
        <v>3118</v>
      </c>
      <c r="F1849" s="174"/>
      <c r="G1849" s="160">
        <v>1</v>
      </c>
      <c r="M1849"/>
      <c r="N1849"/>
      <c r="O1849"/>
    </row>
    <row r="1850" spans="1:15" s="2" customFormat="1" x14ac:dyDescent="0.2">
      <c r="A1850" s="160">
        <v>1848</v>
      </c>
      <c r="B1850" s="168" t="s">
        <v>2572</v>
      </c>
      <c r="C1850" s="173" t="s">
        <v>726</v>
      </c>
      <c r="D1850" s="169">
        <v>36.08</v>
      </c>
      <c r="E1850" s="171" t="s">
        <v>3117</v>
      </c>
      <c r="F1850" s="174"/>
      <c r="G1850" s="160">
        <v>1</v>
      </c>
      <c r="M1850"/>
      <c r="N1850"/>
      <c r="O1850"/>
    </row>
    <row r="1851" spans="1:15" s="2" customFormat="1" x14ac:dyDescent="0.2">
      <c r="A1851" s="160">
        <v>1849</v>
      </c>
      <c r="B1851" s="168" t="s">
        <v>2573</v>
      </c>
      <c r="C1851" s="173" t="s">
        <v>726</v>
      </c>
      <c r="D1851" s="169">
        <v>36.31</v>
      </c>
      <c r="E1851" s="171" t="s">
        <v>3118</v>
      </c>
      <c r="F1851" s="174"/>
      <c r="G1851" s="160">
        <v>1</v>
      </c>
      <c r="M1851"/>
      <c r="N1851"/>
      <c r="O1851"/>
    </row>
    <row r="1852" spans="1:15" s="2" customFormat="1" x14ac:dyDescent="0.2">
      <c r="A1852" s="160">
        <v>1850</v>
      </c>
      <c r="B1852" s="168" t="s">
        <v>2574</v>
      </c>
      <c r="C1852" s="173" t="s">
        <v>726</v>
      </c>
      <c r="D1852" s="169">
        <v>36.08</v>
      </c>
      <c r="E1852" s="171" t="s">
        <v>3117</v>
      </c>
      <c r="F1852" s="174"/>
      <c r="G1852" s="160">
        <v>1</v>
      </c>
      <c r="M1852"/>
      <c r="N1852"/>
      <c r="O1852"/>
    </row>
    <row r="1853" spans="1:15" s="2" customFormat="1" x14ac:dyDescent="0.2">
      <c r="A1853" s="160">
        <v>1851</v>
      </c>
      <c r="B1853" s="168" t="s">
        <v>2575</v>
      </c>
      <c r="C1853" s="173" t="s">
        <v>726</v>
      </c>
      <c r="D1853" s="169">
        <v>36.31</v>
      </c>
      <c r="E1853" s="171" t="s">
        <v>3118</v>
      </c>
      <c r="F1853" s="174"/>
      <c r="G1853" s="160">
        <v>1</v>
      </c>
      <c r="M1853"/>
      <c r="N1853"/>
      <c r="O1853"/>
    </row>
    <row r="1854" spans="1:15" s="2" customFormat="1" x14ac:dyDescent="0.2">
      <c r="A1854" s="160">
        <v>1852</v>
      </c>
      <c r="B1854" s="168" t="s">
        <v>2576</v>
      </c>
      <c r="C1854" s="173" t="s">
        <v>726</v>
      </c>
      <c r="D1854" s="169">
        <v>36.08</v>
      </c>
      <c r="E1854" s="171" t="s">
        <v>3117</v>
      </c>
      <c r="F1854" s="174"/>
      <c r="G1854" s="160">
        <v>1</v>
      </c>
      <c r="M1854"/>
      <c r="N1854"/>
      <c r="O1854"/>
    </row>
    <row r="1855" spans="1:15" s="2" customFormat="1" x14ac:dyDescent="0.2">
      <c r="A1855" s="160">
        <v>1853</v>
      </c>
      <c r="B1855" s="168" t="s">
        <v>2577</v>
      </c>
      <c r="C1855" s="173" t="s">
        <v>726</v>
      </c>
      <c r="D1855" s="169">
        <v>36.31</v>
      </c>
      <c r="E1855" s="171" t="s">
        <v>3118</v>
      </c>
      <c r="F1855" s="174"/>
      <c r="G1855" s="160">
        <v>1</v>
      </c>
      <c r="M1855"/>
      <c r="N1855"/>
      <c r="O1855"/>
    </row>
    <row r="1856" spans="1:15" s="2" customFormat="1" x14ac:dyDescent="0.2">
      <c r="A1856" s="160">
        <v>1854</v>
      </c>
      <c r="B1856" s="168" t="s">
        <v>2578</v>
      </c>
      <c r="C1856" s="173" t="s">
        <v>726</v>
      </c>
      <c r="D1856" s="169">
        <v>36.08</v>
      </c>
      <c r="E1856" s="171" t="s">
        <v>3117</v>
      </c>
      <c r="F1856" s="174"/>
      <c r="G1856" s="160">
        <v>1</v>
      </c>
      <c r="M1856"/>
      <c r="N1856"/>
      <c r="O1856"/>
    </row>
    <row r="1857" spans="1:15" s="2" customFormat="1" x14ac:dyDescent="0.2">
      <c r="A1857" s="160">
        <v>1855</v>
      </c>
      <c r="B1857" s="168" t="s">
        <v>2579</v>
      </c>
      <c r="C1857" s="173" t="s">
        <v>726</v>
      </c>
      <c r="D1857" s="169">
        <v>36.31</v>
      </c>
      <c r="E1857" s="171" t="s">
        <v>3118</v>
      </c>
      <c r="F1857" s="174"/>
      <c r="G1857" s="160">
        <v>1</v>
      </c>
      <c r="M1857"/>
      <c r="N1857"/>
      <c r="O1857"/>
    </row>
    <row r="1858" spans="1:15" s="2" customFormat="1" x14ac:dyDescent="0.2">
      <c r="A1858" s="160">
        <v>1856</v>
      </c>
      <c r="B1858" s="168" t="s">
        <v>2580</v>
      </c>
      <c r="C1858" s="173" t="s">
        <v>726</v>
      </c>
      <c r="D1858" s="169">
        <v>36.08</v>
      </c>
      <c r="E1858" s="171" t="s">
        <v>3117</v>
      </c>
      <c r="F1858" s="174"/>
      <c r="G1858" s="160">
        <v>1</v>
      </c>
      <c r="M1858"/>
      <c r="N1858"/>
      <c r="O1858"/>
    </row>
    <row r="1859" spans="1:15" s="2" customFormat="1" x14ac:dyDescent="0.2">
      <c r="A1859" s="160">
        <v>1857</v>
      </c>
      <c r="B1859" s="168" t="s">
        <v>2581</v>
      </c>
      <c r="C1859" s="173" t="s">
        <v>726</v>
      </c>
      <c r="D1859" s="169">
        <v>38.340000000000003</v>
      </c>
      <c r="E1859" s="171" t="s">
        <v>3118</v>
      </c>
      <c r="F1859" s="174"/>
      <c r="G1859" s="160">
        <v>1</v>
      </c>
      <c r="M1859"/>
      <c r="N1859"/>
      <c r="O1859"/>
    </row>
    <row r="1860" spans="1:15" s="2" customFormat="1" x14ac:dyDescent="0.2">
      <c r="A1860" s="160">
        <v>1858</v>
      </c>
      <c r="B1860" s="168" t="s">
        <v>2582</v>
      </c>
      <c r="C1860" s="173" t="s">
        <v>726</v>
      </c>
      <c r="D1860" s="169">
        <v>36.08</v>
      </c>
      <c r="E1860" s="171" t="s">
        <v>3117</v>
      </c>
      <c r="F1860" s="174"/>
      <c r="G1860" s="160">
        <v>1</v>
      </c>
      <c r="M1860"/>
      <c r="N1860"/>
      <c r="O1860"/>
    </row>
    <row r="1861" spans="1:15" s="2" customFormat="1" x14ac:dyDescent="0.2">
      <c r="A1861" s="160">
        <v>1859</v>
      </c>
      <c r="B1861" s="168" t="s">
        <v>2583</v>
      </c>
      <c r="C1861" s="173" t="s">
        <v>726</v>
      </c>
      <c r="D1861" s="169">
        <v>36.08</v>
      </c>
      <c r="E1861" s="171" t="s">
        <v>3117</v>
      </c>
      <c r="F1861" s="174"/>
      <c r="G1861" s="160">
        <v>1</v>
      </c>
      <c r="M1861"/>
      <c r="N1861"/>
      <c r="O1861"/>
    </row>
    <row r="1862" spans="1:15" s="2" customFormat="1" x14ac:dyDescent="0.2">
      <c r="A1862" s="160">
        <v>1860</v>
      </c>
      <c r="B1862" s="168" t="s">
        <v>2584</v>
      </c>
      <c r="C1862" s="173" t="s">
        <v>726</v>
      </c>
      <c r="D1862" s="169">
        <v>38.340000000000003</v>
      </c>
      <c r="E1862" s="171" t="s">
        <v>3117</v>
      </c>
      <c r="F1862" s="174"/>
      <c r="G1862" s="160">
        <v>1</v>
      </c>
      <c r="M1862"/>
      <c r="N1862"/>
      <c r="O1862"/>
    </row>
    <row r="1863" spans="1:15" s="2" customFormat="1" x14ac:dyDescent="0.2">
      <c r="A1863" s="160">
        <v>1861</v>
      </c>
      <c r="B1863" s="168" t="s">
        <v>2585</v>
      </c>
      <c r="C1863" s="173" t="s">
        <v>726</v>
      </c>
      <c r="D1863" s="169">
        <v>38.090000000000003</v>
      </c>
      <c r="E1863" s="171" t="s">
        <v>489</v>
      </c>
      <c r="F1863" s="174"/>
      <c r="G1863" s="160">
        <v>1</v>
      </c>
      <c r="M1863"/>
      <c r="N1863"/>
      <c r="O1863"/>
    </row>
    <row r="1864" spans="1:15" s="2" customFormat="1" x14ac:dyDescent="0.2">
      <c r="A1864" s="160">
        <v>1862</v>
      </c>
      <c r="B1864" s="168" t="s">
        <v>2586</v>
      </c>
      <c r="C1864" s="173" t="s">
        <v>726</v>
      </c>
      <c r="D1864" s="169">
        <v>36.08</v>
      </c>
      <c r="E1864" s="171" t="s">
        <v>489</v>
      </c>
      <c r="F1864" s="174"/>
      <c r="G1864" s="160">
        <v>1</v>
      </c>
      <c r="M1864"/>
      <c r="N1864"/>
      <c r="O1864"/>
    </row>
    <row r="1865" spans="1:15" s="2" customFormat="1" x14ac:dyDescent="0.2">
      <c r="A1865" s="160">
        <v>1863</v>
      </c>
      <c r="B1865" s="168" t="s">
        <v>2587</v>
      </c>
      <c r="C1865" s="173" t="s">
        <v>726</v>
      </c>
      <c r="D1865" s="169">
        <v>36.08</v>
      </c>
      <c r="E1865" s="171" t="s">
        <v>489</v>
      </c>
      <c r="F1865" s="174"/>
      <c r="G1865" s="160">
        <v>1</v>
      </c>
      <c r="M1865"/>
      <c r="N1865"/>
      <c r="O1865"/>
    </row>
    <row r="1866" spans="1:15" s="2" customFormat="1" x14ac:dyDescent="0.2">
      <c r="A1866" s="160">
        <v>1864</v>
      </c>
      <c r="B1866" s="168" t="s">
        <v>2588</v>
      </c>
      <c r="C1866" s="173" t="s">
        <v>726</v>
      </c>
      <c r="D1866" s="169">
        <v>43.6</v>
      </c>
      <c r="E1866" s="171" t="s">
        <v>489</v>
      </c>
      <c r="F1866" s="174"/>
      <c r="G1866" s="160">
        <v>1</v>
      </c>
      <c r="M1866"/>
      <c r="N1866"/>
      <c r="O1866"/>
    </row>
    <row r="1867" spans="1:15" s="2" customFormat="1" x14ac:dyDescent="0.2">
      <c r="A1867" s="160">
        <v>1865</v>
      </c>
      <c r="B1867" s="168" t="s">
        <v>2589</v>
      </c>
      <c r="C1867" s="173" t="s">
        <v>726</v>
      </c>
      <c r="D1867" s="169">
        <v>43.6</v>
      </c>
      <c r="E1867" s="171" t="s">
        <v>489</v>
      </c>
      <c r="F1867" s="174"/>
      <c r="G1867" s="160">
        <v>1</v>
      </c>
      <c r="M1867"/>
      <c r="N1867"/>
      <c r="O1867"/>
    </row>
    <row r="1868" spans="1:15" s="2" customFormat="1" x14ac:dyDescent="0.2">
      <c r="A1868" s="160">
        <v>1866</v>
      </c>
      <c r="B1868" s="168" t="s">
        <v>2590</v>
      </c>
      <c r="C1868" s="173" t="s">
        <v>726</v>
      </c>
      <c r="D1868" s="169">
        <v>36.08</v>
      </c>
      <c r="E1868" s="171" t="s">
        <v>489</v>
      </c>
      <c r="F1868" s="174"/>
      <c r="G1868" s="160">
        <v>1</v>
      </c>
      <c r="M1868"/>
      <c r="N1868"/>
      <c r="O1868"/>
    </row>
    <row r="1869" spans="1:15" s="2" customFormat="1" x14ac:dyDescent="0.2">
      <c r="A1869" s="160">
        <v>1867</v>
      </c>
      <c r="B1869" s="168" t="s">
        <v>2591</v>
      </c>
      <c r="C1869" s="173" t="s">
        <v>726</v>
      </c>
      <c r="D1869" s="169">
        <v>36.08</v>
      </c>
      <c r="E1869" s="171" t="s">
        <v>489</v>
      </c>
      <c r="F1869" s="174"/>
      <c r="G1869" s="160">
        <v>1</v>
      </c>
      <c r="M1869"/>
      <c r="N1869"/>
      <c r="O1869"/>
    </row>
    <row r="1870" spans="1:15" s="2" customFormat="1" x14ac:dyDescent="0.2">
      <c r="A1870" s="160">
        <v>1868</v>
      </c>
      <c r="B1870" s="168" t="s">
        <v>2592</v>
      </c>
      <c r="C1870" s="173" t="s">
        <v>726</v>
      </c>
      <c r="D1870" s="169">
        <v>38.090000000000003</v>
      </c>
      <c r="E1870" s="171" t="s">
        <v>489</v>
      </c>
      <c r="F1870" s="174"/>
      <c r="G1870" s="160">
        <v>1</v>
      </c>
      <c r="M1870"/>
      <c r="N1870"/>
      <c r="O1870"/>
    </row>
    <row r="1871" spans="1:15" s="2" customFormat="1" x14ac:dyDescent="0.2">
      <c r="A1871" s="160">
        <v>1869</v>
      </c>
      <c r="B1871" s="168" t="s">
        <v>2593</v>
      </c>
      <c r="C1871" s="173" t="s">
        <v>726</v>
      </c>
      <c r="D1871" s="169">
        <v>25.1</v>
      </c>
      <c r="E1871" s="171" t="s">
        <v>489</v>
      </c>
      <c r="F1871" s="174"/>
      <c r="G1871" s="160">
        <v>1</v>
      </c>
      <c r="M1871"/>
      <c r="N1871"/>
      <c r="O1871"/>
    </row>
    <row r="1872" spans="1:15" s="2" customFormat="1" x14ac:dyDescent="0.2">
      <c r="A1872" s="160">
        <v>1870</v>
      </c>
      <c r="B1872" s="168" t="s">
        <v>2594</v>
      </c>
      <c r="C1872" s="173" t="s">
        <v>726</v>
      </c>
      <c r="D1872" s="169">
        <v>38.590000000000003</v>
      </c>
      <c r="E1872" s="171" t="s">
        <v>3118</v>
      </c>
      <c r="F1872" s="174"/>
      <c r="G1872" s="160">
        <v>1</v>
      </c>
      <c r="M1872"/>
      <c r="N1872"/>
      <c r="O1872"/>
    </row>
    <row r="1873" spans="1:15" s="2" customFormat="1" x14ac:dyDescent="0.2">
      <c r="A1873" s="160">
        <v>1871</v>
      </c>
      <c r="B1873" s="168" t="s">
        <v>2595</v>
      </c>
      <c r="C1873" s="173" t="s">
        <v>726</v>
      </c>
      <c r="D1873" s="169">
        <v>36.31</v>
      </c>
      <c r="E1873" s="171" t="s">
        <v>3118</v>
      </c>
      <c r="F1873" s="174"/>
      <c r="G1873" s="160">
        <v>1</v>
      </c>
      <c r="M1873"/>
      <c r="N1873"/>
      <c r="O1873"/>
    </row>
    <row r="1874" spans="1:15" s="2" customFormat="1" x14ac:dyDescent="0.2">
      <c r="A1874" s="160">
        <v>1872</v>
      </c>
      <c r="B1874" s="168" t="s">
        <v>2596</v>
      </c>
      <c r="C1874" s="173" t="s">
        <v>726</v>
      </c>
      <c r="D1874" s="169">
        <v>36.31</v>
      </c>
      <c r="E1874" s="171" t="s">
        <v>3118</v>
      </c>
      <c r="F1874" s="174"/>
      <c r="G1874" s="160">
        <v>1</v>
      </c>
      <c r="M1874"/>
      <c r="N1874"/>
      <c r="O1874"/>
    </row>
    <row r="1875" spans="1:15" s="2" customFormat="1" x14ac:dyDescent="0.2">
      <c r="A1875" s="160">
        <v>1873</v>
      </c>
      <c r="B1875" s="168" t="s">
        <v>2597</v>
      </c>
      <c r="C1875" s="173" t="s">
        <v>726</v>
      </c>
      <c r="D1875" s="169">
        <v>38.090000000000003</v>
      </c>
      <c r="E1875" s="171" t="s">
        <v>3117</v>
      </c>
      <c r="F1875" s="174"/>
      <c r="G1875" s="160">
        <v>1</v>
      </c>
      <c r="M1875"/>
      <c r="N1875"/>
      <c r="O1875"/>
    </row>
    <row r="1876" spans="1:15" s="2" customFormat="1" x14ac:dyDescent="0.2">
      <c r="A1876" s="160">
        <v>1874</v>
      </c>
      <c r="B1876" s="168" t="s">
        <v>2598</v>
      </c>
      <c r="C1876" s="173" t="s">
        <v>726</v>
      </c>
      <c r="D1876" s="169">
        <v>36.31</v>
      </c>
      <c r="E1876" s="171" t="s">
        <v>3118</v>
      </c>
      <c r="F1876" s="174"/>
      <c r="G1876" s="160">
        <v>1</v>
      </c>
      <c r="M1876"/>
      <c r="N1876"/>
      <c r="O1876"/>
    </row>
    <row r="1877" spans="1:15" s="2" customFormat="1" x14ac:dyDescent="0.2">
      <c r="A1877" s="160">
        <v>1875</v>
      </c>
      <c r="B1877" s="168" t="s">
        <v>2599</v>
      </c>
      <c r="C1877" s="173" t="s">
        <v>726</v>
      </c>
      <c r="D1877" s="169">
        <v>36.08</v>
      </c>
      <c r="E1877" s="171" t="s">
        <v>3117</v>
      </c>
      <c r="F1877" s="174"/>
      <c r="G1877" s="160">
        <v>1</v>
      </c>
      <c r="M1877"/>
      <c r="N1877"/>
      <c r="O1877"/>
    </row>
    <row r="1878" spans="1:15" s="2" customFormat="1" x14ac:dyDescent="0.2">
      <c r="A1878" s="160">
        <v>1876</v>
      </c>
      <c r="B1878" s="168" t="s">
        <v>2600</v>
      </c>
      <c r="C1878" s="173" t="s">
        <v>726</v>
      </c>
      <c r="D1878" s="169">
        <v>36.31</v>
      </c>
      <c r="E1878" s="171" t="s">
        <v>3118</v>
      </c>
      <c r="F1878" s="174"/>
      <c r="G1878" s="160">
        <v>1</v>
      </c>
      <c r="M1878"/>
      <c r="N1878"/>
      <c r="O1878"/>
    </row>
    <row r="1879" spans="1:15" s="2" customFormat="1" x14ac:dyDescent="0.2">
      <c r="A1879" s="160">
        <v>1877</v>
      </c>
      <c r="B1879" s="168" t="s">
        <v>2601</v>
      </c>
      <c r="C1879" s="173" t="s">
        <v>726</v>
      </c>
      <c r="D1879" s="169">
        <v>36.08</v>
      </c>
      <c r="E1879" s="171" t="s">
        <v>3117</v>
      </c>
      <c r="F1879" s="174"/>
      <c r="G1879" s="160">
        <v>1</v>
      </c>
      <c r="M1879"/>
      <c r="N1879"/>
      <c r="O1879"/>
    </row>
    <row r="1880" spans="1:15" s="2" customFormat="1" x14ac:dyDescent="0.2">
      <c r="A1880" s="160">
        <v>1878</v>
      </c>
      <c r="B1880" s="168" t="s">
        <v>2602</v>
      </c>
      <c r="C1880" s="173" t="s">
        <v>726</v>
      </c>
      <c r="D1880" s="169">
        <v>36.31</v>
      </c>
      <c r="E1880" s="171" t="s">
        <v>3118</v>
      </c>
      <c r="F1880" s="174"/>
      <c r="G1880" s="160">
        <v>1</v>
      </c>
      <c r="M1880"/>
      <c r="N1880"/>
      <c r="O1880"/>
    </row>
    <row r="1881" spans="1:15" s="2" customFormat="1" x14ac:dyDescent="0.2">
      <c r="A1881" s="160">
        <v>1879</v>
      </c>
      <c r="B1881" s="168" t="s">
        <v>2603</v>
      </c>
      <c r="C1881" s="173" t="s">
        <v>726</v>
      </c>
      <c r="D1881" s="169">
        <v>36.08</v>
      </c>
      <c r="E1881" s="171" t="s">
        <v>3117</v>
      </c>
      <c r="F1881" s="174"/>
      <c r="G1881" s="160">
        <v>1</v>
      </c>
      <c r="M1881"/>
      <c r="N1881"/>
      <c r="O1881"/>
    </row>
    <row r="1882" spans="1:15" s="2" customFormat="1" x14ac:dyDescent="0.2">
      <c r="A1882" s="160">
        <v>1880</v>
      </c>
      <c r="B1882" s="168" t="s">
        <v>2604</v>
      </c>
      <c r="C1882" s="173" t="s">
        <v>726</v>
      </c>
      <c r="D1882" s="169">
        <v>36.31</v>
      </c>
      <c r="E1882" s="171" t="s">
        <v>3118</v>
      </c>
      <c r="F1882" s="174"/>
      <c r="G1882" s="160">
        <v>1</v>
      </c>
      <c r="M1882"/>
      <c r="N1882"/>
      <c r="O1882"/>
    </row>
    <row r="1883" spans="1:15" s="2" customFormat="1" x14ac:dyDescent="0.2">
      <c r="A1883" s="160">
        <v>1881</v>
      </c>
      <c r="B1883" s="168" t="s">
        <v>2605</v>
      </c>
      <c r="C1883" s="173" t="s">
        <v>726</v>
      </c>
      <c r="D1883" s="169">
        <v>36.08</v>
      </c>
      <c r="E1883" s="171" t="s">
        <v>3117</v>
      </c>
      <c r="F1883" s="174"/>
      <c r="G1883" s="160">
        <v>1</v>
      </c>
      <c r="M1883"/>
      <c r="N1883"/>
      <c r="O1883"/>
    </row>
    <row r="1884" spans="1:15" s="2" customFormat="1" x14ac:dyDescent="0.2">
      <c r="A1884" s="160">
        <v>1882</v>
      </c>
      <c r="B1884" s="168" t="s">
        <v>2606</v>
      </c>
      <c r="C1884" s="173" t="s">
        <v>726</v>
      </c>
      <c r="D1884" s="169">
        <v>36.31</v>
      </c>
      <c r="E1884" s="171" t="s">
        <v>3118</v>
      </c>
      <c r="F1884" s="174"/>
      <c r="G1884" s="160">
        <v>1</v>
      </c>
      <c r="M1884"/>
      <c r="N1884"/>
      <c r="O1884"/>
    </row>
    <row r="1885" spans="1:15" s="2" customFormat="1" x14ac:dyDescent="0.2">
      <c r="A1885" s="160">
        <v>1883</v>
      </c>
      <c r="B1885" s="168" t="s">
        <v>2607</v>
      </c>
      <c r="C1885" s="173" t="s">
        <v>726</v>
      </c>
      <c r="D1885" s="169">
        <v>36.08</v>
      </c>
      <c r="E1885" s="171" t="s">
        <v>3117</v>
      </c>
      <c r="F1885" s="174"/>
      <c r="G1885" s="160">
        <v>1</v>
      </c>
      <c r="M1885"/>
      <c r="N1885"/>
      <c r="O1885"/>
    </row>
    <row r="1886" spans="1:15" s="2" customFormat="1" x14ac:dyDescent="0.2">
      <c r="A1886" s="160">
        <v>1884</v>
      </c>
      <c r="B1886" s="168" t="s">
        <v>2608</v>
      </c>
      <c r="C1886" s="173" t="s">
        <v>726</v>
      </c>
      <c r="D1886" s="169">
        <v>36.31</v>
      </c>
      <c r="E1886" s="171" t="s">
        <v>3118</v>
      </c>
      <c r="F1886" s="174"/>
      <c r="G1886" s="160">
        <v>1</v>
      </c>
      <c r="M1886"/>
      <c r="N1886"/>
      <c r="O1886"/>
    </row>
    <row r="1887" spans="1:15" s="2" customFormat="1" x14ac:dyDescent="0.2">
      <c r="A1887" s="160">
        <v>1885</v>
      </c>
      <c r="B1887" s="168" t="s">
        <v>2609</v>
      </c>
      <c r="C1887" s="173" t="s">
        <v>726</v>
      </c>
      <c r="D1887" s="169">
        <v>36.08</v>
      </c>
      <c r="E1887" s="171" t="s">
        <v>3117</v>
      </c>
      <c r="F1887" s="174"/>
      <c r="G1887" s="160">
        <v>1</v>
      </c>
      <c r="M1887"/>
      <c r="N1887"/>
      <c r="O1887"/>
    </row>
    <row r="1888" spans="1:15" s="2" customFormat="1" x14ac:dyDescent="0.2">
      <c r="A1888" s="160">
        <v>1886</v>
      </c>
      <c r="B1888" s="168" t="s">
        <v>2610</v>
      </c>
      <c r="C1888" s="173" t="s">
        <v>726</v>
      </c>
      <c r="D1888" s="169">
        <v>36.31</v>
      </c>
      <c r="E1888" s="171" t="s">
        <v>3118</v>
      </c>
      <c r="F1888" s="174"/>
      <c r="G1888" s="160">
        <v>1</v>
      </c>
      <c r="M1888"/>
      <c r="N1888"/>
      <c r="O1888"/>
    </row>
    <row r="1889" spans="1:15" s="2" customFormat="1" x14ac:dyDescent="0.2">
      <c r="A1889" s="160">
        <v>1887</v>
      </c>
      <c r="B1889" s="168" t="s">
        <v>2611</v>
      </c>
      <c r="C1889" s="173" t="s">
        <v>726</v>
      </c>
      <c r="D1889" s="169">
        <v>36.08</v>
      </c>
      <c r="E1889" s="171" t="s">
        <v>3117</v>
      </c>
      <c r="F1889" s="174"/>
      <c r="G1889" s="160">
        <v>1</v>
      </c>
      <c r="M1889"/>
      <c r="N1889"/>
      <c r="O1889"/>
    </row>
    <row r="1890" spans="1:15" s="2" customFormat="1" x14ac:dyDescent="0.2">
      <c r="A1890" s="160">
        <v>1888</v>
      </c>
      <c r="B1890" s="168" t="s">
        <v>2612</v>
      </c>
      <c r="C1890" s="173" t="s">
        <v>726</v>
      </c>
      <c r="D1890" s="169">
        <v>36.31</v>
      </c>
      <c r="E1890" s="171" t="s">
        <v>3118</v>
      </c>
      <c r="F1890" s="174"/>
      <c r="G1890" s="160">
        <v>1</v>
      </c>
      <c r="M1890"/>
      <c r="N1890"/>
      <c r="O1890"/>
    </row>
    <row r="1891" spans="1:15" s="2" customFormat="1" x14ac:dyDescent="0.2">
      <c r="A1891" s="160">
        <v>1889</v>
      </c>
      <c r="B1891" s="168" t="s">
        <v>2613</v>
      </c>
      <c r="C1891" s="173" t="s">
        <v>726</v>
      </c>
      <c r="D1891" s="169">
        <v>36.08</v>
      </c>
      <c r="E1891" s="171" t="s">
        <v>3117</v>
      </c>
      <c r="F1891" s="174"/>
      <c r="G1891" s="160">
        <v>1</v>
      </c>
      <c r="M1891"/>
      <c r="N1891"/>
      <c r="O1891"/>
    </row>
    <row r="1892" spans="1:15" s="2" customFormat="1" x14ac:dyDescent="0.2">
      <c r="A1892" s="160">
        <v>1890</v>
      </c>
      <c r="B1892" s="168" t="s">
        <v>2614</v>
      </c>
      <c r="C1892" s="173" t="s">
        <v>726</v>
      </c>
      <c r="D1892" s="169">
        <v>36.31</v>
      </c>
      <c r="E1892" s="171" t="s">
        <v>3118</v>
      </c>
      <c r="F1892" s="174"/>
      <c r="G1892" s="160">
        <v>1</v>
      </c>
      <c r="M1892"/>
      <c r="N1892"/>
      <c r="O1892"/>
    </row>
    <row r="1893" spans="1:15" s="2" customFormat="1" x14ac:dyDescent="0.2">
      <c r="A1893" s="160">
        <v>1891</v>
      </c>
      <c r="B1893" s="168" t="s">
        <v>2615</v>
      </c>
      <c r="C1893" s="173" t="s">
        <v>726</v>
      </c>
      <c r="D1893" s="169">
        <v>36.31</v>
      </c>
      <c r="E1893" s="171" t="s">
        <v>3118</v>
      </c>
      <c r="F1893" s="174"/>
      <c r="G1893" s="160">
        <v>1</v>
      </c>
      <c r="M1893"/>
      <c r="N1893"/>
      <c r="O1893"/>
    </row>
    <row r="1894" spans="1:15" s="2" customFormat="1" x14ac:dyDescent="0.2">
      <c r="A1894" s="160">
        <v>1892</v>
      </c>
      <c r="B1894" s="168" t="s">
        <v>2616</v>
      </c>
      <c r="C1894" s="173" t="s">
        <v>726</v>
      </c>
      <c r="D1894" s="169">
        <v>36.08</v>
      </c>
      <c r="E1894" s="171" t="s">
        <v>3117</v>
      </c>
      <c r="F1894" s="174"/>
      <c r="G1894" s="160">
        <v>1</v>
      </c>
      <c r="M1894"/>
      <c r="N1894"/>
      <c r="O1894"/>
    </row>
    <row r="1895" spans="1:15" s="2" customFormat="1" x14ac:dyDescent="0.2">
      <c r="A1895" s="160">
        <v>1893</v>
      </c>
      <c r="B1895" s="168" t="s">
        <v>2617</v>
      </c>
      <c r="C1895" s="173" t="s">
        <v>726</v>
      </c>
      <c r="D1895" s="169">
        <v>36.31</v>
      </c>
      <c r="E1895" s="171" t="s">
        <v>3118</v>
      </c>
      <c r="F1895" s="174"/>
      <c r="G1895" s="160">
        <v>1</v>
      </c>
      <c r="M1895"/>
      <c r="N1895"/>
      <c r="O1895"/>
    </row>
    <row r="1896" spans="1:15" s="2" customFormat="1" x14ac:dyDescent="0.2">
      <c r="A1896" s="160">
        <v>1894</v>
      </c>
      <c r="B1896" s="168" t="s">
        <v>2618</v>
      </c>
      <c r="C1896" s="173" t="s">
        <v>726</v>
      </c>
      <c r="D1896" s="169">
        <v>36.08</v>
      </c>
      <c r="E1896" s="171" t="s">
        <v>3117</v>
      </c>
      <c r="F1896" s="174"/>
      <c r="G1896" s="160">
        <v>1</v>
      </c>
      <c r="M1896"/>
      <c r="N1896"/>
      <c r="O1896"/>
    </row>
    <row r="1897" spans="1:15" s="2" customFormat="1" x14ac:dyDescent="0.2">
      <c r="A1897" s="160">
        <v>1895</v>
      </c>
      <c r="B1897" s="168" t="s">
        <v>2619</v>
      </c>
      <c r="C1897" s="173" t="s">
        <v>726</v>
      </c>
      <c r="D1897" s="169">
        <v>36.31</v>
      </c>
      <c r="E1897" s="171" t="s">
        <v>3118</v>
      </c>
      <c r="F1897" s="174"/>
      <c r="G1897" s="160">
        <v>1</v>
      </c>
      <c r="M1897"/>
      <c r="N1897"/>
      <c r="O1897"/>
    </row>
    <row r="1898" spans="1:15" s="2" customFormat="1" x14ac:dyDescent="0.2">
      <c r="A1898" s="160">
        <v>1896</v>
      </c>
      <c r="B1898" s="168" t="s">
        <v>2620</v>
      </c>
      <c r="C1898" s="173" t="s">
        <v>726</v>
      </c>
      <c r="D1898" s="169">
        <v>36.08</v>
      </c>
      <c r="E1898" s="171" t="s">
        <v>3117</v>
      </c>
      <c r="F1898" s="174"/>
      <c r="G1898" s="160">
        <v>1</v>
      </c>
      <c r="M1898"/>
      <c r="N1898"/>
      <c r="O1898"/>
    </row>
    <row r="1899" spans="1:15" s="2" customFormat="1" x14ac:dyDescent="0.2">
      <c r="A1899" s="160">
        <v>1897</v>
      </c>
      <c r="B1899" s="168" t="s">
        <v>2621</v>
      </c>
      <c r="C1899" s="173" t="s">
        <v>726</v>
      </c>
      <c r="D1899" s="169">
        <v>38.590000000000003</v>
      </c>
      <c r="E1899" s="171" t="s">
        <v>3118</v>
      </c>
      <c r="F1899" s="174"/>
      <c r="G1899" s="160">
        <v>1</v>
      </c>
      <c r="M1899"/>
      <c r="N1899"/>
      <c r="O1899"/>
    </row>
    <row r="1900" spans="1:15" s="2" customFormat="1" x14ac:dyDescent="0.2">
      <c r="A1900" s="160">
        <v>1898</v>
      </c>
      <c r="B1900" s="168" t="s">
        <v>2622</v>
      </c>
      <c r="C1900" s="173" t="s">
        <v>726</v>
      </c>
      <c r="D1900" s="169">
        <v>38.340000000000003</v>
      </c>
      <c r="E1900" s="171" t="s">
        <v>3117</v>
      </c>
      <c r="F1900" s="174"/>
      <c r="G1900" s="160">
        <v>1</v>
      </c>
      <c r="M1900"/>
      <c r="N1900"/>
      <c r="O1900"/>
    </row>
    <row r="1901" spans="1:15" s="2" customFormat="1" x14ac:dyDescent="0.2">
      <c r="A1901" s="160">
        <v>1899</v>
      </c>
      <c r="B1901" s="168" t="s">
        <v>2623</v>
      </c>
      <c r="C1901" s="173" t="s">
        <v>726</v>
      </c>
      <c r="D1901" s="169">
        <v>38.590000000000003</v>
      </c>
      <c r="E1901" s="171" t="s">
        <v>3118</v>
      </c>
      <c r="F1901" s="174"/>
      <c r="G1901" s="160">
        <v>1</v>
      </c>
      <c r="M1901"/>
      <c r="N1901"/>
      <c r="O1901"/>
    </row>
    <row r="1902" spans="1:15" s="2" customFormat="1" x14ac:dyDescent="0.2">
      <c r="A1902" s="160">
        <v>1900</v>
      </c>
      <c r="B1902" s="168" t="s">
        <v>2624</v>
      </c>
      <c r="C1902" s="173" t="s">
        <v>726</v>
      </c>
      <c r="D1902" s="169">
        <v>38.340000000000003</v>
      </c>
      <c r="E1902" s="171" t="s">
        <v>3117</v>
      </c>
      <c r="F1902" s="174"/>
      <c r="G1902" s="160">
        <v>1</v>
      </c>
      <c r="M1902"/>
      <c r="N1902"/>
      <c r="O1902"/>
    </row>
    <row r="1903" spans="1:15" s="2" customFormat="1" x14ac:dyDescent="0.2">
      <c r="A1903" s="160">
        <v>1901</v>
      </c>
      <c r="B1903" s="168" t="s">
        <v>2625</v>
      </c>
      <c r="C1903" s="173" t="s">
        <v>726</v>
      </c>
      <c r="D1903" s="169">
        <v>36.31</v>
      </c>
      <c r="E1903" s="171" t="s">
        <v>3118</v>
      </c>
      <c r="F1903" s="174"/>
      <c r="G1903" s="160">
        <v>1</v>
      </c>
      <c r="M1903"/>
      <c r="N1903"/>
      <c r="O1903"/>
    </row>
    <row r="1904" spans="1:15" s="2" customFormat="1" x14ac:dyDescent="0.2">
      <c r="A1904" s="160">
        <v>1902</v>
      </c>
      <c r="B1904" s="168" t="s">
        <v>2626</v>
      </c>
      <c r="C1904" s="173" t="s">
        <v>726</v>
      </c>
      <c r="D1904" s="169">
        <v>36.08</v>
      </c>
      <c r="E1904" s="171" t="s">
        <v>3117</v>
      </c>
      <c r="F1904" s="174"/>
      <c r="G1904" s="160">
        <v>1</v>
      </c>
      <c r="M1904"/>
      <c r="N1904"/>
      <c r="O1904"/>
    </row>
    <row r="1905" spans="1:15" s="2" customFormat="1" x14ac:dyDescent="0.2">
      <c r="A1905" s="160">
        <v>1903</v>
      </c>
      <c r="B1905" s="168" t="s">
        <v>2627</v>
      </c>
      <c r="C1905" s="173" t="s">
        <v>726</v>
      </c>
      <c r="D1905" s="169">
        <v>36.31</v>
      </c>
      <c r="E1905" s="171" t="s">
        <v>3118</v>
      </c>
      <c r="F1905" s="174"/>
      <c r="G1905" s="160">
        <v>1</v>
      </c>
      <c r="M1905"/>
      <c r="N1905"/>
      <c r="O1905"/>
    </row>
    <row r="1906" spans="1:15" s="2" customFormat="1" x14ac:dyDescent="0.2">
      <c r="A1906" s="160">
        <v>1904</v>
      </c>
      <c r="B1906" s="168" t="s">
        <v>2628</v>
      </c>
      <c r="C1906" s="173" t="s">
        <v>726</v>
      </c>
      <c r="D1906" s="169">
        <v>36.08</v>
      </c>
      <c r="E1906" s="171" t="s">
        <v>3117</v>
      </c>
      <c r="F1906" s="174"/>
      <c r="G1906" s="160">
        <v>1</v>
      </c>
      <c r="M1906"/>
      <c r="N1906"/>
      <c r="O1906"/>
    </row>
    <row r="1907" spans="1:15" s="2" customFormat="1" x14ac:dyDescent="0.2">
      <c r="A1907" s="160">
        <v>1905</v>
      </c>
      <c r="B1907" s="168" t="s">
        <v>2629</v>
      </c>
      <c r="C1907" s="173" t="s">
        <v>726</v>
      </c>
      <c r="D1907" s="169">
        <v>36.31</v>
      </c>
      <c r="E1907" s="171" t="s">
        <v>3118</v>
      </c>
      <c r="F1907" s="174"/>
      <c r="G1907" s="160">
        <v>1</v>
      </c>
      <c r="M1907"/>
      <c r="N1907"/>
      <c r="O1907"/>
    </row>
    <row r="1908" spans="1:15" s="2" customFormat="1" x14ac:dyDescent="0.2">
      <c r="A1908" s="160">
        <v>1906</v>
      </c>
      <c r="B1908" s="168" t="s">
        <v>2630</v>
      </c>
      <c r="C1908" s="173" t="s">
        <v>726</v>
      </c>
      <c r="D1908" s="169">
        <v>36.08</v>
      </c>
      <c r="E1908" s="171" t="s">
        <v>3117</v>
      </c>
      <c r="F1908" s="174"/>
      <c r="G1908" s="160">
        <v>1</v>
      </c>
      <c r="M1908"/>
      <c r="N1908"/>
      <c r="O1908"/>
    </row>
    <row r="1909" spans="1:15" s="2" customFormat="1" x14ac:dyDescent="0.2">
      <c r="A1909" s="160">
        <v>1907</v>
      </c>
      <c r="B1909" s="168" t="s">
        <v>2631</v>
      </c>
      <c r="C1909" s="173" t="s">
        <v>726</v>
      </c>
      <c r="D1909" s="169">
        <v>36.31</v>
      </c>
      <c r="E1909" s="171" t="s">
        <v>3118</v>
      </c>
      <c r="F1909" s="174"/>
      <c r="G1909" s="160">
        <v>1</v>
      </c>
      <c r="M1909"/>
      <c r="N1909"/>
      <c r="O1909"/>
    </row>
    <row r="1910" spans="1:15" s="2" customFormat="1" x14ac:dyDescent="0.2">
      <c r="A1910" s="160">
        <v>1908</v>
      </c>
      <c r="B1910" s="168" t="s">
        <v>2632</v>
      </c>
      <c r="C1910" s="173" t="s">
        <v>726</v>
      </c>
      <c r="D1910" s="169">
        <v>36.31</v>
      </c>
      <c r="E1910" s="171" t="s">
        <v>3118</v>
      </c>
      <c r="F1910" s="174"/>
      <c r="G1910" s="160">
        <v>1</v>
      </c>
      <c r="M1910"/>
      <c r="N1910"/>
      <c r="O1910"/>
    </row>
    <row r="1911" spans="1:15" s="2" customFormat="1" x14ac:dyDescent="0.2">
      <c r="A1911" s="160">
        <v>1909</v>
      </c>
      <c r="B1911" s="168" t="s">
        <v>2633</v>
      </c>
      <c r="C1911" s="173" t="s">
        <v>726</v>
      </c>
      <c r="D1911" s="169">
        <v>36.08</v>
      </c>
      <c r="E1911" s="171" t="s">
        <v>3117</v>
      </c>
      <c r="F1911" s="174"/>
      <c r="G1911" s="160">
        <v>1</v>
      </c>
      <c r="M1911"/>
      <c r="N1911"/>
      <c r="O1911"/>
    </row>
    <row r="1912" spans="1:15" s="2" customFormat="1" x14ac:dyDescent="0.2">
      <c r="A1912" s="160">
        <v>1910</v>
      </c>
      <c r="B1912" s="168" t="s">
        <v>2634</v>
      </c>
      <c r="C1912" s="173" t="s">
        <v>726</v>
      </c>
      <c r="D1912" s="169">
        <v>36.31</v>
      </c>
      <c r="E1912" s="171" t="s">
        <v>3118</v>
      </c>
      <c r="F1912" s="174"/>
      <c r="G1912" s="160">
        <v>1</v>
      </c>
      <c r="M1912"/>
      <c r="N1912"/>
      <c r="O1912"/>
    </row>
    <row r="1913" spans="1:15" s="2" customFormat="1" x14ac:dyDescent="0.2">
      <c r="A1913" s="160">
        <v>1911</v>
      </c>
      <c r="B1913" s="168" t="s">
        <v>2635</v>
      </c>
      <c r="C1913" s="173" t="s">
        <v>726</v>
      </c>
      <c r="D1913" s="169">
        <v>36.08</v>
      </c>
      <c r="E1913" s="171" t="s">
        <v>3117</v>
      </c>
      <c r="F1913" s="174"/>
      <c r="G1913" s="160">
        <v>1</v>
      </c>
      <c r="M1913"/>
      <c r="N1913"/>
      <c r="O1913"/>
    </row>
    <row r="1914" spans="1:15" s="2" customFormat="1" x14ac:dyDescent="0.2">
      <c r="A1914" s="160">
        <v>1912</v>
      </c>
      <c r="B1914" s="168" t="s">
        <v>2636</v>
      </c>
      <c r="C1914" s="173" t="s">
        <v>726</v>
      </c>
      <c r="D1914" s="169">
        <v>36.31</v>
      </c>
      <c r="E1914" s="171" t="s">
        <v>3118</v>
      </c>
      <c r="F1914" s="174"/>
      <c r="G1914" s="160">
        <v>1</v>
      </c>
      <c r="M1914"/>
      <c r="N1914"/>
      <c r="O1914"/>
    </row>
    <row r="1915" spans="1:15" s="2" customFormat="1" x14ac:dyDescent="0.2">
      <c r="A1915" s="160">
        <v>1913</v>
      </c>
      <c r="B1915" s="168" t="s">
        <v>2637</v>
      </c>
      <c r="C1915" s="173" t="s">
        <v>726</v>
      </c>
      <c r="D1915" s="169">
        <v>36.08</v>
      </c>
      <c r="E1915" s="171" t="s">
        <v>3117</v>
      </c>
      <c r="F1915" s="174"/>
      <c r="G1915" s="160">
        <v>1</v>
      </c>
      <c r="M1915"/>
      <c r="N1915"/>
      <c r="O1915"/>
    </row>
    <row r="1916" spans="1:15" s="2" customFormat="1" x14ac:dyDescent="0.2">
      <c r="A1916" s="160">
        <v>1914</v>
      </c>
      <c r="B1916" s="168" t="s">
        <v>2638</v>
      </c>
      <c r="C1916" s="173" t="s">
        <v>726</v>
      </c>
      <c r="D1916" s="169">
        <v>36.31</v>
      </c>
      <c r="E1916" s="171" t="s">
        <v>3118</v>
      </c>
      <c r="F1916" s="174"/>
      <c r="G1916" s="160">
        <v>1</v>
      </c>
      <c r="M1916"/>
      <c r="N1916"/>
      <c r="O1916"/>
    </row>
    <row r="1917" spans="1:15" s="2" customFormat="1" x14ac:dyDescent="0.2">
      <c r="A1917" s="160">
        <v>1915</v>
      </c>
      <c r="B1917" s="168" t="s">
        <v>2639</v>
      </c>
      <c r="C1917" s="173" t="s">
        <v>726</v>
      </c>
      <c r="D1917" s="169">
        <v>36.08</v>
      </c>
      <c r="E1917" s="171" t="s">
        <v>3117</v>
      </c>
      <c r="F1917" s="174"/>
      <c r="G1917" s="160">
        <v>1</v>
      </c>
      <c r="M1917"/>
      <c r="N1917"/>
      <c r="O1917"/>
    </row>
    <row r="1918" spans="1:15" s="2" customFormat="1" x14ac:dyDescent="0.2">
      <c r="A1918" s="160">
        <v>1916</v>
      </c>
      <c r="B1918" s="168" t="s">
        <v>2640</v>
      </c>
      <c r="C1918" s="173" t="s">
        <v>726</v>
      </c>
      <c r="D1918" s="169">
        <v>36.31</v>
      </c>
      <c r="E1918" s="171" t="s">
        <v>3118</v>
      </c>
      <c r="F1918" s="174"/>
      <c r="G1918" s="160">
        <v>1</v>
      </c>
      <c r="M1918"/>
      <c r="N1918"/>
      <c r="O1918"/>
    </row>
    <row r="1919" spans="1:15" s="2" customFormat="1" x14ac:dyDescent="0.2">
      <c r="A1919" s="160">
        <v>1917</v>
      </c>
      <c r="B1919" s="168" t="s">
        <v>2641</v>
      </c>
      <c r="C1919" s="173" t="s">
        <v>726</v>
      </c>
      <c r="D1919" s="169">
        <v>36.08</v>
      </c>
      <c r="E1919" s="171" t="s">
        <v>3117</v>
      </c>
      <c r="F1919" s="174"/>
      <c r="G1919" s="160">
        <v>1</v>
      </c>
      <c r="M1919"/>
      <c r="N1919"/>
      <c r="O1919"/>
    </row>
    <row r="1920" spans="1:15" s="2" customFormat="1" x14ac:dyDescent="0.2">
      <c r="A1920" s="160">
        <v>1918</v>
      </c>
      <c r="B1920" s="168" t="s">
        <v>2642</v>
      </c>
      <c r="C1920" s="173" t="s">
        <v>726</v>
      </c>
      <c r="D1920" s="169">
        <v>36.31</v>
      </c>
      <c r="E1920" s="171" t="s">
        <v>3118</v>
      </c>
      <c r="F1920" s="174"/>
      <c r="G1920" s="160">
        <v>1</v>
      </c>
      <c r="M1920"/>
      <c r="N1920"/>
      <c r="O1920"/>
    </row>
    <row r="1921" spans="1:15" s="2" customFormat="1" x14ac:dyDescent="0.2">
      <c r="A1921" s="160">
        <v>1919</v>
      </c>
      <c r="B1921" s="168" t="s">
        <v>2643</v>
      </c>
      <c r="C1921" s="173" t="s">
        <v>726</v>
      </c>
      <c r="D1921" s="169">
        <v>36.08</v>
      </c>
      <c r="E1921" s="171" t="s">
        <v>3117</v>
      </c>
      <c r="F1921" s="174"/>
      <c r="G1921" s="160">
        <v>1</v>
      </c>
      <c r="M1921"/>
      <c r="N1921"/>
      <c r="O1921"/>
    </row>
    <row r="1922" spans="1:15" s="2" customFormat="1" x14ac:dyDescent="0.2">
      <c r="A1922" s="160">
        <v>1920</v>
      </c>
      <c r="B1922" s="168" t="s">
        <v>2644</v>
      </c>
      <c r="C1922" s="173" t="s">
        <v>726</v>
      </c>
      <c r="D1922" s="169">
        <v>36.31</v>
      </c>
      <c r="E1922" s="171" t="s">
        <v>3118</v>
      </c>
      <c r="F1922" s="174"/>
      <c r="G1922" s="160">
        <v>1</v>
      </c>
      <c r="M1922"/>
      <c r="N1922"/>
      <c r="O1922"/>
    </row>
    <row r="1923" spans="1:15" s="2" customFormat="1" x14ac:dyDescent="0.2">
      <c r="A1923" s="160">
        <v>1921</v>
      </c>
      <c r="B1923" s="168" t="s">
        <v>2645</v>
      </c>
      <c r="C1923" s="173" t="s">
        <v>726</v>
      </c>
      <c r="D1923" s="169">
        <v>36.08</v>
      </c>
      <c r="E1923" s="171" t="s">
        <v>3117</v>
      </c>
      <c r="F1923" s="174"/>
      <c r="G1923" s="160">
        <v>1</v>
      </c>
      <c r="M1923"/>
      <c r="N1923"/>
      <c r="O1923"/>
    </row>
    <row r="1924" spans="1:15" s="2" customFormat="1" x14ac:dyDescent="0.2">
      <c r="A1924" s="160">
        <v>1922</v>
      </c>
      <c r="B1924" s="168" t="s">
        <v>2646</v>
      </c>
      <c r="C1924" s="173" t="s">
        <v>726</v>
      </c>
      <c r="D1924" s="169">
        <v>36.31</v>
      </c>
      <c r="E1924" s="171" t="s">
        <v>3118</v>
      </c>
      <c r="F1924" s="174"/>
      <c r="G1924" s="160">
        <v>1</v>
      </c>
      <c r="M1924"/>
      <c r="N1924"/>
      <c r="O1924"/>
    </row>
    <row r="1925" spans="1:15" s="2" customFormat="1" x14ac:dyDescent="0.2">
      <c r="A1925" s="160">
        <v>1923</v>
      </c>
      <c r="B1925" s="168" t="s">
        <v>2647</v>
      </c>
      <c r="C1925" s="173" t="s">
        <v>726</v>
      </c>
      <c r="D1925" s="169">
        <v>36.08</v>
      </c>
      <c r="E1925" s="171" t="s">
        <v>3117</v>
      </c>
      <c r="F1925" s="174"/>
      <c r="G1925" s="160">
        <v>1</v>
      </c>
      <c r="M1925"/>
      <c r="N1925"/>
      <c r="O1925"/>
    </row>
    <row r="1926" spans="1:15" s="2" customFormat="1" x14ac:dyDescent="0.2">
      <c r="A1926" s="160">
        <v>1924</v>
      </c>
      <c r="B1926" s="168" t="s">
        <v>2648</v>
      </c>
      <c r="C1926" s="173" t="s">
        <v>726</v>
      </c>
      <c r="D1926" s="169">
        <v>38.340000000000003</v>
      </c>
      <c r="E1926" s="171" t="s">
        <v>3118</v>
      </c>
      <c r="F1926" s="174"/>
      <c r="G1926" s="160">
        <v>1</v>
      </c>
      <c r="M1926"/>
      <c r="N1926"/>
      <c r="O1926"/>
    </row>
    <row r="1927" spans="1:15" s="2" customFormat="1" x14ac:dyDescent="0.2">
      <c r="A1927" s="160">
        <v>1925</v>
      </c>
      <c r="B1927" s="168" t="s">
        <v>2649</v>
      </c>
      <c r="C1927" s="173" t="s">
        <v>726</v>
      </c>
      <c r="D1927" s="169">
        <v>36.08</v>
      </c>
      <c r="E1927" s="171" t="s">
        <v>3117</v>
      </c>
      <c r="F1927" s="174"/>
      <c r="G1927" s="160">
        <v>1</v>
      </c>
      <c r="M1927"/>
      <c r="N1927"/>
      <c r="O1927"/>
    </row>
    <row r="1928" spans="1:15" s="2" customFormat="1" x14ac:dyDescent="0.2">
      <c r="A1928" s="160">
        <v>1926</v>
      </c>
      <c r="B1928" s="168" t="s">
        <v>2650</v>
      </c>
      <c r="C1928" s="173" t="s">
        <v>726</v>
      </c>
      <c r="D1928" s="169">
        <v>36.08</v>
      </c>
      <c r="E1928" s="171" t="s">
        <v>3117</v>
      </c>
      <c r="F1928" s="174"/>
      <c r="G1928" s="160">
        <v>1</v>
      </c>
      <c r="M1928"/>
      <c r="N1928"/>
      <c r="O1928"/>
    </row>
    <row r="1929" spans="1:15" s="2" customFormat="1" x14ac:dyDescent="0.2">
      <c r="A1929" s="160">
        <v>1927</v>
      </c>
      <c r="B1929" s="168" t="s">
        <v>2651</v>
      </c>
      <c r="C1929" s="173" t="s">
        <v>726</v>
      </c>
      <c r="D1929" s="169">
        <v>38.340000000000003</v>
      </c>
      <c r="E1929" s="171" t="s">
        <v>3117</v>
      </c>
      <c r="F1929" s="174"/>
      <c r="G1929" s="160">
        <v>1</v>
      </c>
      <c r="M1929"/>
      <c r="N1929"/>
      <c r="O1929"/>
    </row>
    <row r="1930" spans="1:15" s="2" customFormat="1" x14ac:dyDescent="0.2">
      <c r="A1930" s="160">
        <v>1928</v>
      </c>
      <c r="B1930" s="168" t="s">
        <v>2652</v>
      </c>
      <c r="C1930" s="173" t="s">
        <v>726</v>
      </c>
      <c r="D1930" s="169">
        <v>38.090000000000003</v>
      </c>
      <c r="E1930" s="171" t="s">
        <v>489</v>
      </c>
      <c r="F1930" s="174"/>
      <c r="G1930" s="160">
        <v>1</v>
      </c>
      <c r="M1930"/>
      <c r="N1930"/>
      <c r="O1930"/>
    </row>
    <row r="1931" spans="1:15" s="2" customFormat="1" x14ac:dyDescent="0.2">
      <c r="A1931" s="160">
        <v>1929</v>
      </c>
      <c r="B1931" s="168" t="s">
        <v>2653</v>
      </c>
      <c r="C1931" s="173" t="s">
        <v>726</v>
      </c>
      <c r="D1931" s="169">
        <v>36.08</v>
      </c>
      <c r="E1931" s="171" t="s">
        <v>489</v>
      </c>
      <c r="F1931" s="174"/>
      <c r="G1931" s="160">
        <v>1</v>
      </c>
      <c r="M1931"/>
      <c r="N1931"/>
      <c r="O1931"/>
    </row>
    <row r="1932" spans="1:15" s="2" customFormat="1" x14ac:dyDescent="0.2">
      <c r="A1932" s="160">
        <v>1930</v>
      </c>
      <c r="B1932" s="168" t="s">
        <v>2654</v>
      </c>
      <c r="C1932" s="173" t="s">
        <v>726</v>
      </c>
      <c r="D1932" s="169">
        <v>36.08</v>
      </c>
      <c r="E1932" s="171" t="s">
        <v>489</v>
      </c>
      <c r="F1932" s="174"/>
      <c r="G1932" s="160">
        <v>1</v>
      </c>
      <c r="M1932"/>
      <c r="N1932"/>
      <c r="O1932"/>
    </row>
    <row r="1933" spans="1:15" s="2" customFormat="1" x14ac:dyDescent="0.2">
      <c r="A1933" s="160">
        <v>1931</v>
      </c>
      <c r="B1933" s="168" t="s">
        <v>2655</v>
      </c>
      <c r="C1933" s="173" t="s">
        <v>726</v>
      </c>
      <c r="D1933" s="169">
        <v>43.6</v>
      </c>
      <c r="E1933" s="171" t="s">
        <v>489</v>
      </c>
      <c r="F1933" s="174"/>
      <c r="G1933" s="160">
        <v>1</v>
      </c>
      <c r="M1933"/>
      <c r="N1933"/>
      <c r="O1933"/>
    </row>
    <row r="1934" spans="1:15" s="2" customFormat="1" x14ac:dyDescent="0.2">
      <c r="A1934" s="160">
        <v>1932</v>
      </c>
      <c r="B1934" s="168" t="s">
        <v>2656</v>
      </c>
      <c r="C1934" s="173" t="s">
        <v>726</v>
      </c>
      <c r="D1934" s="169">
        <v>43.6</v>
      </c>
      <c r="E1934" s="171" t="s">
        <v>489</v>
      </c>
      <c r="F1934" s="174"/>
      <c r="G1934" s="160">
        <v>1</v>
      </c>
      <c r="M1934"/>
      <c r="N1934"/>
      <c r="O1934"/>
    </row>
    <row r="1935" spans="1:15" s="2" customFormat="1" x14ac:dyDescent="0.2">
      <c r="A1935" s="160">
        <v>1933</v>
      </c>
      <c r="B1935" s="168" t="s">
        <v>2657</v>
      </c>
      <c r="C1935" s="173" t="s">
        <v>726</v>
      </c>
      <c r="D1935" s="169">
        <v>36.08</v>
      </c>
      <c r="E1935" s="171" t="s">
        <v>489</v>
      </c>
      <c r="F1935" s="174"/>
      <c r="G1935" s="160">
        <v>1</v>
      </c>
      <c r="M1935"/>
      <c r="N1935"/>
      <c r="O1935"/>
    </row>
    <row r="1936" spans="1:15" s="2" customFormat="1" x14ac:dyDescent="0.2">
      <c r="A1936" s="160">
        <v>1934</v>
      </c>
      <c r="B1936" s="168" t="s">
        <v>2658</v>
      </c>
      <c r="C1936" s="173" t="s">
        <v>726</v>
      </c>
      <c r="D1936" s="169">
        <v>36.08</v>
      </c>
      <c r="E1936" s="171" t="s">
        <v>489</v>
      </c>
      <c r="F1936" s="174"/>
      <c r="G1936" s="160">
        <v>1</v>
      </c>
      <c r="M1936"/>
      <c r="N1936"/>
      <c r="O1936"/>
    </row>
    <row r="1937" spans="1:15" s="2" customFormat="1" x14ac:dyDescent="0.2">
      <c r="A1937" s="160">
        <v>1935</v>
      </c>
      <c r="B1937" s="168" t="s">
        <v>2659</v>
      </c>
      <c r="C1937" s="173" t="s">
        <v>726</v>
      </c>
      <c r="D1937" s="169">
        <v>38.090000000000003</v>
      </c>
      <c r="E1937" s="171" t="s">
        <v>489</v>
      </c>
      <c r="F1937" s="174"/>
      <c r="G1937" s="160">
        <v>1</v>
      </c>
      <c r="M1937"/>
      <c r="N1937"/>
      <c r="O1937"/>
    </row>
    <row r="1938" spans="1:15" s="2" customFormat="1" x14ac:dyDescent="0.2">
      <c r="A1938" s="160">
        <v>1936</v>
      </c>
      <c r="B1938" s="168" t="s">
        <v>2660</v>
      </c>
      <c r="C1938" s="173" t="s">
        <v>726</v>
      </c>
      <c r="D1938" s="169">
        <v>25.1</v>
      </c>
      <c r="E1938" s="171" t="s">
        <v>489</v>
      </c>
      <c r="F1938" s="174"/>
      <c r="G1938" s="160">
        <v>1</v>
      </c>
      <c r="M1938"/>
      <c r="N1938"/>
      <c r="O1938"/>
    </row>
    <row r="1939" spans="1:15" s="2" customFormat="1" x14ac:dyDescent="0.2">
      <c r="A1939" s="160">
        <v>1937</v>
      </c>
      <c r="B1939" s="168" t="s">
        <v>2661</v>
      </c>
      <c r="C1939" s="173" t="s">
        <v>726</v>
      </c>
      <c r="D1939" s="169">
        <v>38.590000000000003</v>
      </c>
      <c r="E1939" s="171" t="s">
        <v>3118</v>
      </c>
      <c r="F1939" s="174"/>
      <c r="G1939" s="160">
        <v>1</v>
      </c>
      <c r="M1939"/>
      <c r="N1939"/>
      <c r="O1939"/>
    </row>
    <row r="1940" spans="1:15" s="2" customFormat="1" x14ac:dyDescent="0.2">
      <c r="A1940" s="160">
        <v>1938</v>
      </c>
      <c r="B1940" s="168" t="s">
        <v>2662</v>
      </c>
      <c r="C1940" s="173" t="s">
        <v>726</v>
      </c>
      <c r="D1940" s="169">
        <v>36.31</v>
      </c>
      <c r="E1940" s="171" t="s">
        <v>3118</v>
      </c>
      <c r="F1940" s="174"/>
      <c r="G1940" s="160">
        <v>1</v>
      </c>
      <c r="M1940"/>
      <c r="N1940"/>
      <c r="O1940"/>
    </row>
    <row r="1941" spans="1:15" s="2" customFormat="1" x14ac:dyDescent="0.2">
      <c r="A1941" s="160">
        <v>1939</v>
      </c>
      <c r="B1941" s="168" t="s">
        <v>2663</v>
      </c>
      <c r="C1941" s="173" t="s">
        <v>726</v>
      </c>
      <c r="D1941" s="169">
        <v>36.31</v>
      </c>
      <c r="E1941" s="171" t="s">
        <v>3118</v>
      </c>
      <c r="F1941" s="174"/>
      <c r="G1941" s="160">
        <v>1</v>
      </c>
      <c r="M1941"/>
      <c r="N1941"/>
      <c r="O1941"/>
    </row>
    <row r="1942" spans="1:15" s="2" customFormat="1" x14ac:dyDescent="0.2">
      <c r="A1942" s="160">
        <v>1940</v>
      </c>
      <c r="B1942" s="168" t="s">
        <v>2664</v>
      </c>
      <c r="C1942" s="173" t="s">
        <v>726</v>
      </c>
      <c r="D1942" s="169">
        <v>38.090000000000003</v>
      </c>
      <c r="E1942" s="171" t="s">
        <v>3117</v>
      </c>
      <c r="F1942" s="174"/>
      <c r="G1942" s="160">
        <v>1</v>
      </c>
      <c r="M1942"/>
      <c r="N1942"/>
      <c r="O1942"/>
    </row>
    <row r="1943" spans="1:15" s="2" customFormat="1" x14ac:dyDescent="0.2">
      <c r="A1943" s="160">
        <v>1941</v>
      </c>
      <c r="B1943" s="168" t="s">
        <v>2665</v>
      </c>
      <c r="C1943" s="173" t="s">
        <v>726</v>
      </c>
      <c r="D1943" s="169">
        <v>36.31</v>
      </c>
      <c r="E1943" s="171" t="s">
        <v>3118</v>
      </c>
      <c r="F1943" s="174"/>
      <c r="G1943" s="160">
        <v>1</v>
      </c>
      <c r="M1943"/>
      <c r="N1943"/>
      <c r="O1943"/>
    </row>
    <row r="1944" spans="1:15" s="2" customFormat="1" x14ac:dyDescent="0.2">
      <c r="A1944" s="160">
        <v>1942</v>
      </c>
      <c r="B1944" s="168" t="s">
        <v>2666</v>
      </c>
      <c r="C1944" s="173" t="s">
        <v>726</v>
      </c>
      <c r="D1944" s="169">
        <v>36.08</v>
      </c>
      <c r="E1944" s="171" t="s">
        <v>3117</v>
      </c>
      <c r="F1944" s="174"/>
      <c r="G1944" s="160">
        <v>1</v>
      </c>
      <c r="M1944"/>
      <c r="N1944"/>
      <c r="O1944"/>
    </row>
    <row r="1945" spans="1:15" s="2" customFormat="1" x14ac:dyDescent="0.2">
      <c r="A1945" s="160">
        <v>1943</v>
      </c>
      <c r="B1945" s="168" t="s">
        <v>2667</v>
      </c>
      <c r="C1945" s="173" t="s">
        <v>726</v>
      </c>
      <c r="D1945" s="169">
        <v>36.31</v>
      </c>
      <c r="E1945" s="171" t="s">
        <v>3118</v>
      </c>
      <c r="F1945" s="174"/>
      <c r="G1945" s="160">
        <v>1</v>
      </c>
      <c r="M1945"/>
      <c r="N1945"/>
      <c r="O1945"/>
    </row>
    <row r="1946" spans="1:15" s="2" customFormat="1" x14ac:dyDescent="0.2">
      <c r="A1946" s="160">
        <v>1944</v>
      </c>
      <c r="B1946" s="168" t="s">
        <v>2668</v>
      </c>
      <c r="C1946" s="173" t="s">
        <v>726</v>
      </c>
      <c r="D1946" s="169">
        <v>36.08</v>
      </c>
      <c r="E1946" s="171" t="s">
        <v>3117</v>
      </c>
      <c r="F1946" s="174"/>
      <c r="G1946" s="160">
        <v>1</v>
      </c>
      <c r="M1946"/>
      <c r="N1946"/>
      <c r="O1946"/>
    </row>
    <row r="1947" spans="1:15" s="2" customFormat="1" x14ac:dyDescent="0.2">
      <c r="A1947" s="160">
        <v>1945</v>
      </c>
      <c r="B1947" s="168" t="s">
        <v>2669</v>
      </c>
      <c r="C1947" s="173" t="s">
        <v>726</v>
      </c>
      <c r="D1947" s="169">
        <v>36.31</v>
      </c>
      <c r="E1947" s="171" t="s">
        <v>3118</v>
      </c>
      <c r="F1947" s="174"/>
      <c r="G1947" s="160">
        <v>1</v>
      </c>
      <c r="M1947"/>
      <c r="N1947"/>
      <c r="O1947"/>
    </row>
    <row r="1948" spans="1:15" s="2" customFormat="1" x14ac:dyDescent="0.2">
      <c r="A1948" s="160">
        <v>1946</v>
      </c>
      <c r="B1948" s="168" t="s">
        <v>2670</v>
      </c>
      <c r="C1948" s="173" t="s">
        <v>726</v>
      </c>
      <c r="D1948" s="169">
        <v>36.08</v>
      </c>
      <c r="E1948" s="171" t="s">
        <v>3117</v>
      </c>
      <c r="F1948" s="174"/>
      <c r="G1948" s="160">
        <v>1</v>
      </c>
      <c r="M1948"/>
      <c r="N1948"/>
      <c r="O1948"/>
    </row>
    <row r="1949" spans="1:15" s="2" customFormat="1" x14ac:dyDescent="0.2">
      <c r="A1949" s="160">
        <v>1947</v>
      </c>
      <c r="B1949" s="168" t="s">
        <v>2671</v>
      </c>
      <c r="C1949" s="173" t="s">
        <v>726</v>
      </c>
      <c r="D1949" s="169">
        <v>36.31</v>
      </c>
      <c r="E1949" s="171" t="s">
        <v>3118</v>
      </c>
      <c r="F1949" s="174"/>
      <c r="G1949" s="160">
        <v>1</v>
      </c>
      <c r="M1949"/>
      <c r="N1949"/>
      <c r="O1949"/>
    </row>
    <row r="1950" spans="1:15" s="2" customFormat="1" x14ac:dyDescent="0.2">
      <c r="A1950" s="160">
        <v>1948</v>
      </c>
      <c r="B1950" s="168" t="s">
        <v>2672</v>
      </c>
      <c r="C1950" s="173" t="s">
        <v>726</v>
      </c>
      <c r="D1950" s="169">
        <v>36.08</v>
      </c>
      <c r="E1950" s="171" t="s">
        <v>3117</v>
      </c>
      <c r="F1950" s="174"/>
      <c r="G1950" s="160">
        <v>1</v>
      </c>
      <c r="M1950"/>
      <c r="N1950"/>
      <c r="O1950"/>
    </row>
    <row r="1951" spans="1:15" s="2" customFormat="1" x14ac:dyDescent="0.2">
      <c r="A1951" s="160">
        <v>1949</v>
      </c>
      <c r="B1951" s="168" t="s">
        <v>2673</v>
      </c>
      <c r="C1951" s="173" t="s">
        <v>726</v>
      </c>
      <c r="D1951" s="169">
        <v>36.31</v>
      </c>
      <c r="E1951" s="171" t="s">
        <v>3118</v>
      </c>
      <c r="F1951" s="174"/>
      <c r="G1951" s="160">
        <v>1</v>
      </c>
      <c r="M1951"/>
      <c r="N1951"/>
      <c r="O1951"/>
    </row>
    <row r="1952" spans="1:15" s="2" customFormat="1" x14ac:dyDescent="0.2">
      <c r="A1952" s="160">
        <v>1950</v>
      </c>
      <c r="B1952" s="168" t="s">
        <v>2674</v>
      </c>
      <c r="C1952" s="173" t="s">
        <v>726</v>
      </c>
      <c r="D1952" s="169">
        <v>36.08</v>
      </c>
      <c r="E1952" s="171" t="s">
        <v>3117</v>
      </c>
      <c r="F1952" s="174"/>
      <c r="G1952" s="160">
        <v>1</v>
      </c>
      <c r="M1952"/>
      <c r="N1952"/>
      <c r="O1952"/>
    </row>
    <row r="1953" spans="1:15" s="2" customFormat="1" x14ac:dyDescent="0.2">
      <c r="A1953" s="160">
        <v>1951</v>
      </c>
      <c r="B1953" s="168" t="s">
        <v>2675</v>
      </c>
      <c r="C1953" s="173" t="s">
        <v>726</v>
      </c>
      <c r="D1953" s="169">
        <v>36.31</v>
      </c>
      <c r="E1953" s="171" t="s">
        <v>3118</v>
      </c>
      <c r="F1953" s="174"/>
      <c r="G1953" s="160">
        <v>1</v>
      </c>
      <c r="M1953"/>
      <c r="N1953"/>
      <c r="O1953"/>
    </row>
    <row r="1954" spans="1:15" s="2" customFormat="1" x14ac:dyDescent="0.2">
      <c r="A1954" s="160">
        <v>1952</v>
      </c>
      <c r="B1954" s="168" t="s">
        <v>2676</v>
      </c>
      <c r="C1954" s="173" t="s">
        <v>726</v>
      </c>
      <c r="D1954" s="169">
        <v>36.08</v>
      </c>
      <c r="E1954" s="171" t="s">
        <v>3117</v>
      </c>
      <c r="F1954" s="174"/>
      <c r="G1954" s="160">
        <v>1</v>
      </c>
      <c r="M1954"/>
      <c r="N1954"/>
      <c r="O1954"/>
    </row>
    <row r="1955" spans="1:15" s="2" customFormat="1" x14ac:dyDescent="0.2">
      <c r="A1955" s="160">
        <v>1953</v>
      </c>
      <c r="B1955" s="168" t="s">
        <v>2677</v>
      </c>
      <c r="C1955" s="173" t="s">
        <v>726</v>
      </c>
      <c r="D1955" s="169">
        <v>36.31</v>
      </c>
      <c r="E1955" s="171" t="s">
        <v>3118</v>
      </c>
      <c r="F1955" s="174"/>
      <c r="G1955" s="160">
        <v>1</v>
      </c>
      <c r="M1955"/>
      <c r="N1955"/>
      <c r="O1955"/>
    </row>
    <row r="1956" spans="1:15" s="2" customFormat="1" x14ac:dyDescent="0.2">
      <c r="A1956" s="160">
        <v>1954</v>
      </c>
      <c r="B1956" s="168" t="s">
        <v>2678</v>
      </c>
      <c r="C1956" s="173" t="s">
        <v>726</v>
      </c>
      <c r="D1956" s="169">
        <v>36.08</v>
      </c>
      <c r="E1956" s="171" t="s">
        <v>3117</v>
      </c>
      <c r="F1956" s="174"/>
      <c r="G1956" s="160">
        <v>1</v>
      </c>
      <c r="M1956"/>
      <c r="N1956"/>
      <c r="O1956"/>
    </row>
    <row r="1957" spans="1:15" s="2" customFormat="1" x14ac:dyDescent="0.2">
      <c r="A1957" s="160">
        <v>1955</v>
      </c>
      <c r="B1957" s="168" t="s">
        <v>2679</v>
      </c>
      <c r="C1957" s="173" t="s">
        <v>726</v>
      </c>
      <c r="D1957" s="169">
        <v>36.31</v>
      </c>
      <c r="E1957" s="171" t="s">
        <v>3118</v>
      </c>
      <c r="F1957" s="174"/>
      <c r="G1957" s="160">
        <v>1</v>
      </c>
      <c r="M1957"/>
      <c r="N1957"/>
      <c r="O1957"/>
    </row>
    <row r="1958" spans="1:15" s="2" customFormat="1" x14ac:dyDescent="0.2">
      <c r="A1958" s="160">
        <v>1956</v>
      </c>
      <c r="B1958" s="168" t="s">
        <v>2680</v>
      </c>
      <c r="C1958" s="173" t="s">
        <v>726</v>
      </c>
      <c r="D1958" s="169">
        <v>36.08</v>
      </c>
      <c r="E1958" s="171" t="s">
        <v>3117</v>
      </c>
      <c r="F1958" s="174"/>
      <c r="G1958" s="160">
        <v>1</v>
      </c>
      <c r="M1958"/>
      <c r="N1958"/>
      <c r="O1958"/>
    </row>
    <row r="1959" spans="1:15" s="2" customFormat="1" x14ac:dyDescent="0.2">
      <c r="A1959" s="160">
        <v>1957</v>
      </c>
      <c r="B1959" s="168" t="s">
        <v>2681</v>
      </c>
      <c r="C1959" s="173" t="s">
        <v>726</v>
      </c>
      <c r="D1959" s="169">
        <v>36.31</v>
      </c>
      <c r="E1959" s="171" t="s">
        <v>3118</v>
      </c>
      <c r="F1959" s="174"/>
      <c r="G1959" s="160">
        <v>1</v>
      </c>
      <c r="M1959"/>
      <c r="N1959"/>
      <c r="O1959"/>
    </row>
    <row r="1960" spans="1:15" s="2" customFormat="1" x14ac:dyDescent="0.2">
      <c r="A1960" s="160">
        <v>1958</v>
      </c>
      <c r="B1960" s="168" t="s">
        <v>2682</v>
      </c>
      <c r="C1960" s="173" t="s">
        <v>726</v>
      </c>
      <c r="D1960" s="169">
        <v>36.31</v>
      </c>
      <c r="E1960" s="171" t="s">
        <v>3118</v>
      </c>
      <c r="F1960" s="174"/>
      <c r="G1960" s="160">
        <v>1</v>
      </c>
      <c r="M1960"/>
      <c r="N1960"/>
      <c r="O1960"/>
    </row>
    <row r="1961" spans="1:15" s="2" customFormat="1" x14ac:dyDescent="0.2">
      <c r="A1961" s="160">
        <v>1959</v>
      </c>
      <c r="B1961" s="168" t="s">
        <v>2683</v>
      </c>
      <c r="C1961" s="173" t="s">
        <v>726</v>
      </c>
      <c r="D1961" s="169">
        <v>36.08</v>
      </c>
      <c r="E1961" s="171" t="s">
        <v>3117</v>
      </c>
      <c r="F1961" s="174"/>
      <c r="G1961" s="160">
        <v>1</v>
      </c>
      <c r="M1961"/>
      <c r="N1961"/>
      <c r="O1961"/>
    </row>
    <row r="1962" spans="1:15" s="2" customFormat="1" x14ac:dyDescent="0.2">
      <c r="A1962" s="160">
        <v>1960</v>
      </c>
      <c r="B1962" s="168" t="s">
        <v>2684</v>
      </c>
      <c r="C1962" s="173" t="s">
        <v>726</v>
      </c>
      <c r="D1962" s="169">
        <v>36.31</v>
      </c>
      <c r="E1962" s="171" t="s">
        <v>3118</v>
      </c>
      <c r="F1962" s="174"/>
      <c r="G1962" s="160">
        <v>1</v>
      </c>
      <c r="M1962"/>
      <c r="N1962"/>
      <c r="O1962"/>
    </row>
    <row r="1963" spans="1:15" s="2" customFormat="1" x14ac:dyDescent="0.2">
      <c r="A1963" s="160">
        <v>1961</v>
      </c>
      <c r="B1963" s="168" t="s">
        <v>2685</v>
      </c>
      <c r="C1963" s="173" t="s">
        <v>726</v>
      </c>
      <c r="D1963" s="169">
        <v>36.08</v>
      </c>
      <c r="E1963" s="171" t="s">
        <v>3117</v>
      </c>
      <c r="F1963" s="174"/>
      <c r="G1963" s="160">
        <v>1</v>
      </c>
      <c r="M1963"/>
      <c r="N1963"/>
      <c r="O1963"/>
    </row>
    <row r="1964" spans="1:15" s="2" customFormat="1" x14ac:dyDescent="0.2">
      <c r="A1964" s="160">
        <v>1962</v>
      </c>
      <c r="B1964" s="168" t="s">
        <v>2686</v>
      </c>
      <c r="C1964" s="173" t="s">
        <v>726</v>
      </c>
      <c r="D1964" s="169">
        <v>36.31</v>
      </c>
      <c r="E1964" s="171" t="s">
        <v>3118</v>
      </c>
      <c r="F1964" s="174"/>
      <c r="G1964" s="160">
        <v>1</v>
      </c>
      <c r="M1964"/>
      <c r="N1964"/>
      <c r="O1964"/>
    </row>
    <row r="1965" spans="1:15" s="2" customFormat="1" x14ac:dyDescent="0.2">
      <c r="A1965" s="160">
        <v>1963</v>
      </c>
      <c r="B1965" s="168" t="s">
        <v>2687</v>
      </c>
      <c r="C1965" s="173" t="s">
        <v>726</v>
      </c>
      <c r="D1965" s="169">
        <v>36.08</v>
      </c>
      <c r="E1965" s="171" t="s">
        <v>3117</v>
      </c>
      <c r="F1965" s="174"/>
      <c r="G1965" s="160">
        <v>1</v>
      </c>
      <c r="M1965"/>
      <c r="N1965"/>
      <c r="O1965"/>
    </row>
    <row r="1966" spans="1:15" s="2" customFormat="1" x14ac:dyDescent="0.2">
      <c r="A1966" s="160">
        <v>1964</v>
      </c>
      <c r="B1966" s="168" t="s">
        <v>2688</v>
      </c>
      <c r="C1966" s="173" t="s">
        <v>726</v>
      </c>
      <c r="D1966" s="169">
        <v>38.590000000000003</v>
      </c>
      <c r="E1966" s="171" t="s">
        <v>3118</v>
      </c>
      <c r="F1966" s="174"/>
      <c r="G1966" s="160">
        <v>1</v>
      </c>
      <c r="M1966"/>
      <c r="N1966"/>
      <c r="O1966"/>
    </row>
    <row r="1967" spans="1:15" s="2" customFormat="1" x14ac:dyDescent="0.2">
      <c r="A1967" s="160">
        <v>1965</v>
      </c>
      <c r="B1967" s="168" t="s">
        <v>2689</v>
      </c>
      <c r="C1967" s="173" t="s">
        <v>726</v>
      </c>
      <c r="D1967" s="169">
        <v>38.340000000000003</v>
      </c>
      <c r="E1967" s="171" t="s">
        <v>3117</v>
      </c>
      <c r="F1967" s="174"/>
      <c r="G1967" s="160">
        <v>1</v>
      </c>
      <c r="M1967"/>
      <c r="N1967"/>
      <c r="O1967"/>
    </row>
    <row r="1968" spans="1:15" s="2" customFormat="1" x14ac:dyDescent="0.2">
      <c r="A1968" s="160">
        <v>1966</v>
      </c>
      <c r="B1968" s="168" t="s">
        <v>2690</v>
      </c>
      <c r="C1968" s="173" t="s">
        <v>726</v>
      </c>
      <c r="D1968" s="169">
        <v>36.31</v>
      </c>
      <c r="E1968" s="171" t="s">
        <v>3118</v>
      </c>
      <c r="F1968" s="174"/>
      <c r="G1968" s="160">
        <v>1</v>
      </c>
      <c r="M1968"/>
      <c r="N1968"/>
      <c r="O1968"/>
    </row>
    <row r="1969" spans="1:15" s="2" customFormat="1" x14ac:dyDescent="0.2">
      <c r="A1969" s="160">
        <v>1967</v>
      </c>
      <c r="B1969" s="168" t="s">
        <v>2691</v>
      </c>
      <c r="C1969" s="173" t="s">
        <v>726</v>
      </c>
      <c r="D1969" s="169">
        <v>36.08</v>
      </c>
      <c r="E1969" s="171" t="s">
        <v>3117</v>
      </c>
      <c r="F1969" s="174"/>
      <c r="G1969" s="160">
        <v>1</v>
      </c>
      <c r="M1969"/>
      <c r="N1969"/>
      <c r="O1969"/>
    </row>
    <row r="1970" spans="1:15" s="2" customFormat="1" x14ac:dyDescent="0.2">
      <c r="A1970" s="160">
        <v>1968</v>
      </c>
      <c r="B1970" s="168" t="s">
        <v>2692</v>
      </c>
      <c r="C1970" s="173" t="s">
        <v>726</v>
      </c>
      <c r="D1970" s="169">
        <v>38.590000000000003</v>
      </c>
      <c r="E1970" s="171" t="s">
        <v>3118</v>
      </c>
      <c r="F1970" s="174"/>
      <c r="G1970" s="160">
        <v>1</v>
      </c>
      <c r="M1970"/>
      <c r="N1970"/>
      <c r="O1970"/>
    </row>
    <row r="1971" spans="1:15" s="2" customFormat="1" x14ac:dyDescent="0.2">
      <c r="A1971" s="160">
        <v>1969</v>
      </c>
      <c r="B1971" s="168" t="s">
        <v>2693</v>
      </c>
      <c r="C1971" s="173" t="s">
        <v>726</v>
      </c>
      <c r="D1971" s="169">
        <v>38.340000000000003</v>
      </c>
      <c r="E1971" s="171" t="s">
        <v>3117</v>
      </c>
      <c r="F1971" s="174"/>
      <c r="G1971" s="160">
        <v>1</v>
      </c>
      <c r="M1971"/>
      <c r="N1971"/>
      <c r="O1971"/>
    </row>
    <row r="1972" spans="1:15" s="2" customFormat="1" x14ac:dyDescent="0.2">
      <c r="A1972" s="160">
        <v>1970</v>
      </c>
      <c r="B1972" s="168" t="s">
        <v>2694</v>
      </c>
      <c r="C1972" s="173" t="s">
        <v>726</v>
      </c>
      <c r="D1972" s="169">
        <v>36.31</v>
      </c>
      <c r="E1972" s="171" t="s">
        <v>3118</v>
      </c>
      <c r="F1972" s="174"/>
      <c r="G1972" s="160">
        <v>1</v>
      </c>
      <c r="M1972"/>
      <c r="N1972"/>
      <c r="O1972"/>
    </row>
    <row r="1973" spans="1:15" s="2" customFormat="1" x14ac:dyDescent="0.2">
      <c r="A1973" s="160">
        <v>1971</v>
      </c>
      <c r="B1973" s="168" t="s">
        <v>2695</v>
      </c>
      <c r="C1973" s="173" t="s">
        <v>726</v>
      </c>
      <c r="D1973" s="169">
        <v>36.08</v>
      </c>
      <c r="E1973" s="171" t="s">
        <v>3117</v>
      </c>
      <c r="F1973" s="174"/>
      <c r="G1973" s="160">
        <v>1</v>
      </c>
      <c r="M1973"/>
      <c r="N1973"/>
      <c r="O1973"/>
    </row>
    <row r="1974" spans="1:15" s="2" customFormat="1" x14ac:dyDescent="0.2">
      <c r="A1974" s="160">
        <v>1972</v>
      </c>
      <c r="B1974" s="168" t="s">
        <v>2696</v>
      </c>
      <c r="C1974" s="173" t="s">
        <v>726</v>
      </c>
      <c r="D1974" s="169">
        <v>36.31</v>
      </c>
      <c r="E1974" s="171" t="s">
        <v>3118</v>
      </c>
      <c r="F1974" s="174"/>
      <c r="G1974" s="160">
        <v>1</v>
      </c>
      <c r="M1974"/>
      <c r="N1974"/>
      <c r="O1974"/>
    </row>
    <row r="1975" spans="1:15" s="2" customFormat="1" x14ac:dyDescent="0.2">
      <c r="A1975" s="160">
        <v>1973</v>
      </c>
      <c r="B1975" s="168" t="s">
        <v>2697</v>
      </c>
      <c r="C1975" s="173" t="s">
        <v>726</v>
      </c>
      <c r="D1975" s="169">
        <v>36.08</v>
      </c>
      <c r="E1975" s="171" t="s">
        <v>3117</v>
      </c>
      <c r="F1975" s="174"/>
      <c r="G1975" s="160">
        <v>1</v>
      </c>
      <c r="M1975"/>
      <c r="N1975"/>
      <c r="O1975"/>
    </row>
    <row r="1976" spans="1:15" s="2" customFormat="1" x14ac:dyDescent="0.2">
      <c r="A1976" s="160">
        <v>1974</v>
      </c>
      <c r="B1976" s="168" t="s">
        <v>2698</v>
      </c>
      <c r="C1976" s="173" t="s">
        <v>726</v>
      </c>
      <c r="D1976" s="169">
        <v>36.31</v>
      </c>
      <c r="E1976" s="171" t="s">
        <v>3118</v>
      </c>
      <c r="F1976" s="174"/>
      <c r="G1976" s="160">
        <v>1</v>
      </c>
      <c r="M1976"/>
      <c r="N1976"/>
      <c r="O1976"/>
    </row>
    <row r="1977" spans="1:15" s="2" customFormat="1" x14ac:dyDescent="0.2">
      <c r="A1977" s="160">
        <v>1975</v>
      </c>
      <c r="B1977" s="168" t="s">
        <v>2699</v>
      </c>
      <c r="C1977" s="173" t="s">
        <v>726</v>
      </c>
      <c r="D1977" s="169">
        <v>36.08</v>
      </c>
      <c r="E1977" s="171" t="s">
        <v>3117</v>
      </c>
      <c r="F1977" s="174"/>
      <c r="G1977" s="160">
        <v>1</v>
      </c>
      <c r="M1977"/>
      <c r="N1977"/>
      <c r="O1977"/>
    </row>
    <row r="1978" spans="1:15" s="2" customFormat="1" x14ac:dyDescent="0.2">
      <c r="A1978" s="160">
        <v>1976</v>
      </c>
      <c r="B1978" s="168" t="s">
        <v>2700</v>
      </c>
      <c r="C1978" s="173" t="s">
        <v>726</v>
      </c>
      <c r="D1978" s="169">
        <v>36.08</v>
      </c>
      <c r="E1978" s="171" t="s">
        <v>3117</v>
      </c>
      <c r="F1978" s="174"/>
      <c r="G1978" s="160">
        <v>1</v>
      </c>
      <c r="M1978"/>
      <c r="N1978"/>
      <c r="O1978"/>
    </row>
    <row r="1979" spans="1:15" s="2" customFormat="1" x14ac:dyDescent="0.2">
      <c r="A1979" s="160">
        <v>1977</v>
      </c>
      <c r="B1979" s="168" t="s">
        <v>2701</v>
      </c>
      <c r="C1979" s="173" t="s">
        <v>726</v>
      </c>
      <c r="D1979" s="169">
        <v>36.31</v>
      </c>
      <c r="E1979" s="171" t="s">
        <v>3118</v>
      </c>
      <c r="F1979" s="174"/>
      <c r="G1979" s="160">
        <v>1</v>
      </c>
      <c r="M1979"/>
      <c r="N1979"/>
      <c r="O1979"/>
    </row>
    <row r="1980" spans="1:15" s="2" customFormat="1" x14ac:dyDescent="0.2">
      <c r="A1980" s="160">
        <v>1978</v>
      </c>
      <c r="B1980" s="168" t="s">
        <v>2702</v>
      </c>
      <c r="C1980" s="173" t="s">
        <v>726</v>
      </c>
      <c r="D1980" s="169">
        <v>36.08</v>
      </c>
      <c r="E1980" s="171" t="s">
        <v>3117</v>
      </c>
      <c r="F1980" s="174"/>
      <c r="G1980" s="160">
        <v>1</v>
      </c>
      <c r="M1980"/>
      <c r="N1980"/>
      <c r="O1980"/>
    </row>
    <row r="1981" spans="1:15" s="2" customFormat="1" x14ac:dyDescent="0.2">
      <c r="A1981" s="160">
        <v>1979</v>
      </c>
      <c r="B1981" s="168" t="s">
        <v>2703</v>
      </c>
      <c r="C1981" s="173" t="s">
        <v>726</v>
      </c>
      <c r="D1981" s="169">
        <v>36.31</v>
      </c>
      <c r="E1981" s="171" t="s">
        <v>3118</v>
      </c>
      <c r="F1981" s="174"/>
      <c r="G1981" s="160">
        <v>1</v>
      </c>
      <c r="M1981"/>
      <c r="N1981"/>
      <c r="O1981"/>
    </row>
    <row r="1982" spans="1:15" s="2" customFormat="1" x14ac:dyDescent="0.2">
      <c r="A1982" s="160">
        <v>1980</v>
      </c>
      <c r="B1982" s="168" t="s">
        <v>2704</v>
      </c>
      <c r="C1982" s="173" t="s">
        <v>726</v>
      </c>
      <c r="D1982" s="169">
        <v>36.08</v>
      </c>
      <c r="E1982" s="171" t="s">
        <v>3117</v>
      </c>
      <c r="F1982" s="174"/>
      <c r="G1982" s="160">
        <v>1</v>
      </c>
      <c r="M1982"/>
      <c r="N1982"/>
      <c r="O1982"/>
    </row>
    <row r="1983" spans="1:15" s="2" customFormat="1" x14ac:dyDescent="0.2">
      <c r="A1983" s="160">
        <v>1981</v>
      </c>
      <c r="B1983" s="168" t="s">
        <v>2705</v>
      </c>
      <c r="C1983" s="173" t="s">
        <v>726</v>
      </c>
      <c r="D1983" s="169">
        <v>36.31</v>
      </c>
      <c r="E1983" s="171" t="s">
        <v>3118</v>
      </c>
      <c r="F1983" s="174"/>
      <c r="G1983" s="160">
        <v>1</v>
      </c>
      <c r="M1983"/>
      <c r="N1983"/>
      <c r="O1983"/>
    </row>
    <row r="1984" spans="1:15" s="2" customFormat="1" x14ac:dyDescent="0.2">
      <c r="A1984" s="160">
        <v>1982</v>
      </c>
      <c r="B1984" s="168" t="s">
        <v>2706</v>
      </c>
      <c r="C1984" s="173" t="s">
        <v>726</v>
      </c>
      <c r="D1984" s="169">
        <v>36.08</v>
      </c>
      <c r="E1984" s="171" t="s">
        <v>3117</v>
      </c>
      <c r="F1984" s="174"/>
      <c r="G1984" s="160">
        <v>1</v>
      </c>
      <c r="M1984"/>
      <c r="N1984"/>
      <c r="O1984"/>
    </row>
    <row r="1985" spans="1:15" s="2" customFormat="1" x14ac:dyDescent="0.2">
      <c r="A1985" s="160">
        <v>1983</v>
      </c>
      <c r="B1985" s="168" t="s">
        <v>2707</v>
      </c>
      <c r="C1985" s="173" t="s">
        <v>726</v>
      </c>
      <c r="D1985" s="169">
        <v>36.31</v>
      </c>
      <c r="E1985" s="171" t="s">
        <v>3118</v>
      </c>
      <c r="F1985" s="174"/>
      <c r="G1985" s="160">
        <v>1</v>
      </c>
      <c r="M1985"/>
      <c r="N1985"/>
      <c r="O1985"/>
    </row>
    <row r="1986" spans="1:15" s="2" customFormat="1" x14ac:dyDescent="0.2">
      <c r="A1986" s="160">
        <v>1984</v>
      </c>
      <c r="B1986" s="168" t="s">
        <v>2708</v>
      </c>
      <c r="C1986" s="173" t="s">
        <v>726</v>
      </c>
      <c r="D1986" s="169">
        <v>36.08</v>
      </c>
      <c r="E1986" s="171" t="s">
        <v>3117</v>
      </c>
      <c r="F1986" s="174"/>
      <c r="G1986" s="160">
        <v>1</v>
      </c>
      <c r="M1986"/>
      <c r="N1986"/>
      <c r="O1986"/>
    </row>
    <row r="1987" spans="1:15" s="2" customFormat="1" x14ac:dyDescent="0.2">
      <c r="A1987" s="160">
        <v>1985</v>
      </c>
      <c r="B1987" s="168" t="s">
        <v>2709</v>
      </c>
      <c r="C1987" s="173" t="s">
        <v>726</v>
      </c>
      <c r="D1987" s="169">
        <v>36.31</v>
      </c>
      <c r="E1987" s="171" t="s">
        <v>3118</v>
      </c>
      <c r="F1987" s="174"/>
      <c r="G1987" s="160">
        <v>1</v>
      </c>
      <c r="M1987"/>
      <c r="N1987"/>
      <c r="O1987"/>
    </row>
    <row r="1988" spans="1:15" s="2" customFormat="1" x14ac:dyDescent="0.2">
      <c r="A1988" s="160">
        <v>1986</v>
      </c>
      <c r="B1988" s="168" t="s">
        <v>2710</v>
      </c>
      <c r="C1988" s="173" t="s">
        <v>726</v>
      </c>
      <c r="D1988" s="169">
        <v>36.31</v>
      </c>
      <c r="E1988" s="171" t="s">
        <v>3118</v>
      </c>
      <c r="F1988" s="174"/>
      <c r="G1988" s="160">
        <v>1</v>
      </c>
      <c r="M1988"/>
      <c r="N1988"/>
      <c r="O1988"/>
    </row>
    <row r="1989" spans="1:15" s="2" customFormat="1" x14ac:dyDescent="0.2">
      <c r="A1989" s="160">
        <v>1987</v>
      </c>
      <c r="B1989" s="168" t="s">
        <v>2711</v>
      </c>
      <c r="C1989" s="173" t="s">
        <v>726</v>
      </c>
      <c r="D1989" s="169">
        <v>36.08</v>
      </c>
      <c r="E1989" s="171" t="s">
        <v>3117</v>
      </c>
      <c r="F1989" s="174"/>
      <c r="G1989" s="160">
        <v>1</v>
      </c>
      <c r="M1989"/>
      <c r="N1989"/>
      <c r="O1989"/>
    </row>
    <row r="1990" spans="1:15" s="2" customFormat="1" x14ac:dyDescent="0.2">
      <c r="A1990" s="160">
        <v>1988</v>
      </c>
      <c r="B1990" s="168" t="s">
        <v>2712</v>
      </c>
      <c r="C1990" s="173" t="s">
        <v>726</v>
      </c>
      <c r="D1990" s="169">
        <v>36.31</v>
      </c>
      <c r="E1990" s="171" t="s">
        <v>3118</v>
      </c>
      <c r="F1990" s="174"/>
      <c r="G1990" s="160">
        <v>1</v>
      </c>
      <c r="M1990"/>
      <c r="N1990"/>
      <c r="O1990"/>
    </row>
    <row r="1991" spans="1:15" s="2" customFormat="1" x14ac:dyDescent="0.2">
      <c r="A1991" s="160">
        <v>1989</v>
      </c>
      <c r="B1991" s="168" t="s">
        <v>2713</v>
      </c>
      <c r="C1991" s="173" t="s">
        <v>726</v>
      </c>
      <c r="D1991" s="169">
        <v>36.08</v>
      </c>
      <c r="E1991" s="171" t="s">
        <v>3117</v>
      </c>
      <c r="F1991" s="174"/>
      <c r="G1991" s="160">
        <v>1</v>
      </c>
      <c r="M1991"/>
      <c r="N1991"/>
      <c r="O1991"/>
    </row>
    <row r="1992" spans="1:15" s="2" customFormat="1" x14ac:dyDescent="0.2">
      <c r="A1992" s="160">
        <v>1990</v>
      </c>
      <c r="B1992" s="168" t="s">
        <v>2714</v>
      </c>
      <c r="C1992" s="173" t="s">
        <v>726</v>
      </c>
      <c r="D1992" s="169">
        <v>38.340000000000003</v>
      </c>
      <c r="E1992" s="171" t="s">
        <v>3118</v>
      </c>
      <c r="F1992" s="174"/>
      <c r="G1992" s="160">
        <v>1</v>
      </c>
      <c r="M1992"/>
      <c r="N1992"/>
      <c r="O1992"/>
    </row>
    <row r="1993" spans="1:15" s="2" customFormat="1" x14ac:dyDescent="0.2">
      <c r="A1993" s="160">
        <v>1991</v>
      </c>
      <c r="B1993" s="168" t="s">
        <v>2715</v>
      </c>
      <c r="C1993" s="173" t="s">
        <v>726</v>
      </c>
      <c r="D1993" s="169">
        <v>36.08</v>
      </c>
      <c r="E1993" s="171" t="s">
        <v>3117</v>
      </c>
      <c r="F1993" s="174"/>
      <c r="G1993" s="160">
        <v>1</v>
      </c>
      <c r="M1993"/>
      <c r="N1993"/>
      <c r="O1993"/>
    </row>
    <row r="1994" spans="1:15" s="2" customFormat="1" x14ac:dyDescent="0.2">
      <c r="A1994" s="160">
        <v>1992</v>
      </c>
      <c r="B1994" s="168" t="s">
        <v>2716</v>
      </c>
      <c r="C1994" s="173" t="s">
        <v>726</v>
      </c>
      <c r="D1994" s="169">
        <v>25.1</v>
      </c>
      <c r="E1994" s="171" t="s">
        <v>3116</v>
      </c>
      <c r="F1994" s="174"/>
      <c r="G1994" s="160">
        <v>1</v>
      </c>
      <c r="M1994"/>
      <c r="N1994"/>
      <c r="O1994"/>
    </row>
    <row r="1995" spans="1:15" s="2" customFormat="1" x14ac:dyDescent="0.2">
      <c r="A1995" s="160">
        <v>1993</v>
      </c>
      <c r="B1995" s="168" t="s">
        <v>2717</v>
      </c>
      <c r="C1995" s="173" t="s">
        <v>726</v>
      </c>
      <c r="D1995" s="169">
        <v>38.090000000000003</v>
      </c>
      <c r="E1995" s="171" t="s">
        <v>3116</v>
      </c>
      <c r="F1995" s="174"/>
      <c r="G1995" s="160">
        <v>1</v>
      </c>
      <c r="M1995"/>
      <c r="N1995"/>
      <c r="O1995"/>
    </row>
    <row r="1996" spans="1:15" s="2" customFormat="1" x14ac:dyDescent="0.2">
      <c r="A1996" s="160">
        <v>1994</v>
      </c>
      <c r="B1996" s="168" t="s">
        <v>2718</v>
      </c>
      <c r="C1996" s="173" t="s">
        <v>726</v>
      </c>
      <c r="D1996" s="169">
        <v>36.08</v>
      </c>
      <c r="E1996" s="171" t="s">
        <v>3116</v>
      </c>
      <c r="F1996" s="174"/>
      <c r="G1996" s="160">
        <v>1</v>
      </c>
      <c r="M1996"/>
      <c r="N1996"/>
      <c r="O1996"/>
    </row>
    <row r="1997" spans="1:15" s="2" customFormat="1" x14ac:dyDescent="0.2">
      <c r="A1997" s="160">
        <v>1995</v>
      </c>
      <c r="B1997" s="168" t="s">
        <v>2719</v>
      </c>
      <c r="C1997" s="173" t="s">
        <v>726</v>
      </c>
      <c r="D1997" s="169">
        <v>36.08</v>
      </c>
      <c r="E1997" s="171" t="s">
        <v>3116</v>
      </c>
      <c r="F1997" s="174"/>
      <c r="G1997" s="160">
        <v>1</v>
      </c>
      <c r="M1997"/>
      <c r="N1997"/>
      <c r="O1997"/>
    </row>
    <row r="1998" spans="1:15" s="2" customFormat="1" x14ac:dyDescent="0.2">
      <c r="A1998" s="160">
        <v>1996</v>
      </c>
      <c r="B1998" s="168" t="s">
        <v>2720</v>
      </c>
      <c r="C1998" s="173" t="s">
        <v>726</v>
      </c>
      <c r="D1998" s="169">
        <v>43.6</v>
      </c>
      <c r="E1998" s="171" t="s">
        <v>3116</v>
      </c>
      <c r="F1998" s="174"/>
      <c r="G1998" s="160">
        <v>1</v>
      </c>
      <c r="M1998"/>
      <c r="N1998"/>
      <c r="O1998"/>
    </row>
    <row r="1999" spans="1:15" s="2" customFormat="1" x14ac:dyDescent="0.2">
      <c r="A1999" s="160">
        <v>1997</v>
      </c>
      <c r="B1999" s="168" t="s">
        <v>2721</v>
      </c>
      <c r="C1999" s="173" t="s">
        <v>726</v>
      </c>
      <c r="D1999" s="169">
        <v>43.6</v>
      </c>
      <c r="E1999" s="171" t="s">
        <v>3116</v>
      </c>
      <c r="F1999" s="174"/>
      <c r="G1999" s="160">
        <v>1</v>
      </c>
      <c r="M1999"/>
      <c r="N1999"/>
      <c r="O1999"/>
    </row>
    <row r="2000" spans="1:15" s="2" customFormat="1" x14ac:dyDescent="0.2">
      <c r="A2000" s="160">
        <v>1998</v>
      </c>
      <c r="B2000" s="168" t="s">
        <v>2722</v>
      </c>
      <c r="C2000" s="173" t="s">
        <v>726</v>
      </c>
      <c r="D2000" s="169">
        <v>36.08</v>
      </c>
      <c r="E2000" s="171" t="s">
        <v>3116</v>
      </c>
      <c r="F2000" s="174"/>
      <c r="G2000" s="160">
        <v>1</v>
      </c>
      <c r="M2000"/>
      <c r="N2000"/>
      <c r="O2000"/>
    </row>
    <row r="2001" spans="1:15" s="2" customFormat="1" x14ac:dyDescent="0.2">
      <c r="A2001" s="160">
        <v>1999</v>
      </c>
      <c r="B2001" s="168" t="s">
        <v>2723</v>
      </c>
      <c r="C2001" s="173" t="s">
        <v>726</v>
      </c>
      <c r="D2001" s="169">
        <v>36.08</v>
      </c>
      <c r="E2001" s="171" t="s">
        <v>3116</v>
      </c>
      <c r="F2001" s="174"/>
      <c r="G2001" s="160">
        <v>1</v>
      </c>
      <c r="M2001"/>
      <c r="N2001"/>
      <c r="O2001"/>
    </row>
    <row r="2002" spans="1:15" s="2" customFormat="1" x14ac:dyDescent="0.2">
      <c r="A2002" s="160">
        <v>2000</v>
      </c>
      <c r="B2002" s="168" t="s">
        <v>2724</v>
      </c>
      <c r="C2002" s="173" t="s">
        <v>726</v>
      </c>
      <c r="D2002" s="169">
        <v>38.090000000000003</v>
      </c>
      <c r="E2002" s="171" t="s">
        <v>3116</v>
      </c>
      <c r="F2002" s="174"/>
      <c r="G2002" s="160">
        <v>1</v>
      </c>
      <c r="M2002"/>
      <c r="N2002"/>
      <c r="O2002"/>
    </row>
    <row r="2003" spans="1:15" s="2" customFormat="1" x14ac:dyDescent="0.2">
      <c r="A2003" s="160">
        <v>2001</v>
      </c>
      <c r="B2003" s="168" t="s">
        <v>2725</v>
      </c>
      <c r="C2003" s="173" t="s">
        <v>726</v>
      </c>
      <c r="D2003" s="169">
        <v>25.1</v>
      </c>
      <c r="E2003" s="171" t="s">
        <v>3116</v>
      </c>
      <c r="F2003" s="174"/>
      <c r="G2003" s="160">
        <v>1</v>
      </c>
      <c r="M2003"/>
      <c r="N2003"/>
      <c r="O2003"/>
    </row>
    <row r="2004" spans="1:15" s="2" customFormat="1" x14ac:dyDescent="0.2">
      <c r="A2004" s="160">
        <v>2002</v>
      </c>
      <c r="B2004" s="168" t="s">
        <v>2726</v>
      </c>
      <c r="C2004" s="173" t="s">
        <v>726</v>
      </c>
      <c r="D2004" s="169">
        <v>36.31</v>
      </c>
      <c r="E2004" s="171" t="s">
        <v>3118</v>
      </c>
      <c r="F2004" s="174"/>
      <c r="G2004" s="160">
        <v>1</v>
      </c>
      <c r="M2004"/>
      <c r="N2004"/>
      <c r="O2004"/>
    </row>
    <row r="2005" spans="1:15" s="2" customFormat="1" x14ac:dyDescent="0.2">
      <c r="A2005" s="160">
        <v>2003</v>
      </c>
      <c r="B2005" s="168" t="s">
        <v>2727</v>
      </c>
      <c r="C2005" s="173" t="s">
        <v>726</v>
      </c>
      <c r="D2005" s="169">
        <v>38.090000000000003</v>
      </c>
      <c r="E2005" s="171" t="s">
        <v>3117</v>
      </c>
      <c r="F2005" s="174"/>
      <c r="G2005" s="160">
        <v>1</v>
      </c>
      <c r="M2005"/>
      <c r="N2005"/>
      <c r="O2005"/>
    </row>
    <row r="2006" spans="1:15" s="2" customFormat="1" x14ac:dyDescent="0.2">
      <c r="A2006" s="160">
        <v>2004</v>
      </c>
      <c r="B2006" s="168" t="s">
        <v>2728</v>
      </c>
      <c r="C2006" s="173" t="s">
        <v>726</v>
      </c>
      <c r="D2006" s="169">
        <v>36.31</v>
      </c>
      <c r="E2006" s="171" t="s">
        <v>3118</v>
      </c>
      <c r="F2006" s="174"/>
      <c r="G2006" s="160">
        <v>1</v>
      </c>
      <c r="M2006"/>
      <c r="N2006"/>
      <c r="O2006"/>
    </row>
    <row r="2007" spans="1:15" s="2" customFormat="1" x14ac:dyDescent="0.2">
      <c r="A2007" s="160">
        <v>2005</v>
      </c>
      <c r="B2007" s="168" t="s">
        <v>2729</v>
      </c>
      <c r="C2007" s="173" t="s">
        <v>726</v>
      </c>
      <c r="D2007" s="169">
        <v>36.08</v>
      </c>
      <c r="E2007" s="171" t="s">
        <v>3117</v>
      </c>
      <c r="F2007" s="174"/>
      <c r="G2007" s="160">
        <v>1</v>
      </c>
      <c r="M2007"/>
      <c r="N2007"/>
      <c r="O2007"/>
    </row>
    <row r="2008" spans="1:15" s="2" customFormat="1" x14ac:dyDescent="0.2">
      <c r="A2008" s="160">
        <v>2006</v>
      </c>
      <c r="B2008" s="168" t="s">
        <v>2730</v>
      </c>
      <c r="C2008" s="173" t="s">
        <v>726</v>
      </c>
      <c r="D2008" s="169">
        <v>36.31</v>
      </c>
      <c r="E2008" s="171" t="s">
        <v>3118</v>
      </c>
      <c r="F2008" s="174"/>
      <c r="G2008" s="160">
        <v>1</v>
      </c>
      <c r="M2008"/>
      <c r="N2008"/>
      <c r="O2008"/>
    </row>
    <row r="2009" spans="1:15" s="2" customFormat="1" x14ac:dyDescent="0.2">
      <c r="A2009" s="160">
        <v>2007</v>
      </c>
      <c r="B2009" s="168" t="s">
        <v>2731</v>
      </c>
      <c r="C2009" s="173" t="s">
        <v>726</v>
      </c>
      <c r="D2009" s="169">
        <v>36.08</v>
      </c>
      <c r="E2009" s="171" t="s">
        <v>3117</v>
      </c>
      <c r="F2009" s="174"/>
      <c r="G2009" s="160">
        <v>1</v>
      </c>
      <c r="M2009"/>
      <c r="N2009"/>
      <c r="O2009"/>
    </row>
    <row r="2010" spans="1:15" s="2" customFormat="1" x14ac:dyDescent="0.2">
      <c r="A2010" s="160">
        <v>2008</v>
      </c>
      <c r="B2010" s="168" t="s">
        <v>2732</v>
      </c>
      <c r="C2010" s="173" t="s">
        <v>726</v>
      </c>
      <c r="D2010" s="169">
        <v>36.31</v>
      </c>
      <c r="E2010" s="171" t="s">
        <v>3118</v>
      </c>
      <c r="F2010" s="174"/>
      <c r="G2010" s="160">
        <v>1</v>
      </c>
      <c r="M2010"/>
      <c r="N2010"/>
      <c r="O2010"/>
    </row>
    <row r="2011" spans="1:15" s="2" customFormat="1" x14ac:dyDescent="0.2">
      <c r="A2011" s="160">
        <v>2009</v>
      </c>
      <c r="B2011" s="168" t="s">
        <v>2733</v>
      </c>
      <c r="C2011" s="173" t="s">
        <v>726</v>
      </c>
      <c r="D2011" s="169">
        <v>36.08</v>
      </c>
      <c r="E2011" s="171" t="s">
        <v>3117</v>
      </c>
      <c r="F2011" s="174"/>
      <c r="G2011" s="160">
        <v>1</v>
      </c>
      <c r="M2011"/>
      <c r="N2011"/>
      <c r="O2011"/>
    </row>
    <row r="2012" spans="1:15" s="2" customFormat="1" x14ac:dyDescent="0.2">
      <c r="A2012" s="160">
        <v>2010</v>
      </c>
      <c r="B2012" s="168" t="s">
        <v>2734</v>
      </c>
      <c r="C2012" s="173" t="s">
        <v>726</v>
      </c>
      <c r="D2012" s="169">
        <v>36.31</v>
      </c>
      <c r="E2012" s="171" t="s">
        <v>3118</v>
      </c>
      <c r="F2012" s="174"/>
      <c r="G2012" s="160">
        <v>1</v>
      </c>
      <c r="M2012"/>
      <c r="N2012"/>
      <c r="O2012"/>
    </row>
    <row r="2013" spans="1:15" s="2" customFormat="1" x14ac:dyDescent="0.2">
      <c r="A2013" s="160">
        <v>2011</v>
      </c>
      <c r="B2013" s="168" t="s">
        <v>2735</v>
      </c>
      <c r="C2013" s="173" t="s">
        <v>726</v>
      </c>
      <c r="D2013" s="169">
        <v>38.340000000000003</v>
      </c>
      <c r="E2013" s="171" t="s">
        <v>3117</v>
      </c>
      <c r="F2013" s="174"/>
      <c r="G2013" s="160">
        <v>1</v>
      </c>
      <c r="M2013"/>
      <c r="N2013"/>
      <c r="O2013"/>
    </row>
    <row r="2014" spans="1:15" s="2" customFormat="1" x14ac:dyDescent="0.2">
      <c r="A2014" s="160">
        <v>2012</v>
      </c>
      <c r="B2014" s="168" t="s">
        <v>2736</v>
      </c>
      <c r="C2014" s="173" t="s">
        <v>726</v>
      </c>
      <c r="D2014" s="169">
        <v>36.31</v>
      </c>
      <c r="E2014" s="171" t="s">
        <v>3118</v>
      </c>
      <c r="F2014" s="174"/>
      <c r="G2014" s="160">
        <v>1</v>
      </c>
      <c r="M2014"/>
      <c r="N2014"/>
      <c r="O2014"/>
    </row>
    <row r="2015" spans="1:15" s="2" customFormat="1" x14ac:dyDescent="0.2">
      <c r="A2015" s="160">
        <v>2013</v>
      </c>
      <c r="B2015" s="168" t="s">
        <v>2737</v>
      </c>
      <c r="C2015" s="173" t="s">
        <v>726</v>
      </c>
      <c r="D2015" s="169">
        <v>36.08</v>
      </c>
      <c r="E2015" s="171" t="s">
        <v>3117</v>
      </c>
      <c r="F2015" s="174"/>
      <c r="G2015" s="160">
        <v>1</v>
      </c>
      <c r="M2015"/>
      <c r="N2015"/>
      <c r="O2015"/>
    </row>
    <row r="2016" spans="1:15" s="2" customFormat="1" x14ac:dyDescent="0.2">
      <c r="A2016" s="160">
        <v>2014</v>
      </c>
      <c r="B2016" s="168" t="s">
        <v>2738</v>
      </c>
      <c r="C2016" s="173" t="s">
        <v>726</v>
      </c>
      <c r="D2016" s="169">
        <v>36.31</v>
      </c>
      <c r="E2016" s="171" t="s">
        <v>3118</v>
      </c>
      <c r="F2016" s="174"/>
      <c r="G2016" s="160">
        <v>1</v>
      </c>
      <c r="M2016"/>
      <c r="N2016"/>
      <c r="O2016"/>
    </row>
    <row r="2017" spans="1:15" s="2" customFormat="1" x14ac:dyDescent="0.2">
      <c r="A2017" s="160">
        <v>2015</v>
      </c>
      <c r="B2017" s="168" t="s">
        <v>2739</v>
      </c>
      <c r="C2017" s="173" t="s">
        <v>726</v>
      </c>
      <c r="D2017" s="169">
        <v>36.08</v>
      </c>
      <c r="E2017" s="171" t="s">
        <v>3117</v>
      </c>
      <c r="F2017" s="174"/>
      <c r="G2017" s="160">
        <v>1</v>
      </c>
      <c r="M2017"/>
      <c r="N2017"/>
      <c r="O2017"/>
    </row>
    <row r="2018" spans="1:15" s="2" customFormat="1" x14ac:dyDescent="0.2">
      <c r="A2018" s="160">
        <v>2016</v>
      </c>
      <c r="B2018" s="168" t="s">
        <v>2740</v>
      </c>
      <c r="C2018" s="173" t="s">
        <v>726</v>
      </c>
      <c r="D2018" s="169">
        <v>36.31</v>
      </c>
      <c r="E2018" s="171" t="s">
        <v>3118</v>
      </c>
      <c r="F2018" s="174"/>
      <c r="G2018" s="160">
        <v>1</v>
      </c>
      <c r="M2018"/>
      <c r="N2018"/>
      <c r="O2018"/>
    </row>
    <row r="2019" spans="1:15" s="2" customFormat="1" x14ac:dyDescent="0.2">
      <c r="A2019" s="160">
        <v>2017</v>
      </c>
      <c r="B2019" s="168" t="s">
        <v>2741</v>
      </c>
      <c r="C2019" s="173" t="s">
        <v>726</v>
      </c>
      <c r="D2019" s="169">
        <v>36.31</v>
      </c>
      <c r="E2019" s="171" t="s">
        <v>3118</v>
      </c>
      <c r="F2019" s="174"/>
      <c r="G2019" s="160">
        <v>1</v>
      </c>
      <c r="M2019"/>
      <c r="N2019"/>
      <c r="O2019"/>
    </row>
    <row r="2020" spans="1:15" s="2" customFormat="1" x14ac:dyDescent="0.2">
      <c r="A2020" s="160">
        <v>2018</v>
      </c>
      <c r="B2020" s="168" t="s">
        <v>2742</v>
      </c>
      <c r="C2020" s="173" t="s">
        <v>726</v>
      </c>
      <c r="D2020" s="169">
        <v>36.31</v>
      </c>
      <c r="E2020" s="171" t="s">
        <v>3118</v>
      </c>
      <c r="F2020" s="174"/>
      <c r="G2020" s="160">
        <v>1</v>
      </c>
      <c r="M2020"/>
      <c r="N2020"/>
      <c r="O2020"/>
    </row>
    <row r="2021" spans="1:15" s="2" customFormat="1" x14ac:dyDescent="0.2">
      <c r="A2021" s="160">
        <v>2019</v>
      </c>
      <c r="B2021" s="168" t="s">
        <v>2743</v>
      </c>
      <c r="C2021" s="173" t="s">
        <v>726</v>
      </c>
      <c r="D2021" s="169">
        <v>36.31</v>
      </c>
      <c r="E2021" s="171" t="s">
        <v>3118</v>
      </c>
      <c r="F2021" s="174"/>
      <c r="G2021" s="160">
        <v>1</v>
      </c>
      <c r="M2021"/>
      <c r="N2021"/>
      <c r="O2021"/>
    </row>
    <row r="2022" spans="1:15" s="2" customFormat="1" x14ac:dyDescent="0.2">
      <c r="A2022" s="160">
        <v>2020</v>
      </c>
      <c r="B2022" s="168" t="s">
        <v>2744</v>
      </c>
      <c r="C2022" s="173" t="s">
        <v>726</v>
      </c>
      <c r="D2022" s="169">
        <v>36.08</v>
      </c>
      <c r="E2022" s="171" t="s">
        <v>3117</v>
      </c>
      <c r="F2022" s="174"/>
      <c r="G2022" s="160">
        <v>1</v>
      </c>
      <c r="M2022"/>
      <c r="N2022"/>
      <c r="O2022"/>
    </row>
    <row r="2023" spans="1:15" s="2" customFormat="1" x14ac:dyDescent="0.2">
      <c r="A2023" s="160">
        <v>2021</v>
      </c>
      <c r="B2023" s="168" t="s">
        <v>2745</v>
      </c>
      <c r="C2023" s="173" t="s">
        <v>726</v>
      </c>
      <c r="D2023" s="169">
        <v>36.31</v>
      </c>
      <c r="E2023" s="171" t="s">
        <v>3118</v>
      </c>
      <c r="F2023" s="174"/>
      <c r="G2023" s="160">
        <v>1</v>
      </c>
      <c r="M2023"/>
      <c r="N2023"/>
      <c r="O2023"/>
    </row>
    <row r="2024" spans="1:15" s="2" customFormat="1" x14ac:dyDescent="0.2">
      <c r="A2024" s="160">
        <v>2022</v>
      </c>
      <c r="B2024" s="168" t="s">
        <v>2746</v>
      </c>
      <c r="C2024" s="173" t="s">
        <v>726</v>
      </c>
      <c r="D2024" s="169">
        <v>36.08</v>
      </c>
      <c r="E2024" s="171" t="s">
        <v>3117</v>
      </c>
      <c r="F2024" s="174"/>
      <c r="G2024" s="160">
        <v>1</v>
      </c>
      <c r="M2024"/>
      <c r="N2024"/>
      <c r="O2024"/>
    </row>
    <row r="2025" spans="1:15" s="2" customFormat="1" x14ac:dyDescent="0.2">
      <c r="A2025" s="160">
        <v>2023</v>
      </c>
      <c r="B2025" s="168" t="s">
        <v>2747</v>
      </c>
      <c r="C2025" s="173" t="s">
        <v>726</v>
      </c>
      <c r="D2025" s="169">
        <v>36.31</v>
      </c>
      <c r="E2025" s="171" t="s">
        <v>3118</v>
      </c>
      <c r="F2025" s="174"/>
      <c r="G2025" s="160">
        <v>1</v>
      </c>
      <c r="M2025"/>
      <c r="N2025"/>
      <c r="O2025"/>
    </row>
    <row r="2026" spans="1:15" s="2" customFormat="1" x14ac:dyDescent="0.2">
      <c r="A2026" s="160">
        <v>2024</v>
      </c>
      <c r="B2026" s="168" t="s">
        <v>2748</v>
      </c>
      <c r="C2026" s="173" t="s">
        <v>726</v>
      </c>
      <c r="D2026" s="169">
        <v>36.08</v>
      </c>
      <c r="E2026" s="171" t="s">
        <v>3117</v>
      </c>
      <c r="F2026" s="174"/>
      <c r="G2026" s="160">
        <v>1</v>
      </c>
      <c r="M2026"/>
      <c r="N2026"/>
      <c r="O2026"/>
    </row>
    <row r="2027" spans="1:15" s="2" customFormat="1" x14ac:dyDescent="0.2">
      <c r="A2027" s="160">
        <v>2025</v>
      </c>
      <c r="B2027" s="168" t="s">
        <v>2749</v>
      </c>
      <c r="C2027" s="173" t="s">
        <v>726</v>
      </c>
      <c r="D2027" s="169">
        <v>38.590000000000003</v>
      </c>
      <c r="E2027" s="171" t="s">
        <v>3118</v>
      </c>
      <c r="F2027" s="174"/>
      <c r="G2027" s="160">
        <v>1</v>
      </c>
      <c r="M2027"/>
      <c r="N2027"/>
      <c r="O2027"/>
    </row>
    <row r="2028" spans="1:15" s="2" customFormat="1" x14ac:dyDescent="0.2">
      <c r="A2028" s="160">
        <v>2026</v>
      </c>
      <c r="B2028" s="168" t="s">
        <v>2750</v>
      </c>
      <c r="C2028" s="173" t="s">
        <v>726</v>
      </c>
      <c r="D2028" s="169">
        <v>36.08</v>
      </c>
      <c r="E2028" s="171" t="s">
        <v>3117</v>
      </c>
      <c r="F2028" s="174"/>
      <c r="G2028" s="160">
        <v>1</v>
      </c>
      <c r="M2028"/>
      <c r="N2028"/>
      <c r="O2028"/>
    </row>
    <row r="2029" spans="1:15" s="2" customFormat="1" x14ac:dyDescent="0.2">
      <c r="A2029" s="160">
        <v>2027</v>
      </c>
      <c r="B2029" s="168" t="s">
        <v>2751</v>
      </c>
      <c r="C2029" s="173" t="s">
        <v>726</v>
      </c>
      <c r="D2029" s="169">
        <v>38.590000000000003</v>
      </c>
      <c r="E2029" s="171" t="s">
        <v>3118</v>
      </c>
      <c r="F2029" s="174"/>
      <c r="G2029" s="160">
        <v>1</v>
      </c>
      <c r="M2029"/>
      <c r="N2029"/>
      <c r="O2029"/>
    </row>
    <row r="2030" spans="1:15" s="2" customFormat="1" x14ac:dyDescent="0.2">
      <c r="A2030" s="160">
        <v>2028</v>
      </c>
      <c r="B2030" s="168" t="s">
        <v>2752</v>
      </c>
      <c r="C2030" s="173" t="s">
        <v>726</v>
      </c>
      <c r="D2030" s="169">
        <v>38.340000000000003</v>
      </c>
      <c r="E2030" s="171" t="s">
        <v>3117</v>
      </c>
      <c r="F2030" s="174"/>
      <c r="G2030" s="160">
        <v>1</v>
      </c>
      <c r="M2030"/>
      <c r="N2030"/>
      <c r="O2030"/>
    </row>
    <row r="2031" spans="1:15" s="2" customFormat="1" x14ac:dyDescent="0.2">
      <c r="A2031" s="160">
        <v>2029</v>
      </c>
      <c r="B2031" s="168" t="s">
        <v>2753</v>
      </c>
      <c r="C2031" s="173" t="s">
        <v>726</v>
      </c>
      <c r="D2031" s="169">
        <v>36.31</v>
      </c>
      <c r="E2031" s="171" t="s">
        <v>3118</v>
      </c>
      <c r="F2031" s="174"/>
      <c r="G2031" s="160">
        <v>1</v>
      </c>
      <c r="M2031"/>
      <c r="N2031"/>
      <c r="O2031"/>
    </row>
    <row r="2032" spans="1:15" s="2" customFormat="1" x14ac:dyDescent="0.2">
      <c r="A2032" s="160">
        <v>2030</v>
      </c>
      <c r="B2032" s="168" t="s">
        <v>2754</v>
      </c>
      <c r="C2032" s="173" t="s">
        <v>726</v>
      </c>
      <c r="D2032" s="169">
        <v>36.08</v>
      </c>
      <c r="E2032" s="171" t="s">
        <v>3117</v>
      </c>
      <c r="F2032" s="174"/>
      <c r="G2032" s="160">
        <v>1</v>
      </c>
      <c r="M2032"/>
      <c r="N2032"/>
      <c r="O2032"/>
    </row>
    <row r="2033" spans="1:15" s="2" customFormat="1" x14ac:dyDescent="0.2">
      <c r="A2033" s="160">
        <v>2031</v>
      </c>
      <c r="B2033" s="168" t="s">
        <v>2755</v>
      </c>
      <c r="C2033" s="173" t="s">
        <v>726</v>
      </c>
      <c r="D2033" s="169">
        <v>36.31</v>
      </c>
      <c r="E2033" s="171" t="s">
        <v>3118</v>
      </c>
      <c r="F2033" s="174"/>
      <c r="G2033" s="160">
        <v>1</v>
      </c>
      <c r="M2033"/>
      <c r="N2033"/>
      <c r="O2033"/>
    </row>
    <row r="2034" spans="1:15" s="2" customFormat="1" x14ac:dyDescent="0.2">
      <c r="A2034" s="160">
        <v>2032</v>
      </c>
      <c r="B2034" s="168" t="s">
        <v>2756</v>
      </c>
      <c r="C2034" s="173" t="s">
        <v>726</v>
      </c>
      <c r="D2034" s="169">
        <v>36.08</v>
      </c>
      <c r="E2034" s="171" t="s">
        <v>3117</v>
      </c>
      <c r="F2034" s="174"/>
      <c r="G2034" s="160">
        <v>1</v>
      </c>
      <c r="M2034"/>
      <c r="N2034"/>
      <c r="O2034"/>
    </row>
    <row r="2035" spans="1:15" s="2" customFormat="1" x14ac:dyDescent="0.2">
      <c r="A2035" s="160">
        <v>2033</v>
      </c>
      <c r="B2035" s="168" t="s">
        <v>2757</v>
      </c>
      <c r="C2035" s="173" t="s">
        <v>726</v>
      </c>
      <c r="D2035" s="169">
        <v>36.31</v>
      </c>
      <c r="E2035" s="171" t="s">
        <v>3118</v>
      </c>
      <c r="F2035" s="174"/>
      <c r="G2035" s="160">
        <v>1</v>
      </c>
      <c r="M2035"/>
      <c r="N2035"/>
      <c r="O2035"/>
    </row>
    <row r="2036" spans="1:15" s="2" customFormat="1" x14ac:dyDescent="0.2">
      <c r="A2036" s="160">
        <v>2034</v>
      </c>
      <c r="B2036" s="168" t="s">
        <v>2758</v>
      </c>
      <c r="C2036" s="173" t="s">
        <v>726</v>
      </c>
      <c r="D2036" s="169">
        <v>36.08</v>
      </c>
      <c r="E2036" s="171" t="s">
        <v>3117</v>
      </c>
      <c r="F2036" s="174"/>
      <c r="G2036" s="160">
        <v>1</v>
      </c>
      <c r="M2036"/>
      <c r="N2036"/>
      <c r="O2036"/>
    </row>
    <row r="2037" spans="1:15" s="2" customFormat="1" x14ac:dyDescent="0.2">
      <c r="A2037" s="160">
        <v>2035</v>
      </c>
      <c r="B2037" s="168" t="s">
        <v>2759</v>
      </c>
      <c r="C2037" s="173" t="s">
        <v>726</v>
      </c>
      <c r="D2037" s="169">
        <v>36.31</v>
      </c>
      <c r="E2037" s="171" t="s">
        <v>3118</v>
      </c>
      <c r="F2037" s="174"/>
      <c r="G2037" s="160">
        <v>1</v>
      </c>
      <c r="M2037"/>
      <c r="N2037"/>
      <c r="O2037"/>
    </row>
    <row r="2038" spans="1:15" s="2" customFormat="1" x14ac:dyDescent="0.2">
      <c r="A2038" s="160">
        <v>2036</v>
      </c>
      <c r="B2038" s="168" t="s">
        <v>2760</v>
      </c>
      <c r="C2038" s="173" t="s">
        <v>726</v>
      </c>
      <c r="D2038" s="169">
        <v>36.31</v>
      </c>
      <c r="E2038" s="171" t="s">
        <v>3118</v>
      </c>
      <c r="F2038" s="174"/>
      <c r="G2038" s="160">
        <v>1</v>
      </c>
      <c r="M2038"/>
      <c r="N2038"/>
      <c r="O2038"/>
    </row>
    <row r="2039" spans="1:15" s="2" customFormat="1" x14ac:dyDescent="0.2">
      <c r="A2039" s="160">
        <v>2037</v>
      </c>
      <c r="B2039" s="168" t="s">
        <v>2761</v>
      </c>
      <c r="C2039" s="173" t="s">
        <v>726</v>
      </c>
      <c r="D2039" s="169">
        <v>36.08</v>
      </c>
      <c r="E2039" s="171" t="s">
        <v>3117</v>
      </c>
      <c r="F2039" s="174"/>
      <c r="G2039" s="160">
        <v>1</v>
      </c>
      <c r="M2039"/>
      <c r="N2039"/>
      <c r="O2039"/>
    </row>
    <row r="2040" spans="1:15" s="2" customFormat="1" x14ac:dyDescent="0.2">
      <c r="A2040" s="160">
        <v>2038</v>
      </c>
      <c r="B2040" s="168" t="s">
        <v>2762</v>
      </c>
      <c r="C2040" s="173" t="s">
        <v>726</v>
      </c>
      <c r="D2040" s="169">
        <v>36.31</v>
      </c>
      <c r="E2040" s="171" t="s">
        <v>3118</v>
      </c>
      <c r="F2040" s="174"/>
      <c r="G2040" s="160">
        <v>1</v>
      </c>
      <c r="M2040"/>
      <c r="N2040"/>
      <c r="O2040"/>
    </row>
    <row r="2041" spans="1:15" s="2" customFormat="1" x14ac:dyDescent="0.2">
      <c r="A2041" s="160">
        <v>2039</v>
      </c>
      <c r="B2041" s="168" t="s">
        <v>2763</v>
      </c>
      <c r="C2041" s="173" t="s">
        <v>726</v>
      </c>
      <c r="D2041" s="169">
        <v>36.08</v>
      </c>
      <c r="E2041" s="171" t="s">
        <v>3117</v>
      </c>
      <c r="F2041" s="174"/>
      <c r="G2041" s="160">
        <v>1</v>
      </c>
      <c r="M2041"/>
      <c r="N2041"/>
      <c r="O2041"/>
    </row>
    <row r="2042" spans="1:15" s="2" customFormat="1" x14ac:dyDescent="0.2">
      <c r="A2042" s="160">
        <v>2040</v>
      </c>
      <c r="B2042" s="168" t="s">
        <v>2764</v>
      </c>
      <c r="C2042" s="173" t="s">
        <v>726</v>
      </c>
      <c r="D2042" s="169">
        <v>36.31</v>
      </c>
      <c r="E2042" s="171" t="s">
        <v>3118</v>
      </c>
      <c r="F2042" s="174"/>
      <c r="G2042" s="160">
        <v>1</v>
      </c>
      <c r="M2042"/>
      <c r="N2042"/>
      <c r="O2042"/>
    </row>
    <row r="2043" spans="1:15" s="2" customFormat="1" x14ac:dyDescent="0.2">
      <c r="A2043" s="160">
        <v>2041</v>
      </c>
      <c r="B2043" s="168" t="s">
        <v>2765</v>
      </c>
      <c r="C2043" s="173" t="s">
        <v>726</v>
      </c>
      <c r="D2043" s="169">
        <v>36.08</v>
      </c>
      <c r="E2043" s="171" t="s">
        <v>3117</v>
      </c>
      <c r="F2043" s="174"/>
      <c r="G2043" s="160">
        <v>1</v>
      </c>
      <c r="M2043"/>
      <c r="N2043"/>
      <c r="O2043"/>
    </row>
    <row r="2044" spans="1:15" s="2" customFormat="1" x14ac:dyDescent="0.2">
      <c r="A2044" s="160">
        <v>2042</v>
      </c>
      <c r="B2044" s="168" t="s">
        <v>2766</v>
      </c>
      <c r="C2044" s="173" t="s">
        <v>726</v>
      </c>
      <c r="D2044" s="169">
        <v>36.31</v>
      </c>
      <c r="E2044" s="171" t="s">
        <v>3118</v>
      </c>
      <c r="F2044" s="174"/>
      <c r="G2044" s="160">
        <v>1</v>
      </c>
      <c r="M2044"/>
      <c r="N2044"/>
      <c r="O2044"/>
    </row>
    <row r="2045" spans="1:15" s="2" customFormat="1" x14ac:dyDescent="0.2">
      <c r="A2045" s="160">
        <v>2043</v>
      </c>
      <c r="B2045" s="168" t="s">
        <v>2767</v>
      </c>
      <c r="C2045" s="173" t="s">
        <v>726</v>
      </c>
      <c r="D2045" s="169">
        <v>36.08</v>
      </c>
      <c r="E2045" s="171" t="s">
        <v>3117</v>
      </c>
      <c r="F2045" s="174"/>
      <c r="G2045" s="160">
        <v>1</v>
      </c>
      <c r="M2045"/>
      <c r="N2045"/>
      <c r="O2045"/>
    </row>
    <row r="2046" spans="1:15" s="2" customFormat="1" x14ac:dyDescent="0.2">
      <c r="A2046" s="160">
        <v>2044</v>
      </c>
      <c r="B2046" s="168" t="s">
        <v>2768</v>
      </c>
      <c r="C2046" s="173" t="s">
        <v>726</v>
      </c>
      <c r="D2046" s="169">
        <v>36.31</v>
      </c>
      <c r="E2046" s="171" t="s">
        <v>3118</v>
      </c>
      <c r="F2046" s="174"/>
      <c r="G2046" s="160">
        <v>1</v>
      </c>
      <c r="M2046"/>
      <c r="N2046"/>
      <c r="O2046"/>
    </row>
    <row r="2047" spans="1:15" s="2" customFormat="1" x14ac:dyDescent="0.2">
      <c r="A2047" s="160">
        <v>2045</v>
      </c>
      <c r="B2047" s="168" t="s">
        <v>2769</v>
      </c>
      <c r="C2047" s="173" t="s">
        <v>726</v>
      </c>
      <c r="D2047" s="169">
        <v>36.08</v>
      </c>
      <c r="E2047" s="171" t="s">
        <v>3117</v>
      </c>
      <c r="F2047" s="174"/>
      <c r="G2047" s="160">
        <v>1</v>
      </c>
      <c r="M2047"/>
      <c r="N2047"/>
      <c r="O2047"/>
    </row>
    <row r="2048" spans="1:15" s="2" customFormat="1" x14ac:dyDescent="0.2">
      <c r="A2048" s="160">
        <v>2046</v>
      </c>
      <c r="B2048" s="168" t="s">
        <v>2770</v>
      </c>
      <c r="C2048" s="173" t="s">
        <v>726</v>
      </c>
      <c r="D2048" s="169">
        <v>36.31</v>
      </c>
      <c r="E2048" s="171" t="s">
        <v>3118</v>
      </c>
      <c r="F2048" s="174"/>
      <c r="G2048" s="160">
        <v>1</v>
      </c>
      <c r="M2048"/>
      <c r="N2048"/>
      <c r="O2048"/>
    </row>
    <row r="2049" spans="1:15" s="2" customFormat="1" x14ac:dyDescent="0.2">
      <c r="A2049" s="160">
        <v>2047</v>
      </c>
      <c r="B2049" s="168" t="s">
        <v>2771</v>
      </c>
      <c r="C2049" s="173" t="s">
        <v>726</v>
      </c>
      <c r="D2049" s="169">
        <v>36.08</v>
      </c>
      <c r="E2049" s="171" t="s">
        <v>3117</v>
      </c>
      <c r="F2049" s="174"/>
      <c r="G2049" s="160">
        <v>1</v>
      </c>
      <c r="M2049"/>
      <c r="N2049"/>
      <c r="O2049"/>
    </row>
    <row r="2050" spans="1:15" s="2" customFormat="1" x14ac:dyDescent="0.2">
      <c r="A2050" s="160">
        <v>2048</v>
      </c>
      <c r="B2050" s="168" t="s">
        <v>2772</v>
      </c>
      <c r="C2050" s="173" t="s">
        <v>726</v>
      </c>
      <c r="D2050" s="169">
        <v>36.31</v>
      </c>
      <c r="E2050" s="171" t="s">
        <v>3118</v>
      </c>
      <c r="F2050" s="174"/>
      <c r="G2050" s="160">
        <v>1</v>
      </c>
      <c r="M2050"/>
      <c r="N2050"/>
      <c r="O2050"/>
    </row>
    <row r="2051" spans="1:15" s="2" customFormat="1" x14ac:dyDescent="0.2">
      <c r="A2051" s="160">
        <v>2049</v>
      </c>
      <c r="B2051" s="168" t="s">
        <v>2773</v>
      </c>
      <c r="C2051" s="173" t="s">
        <v>726</v>
      </c>
      <c r="D2051" s="169">
        <v>36.08</v>
      </c>
      <c r="E2051" s="171" t="s">
        <v>3117</v>
      </c>
      <c r="F2051" s="174"/>
      <c r="G2051" s="160">
        <v>1</v>
      </c>
      <c r="M2051"/>
      <c r="N2051"/>
      <c r="O2051"/>
    </row>
    <row r="2052" spans="1:15" s="2" customFormat="1" x14ac:dyDescent="0.2">
      <c r="A2052" s="160">
        <v>2050</v>
      </c>
      <c r="B2052" s="168" t="s">
        <v>2774</v>
      </c>
      <c r="C2052" s="173" t="s">
        <v>726</v>
      </c>
      <c r="D2052" s="169">
        <v>36.31</v>
      </c>
      <c r="E2052" s="171" t="s">
        <v>3118</v>
      </c>
      <c r="F2052" s="174"/>
      <c r="G2052" s="160">
        <v>1</v>
      </c>
      <c r="M2052"/>
      <c r="N2052"/>
      <c r="O2052"/>
    </row>
    <row r="2053" spans="1:15" s="2" customFormat="1" x14ac:dyDescent="0.2">
      <c r="A2053" s="160">
        <v>2051</v>
      </c>
      <c r="B2053" s="168" t="s">
        <v>2775</v>
      </c>
      <c r="C2053" s="173" t="s">
        <v>726</v>
      </c>
      <c r="D2053" s="169">
        <v>36.08</v>
      </c>
      <c r="E2053" s="171" t="s">
        <v>3117</v>
      </c>
      <c r="F2053" s="174"/>
      <c r="G2053" s="160">
        <v>1</v>
      </c>
      <c r="M2053"/>
      <c r="N2053"/>
      <c r="O2053"/>
    </row>
    <row r="2054" spans="1:15" s="2" customFormat="1" x14ac:dyDescent="0.2">
      <c r="A2054" s="160">
        <v>2052</v>
      </c>
      <c r="B2054" s="168" t="s">
        <v>2776</v>
      </c>
      <c r="C2054" s="173" t="s">
        <v>726</v>
      </c>
      <c r="D2054" s="169">
        <v>38.340000000000003</v>
      </c>
      <c r="E2054" s="171" t="s">
        <v>3118</v>
      </c>
      <c r="F2054" s="174"/>
      <c r="G2054" s="160">
        <v>1</v>
      </c>
      <c r="M2054"/>
      <c r="N2054"/>
      <c r="O2054"/>
    </row>
    <row r="2055" spans="1:15" s="2" customFormat="1" x14ac:dyDescent="0.2">
      <c r="A2055" s="160">
        <v>2053</v>
      </c>
      <c r="B2055" s="168" t="s">
        <v>2777</v>
      </c>
      <c r="C2055" s="173" t="s">
        <v>726</v>
      </c>
      <c r="D2055" s="169">
        <v>36.08</v>
      </c>
      <c r="E2055" s="171" t="s">
        <v>3117</v>
      </c>
      <c r="F2055" s="174"/>
      <c r="G2055" s="160">
        <v>1</v>
      </c>
      <c r="M2055"/>
      <c r="N2055"/>
      <c r="O2055"/>
    </row>
    <row r="2056" spans="1:15" s="2" customFormat="1" x14ac:dyDescent="0.2">
      <c r="A2056" s="160">
        <v>2054</v>
      </c>
      <c r="B2056" s="168" t="s">
        <v>2778</v>
      </c>
      <c r="C2056" s="173" t="s">
        <v>726</v>
      </c>
      <c r="D2056" s="169">
        <v>36.08</v>
      </c>
      <c r="E2056" s="171" t="s">
        <v>3117</v>
      </c>
      <c r="F2056" s="174"/>
      <c r="G2056" s="160">
        <v>1</v>
      </c>
      <c r="M2056"/>
      <c r="N2056"/>
      <c r="O2056"/>
    </row>
    <row r="2057" spans="1:15" s="2" customFormat="1" x14ac:dyDescent="0.2">
      <c r="A2057" s="160">
        <v>2055</v>
      </c>
      <c r="B2057" s="168" t="s">
        <v>2779</v>
      </c>
      <c r="C2057" s="173" t="s">
        <v>726</v>
      </c>
      <c r="D2057" s="169">
        <v>38.340000000000003</v>
      </c>
      <c r="E2057" s="171" t="s">
        <v>3117</v>
      </c>
      <c r="F2057" s="174"/>
      <c r="G2057" s="160">
        <v>1</v>
      </c>
      <c r="M2057"/>
      <c r="N2057"/>
      <c r="O2057"/>
    </row>
    <row r="2058" spans="1:15" s="2" customFormat="1" x14ac:dyDescent="0.2">
      <c r="A2058" s="160">
        <v>2056</v>
      </c>
      <c r="B2058" s="168" t="s">
        <v>2780</v>
      </c>
      <c r="C2058" s="173" t="s">
        <v>726</v>
      </c>
      <c r="D2058" s="169">
        <v>25.1</v>
      </c>
      <c r="E2058" s="171" t="s">
        <v>3116</v>
      </c>
      <c r="F2058" s="174"/>
      <c r="G2058" s="160">
        <v>1</v>
      </c>
      <c r="M2058"/>
      <c r="N2058"/>
      <c r="O2058"/>
    </row>
    <row r="2059" spans="1:15" s="2" customFormat="1" x14ac:dyDescent="0.2">
      <c r="A2059" s="160">
        <v>2057</v>
      </c>
      <c r="B2059" s="168" t="s">
        <v>2781</v>
      </c>
      <c r="C2059" s="173" t="s">
        <v>726</v>
      </c>
      <c r="D2059" s="169">
        <v>38.090000000000003</v>
      </c>
      <c r="E2059" s="171" t="s">
        <v>3116</v>
      </c>
      <c r="F2059" s="174"/>
      <c r="G2059" s="160">
        <v>1</v>
      </c>
      <c r="M2059"/>
      <c r="N2059"/>
      <c r="O2059"/>
    </row>
    <row r="2060" spans="1:15" s="2" customFormat="1" x14ac:dyDescent="0.2">
      <c r="A2060" s="160">
        <v>2058</v>
      </c>
      <c r="B2060" s="168" t="s">
        <v>2782</v>
      </c>
      <c r="C2060" s="173" t="s">
        <v>726</v>
      </c>
      <c r="D2060" s="169">
        <v>36.08</v>
      </c>
      <c r="E2060" s="171" t="s">
        <v>3116</v>
      </c>
      <c r="F2060" s="174"/>
      <c r="G2060" s="160">
        <v>1</v>
      </c>
      <c r="M2060"/>
      <c r="N2060"/>
      <c r="O2060"/>
    </row>
    <row r="2061" spans="1:15" s="2" customFormat="1" x14ac:dyDescent="0.2">
      <c r="A2061" s="160">
        <v>2059</v>
      </c>
      <c r="B2061" s="168" t="s">
        <v>2783</v>
      </c>
      <c r="C2061" s="173" t="s">
        <v>726</v>
      </c>
      <c r="D2061" s="169">
        <v>36.08</v>
      </c>
      <c r="E2061" s="171" t="s">
        <v>3116</v>
      </c>
      <c r="F2061" s="174"/>
      <c r="G2061" s="160">
        <v>1</v>
      </c>
      <c r="M2061"/>
      <c r="N2061"/>
      <c r="O2061"/>
    </row>
    <row r="2062" spans="1:15" s="2" customFormat="1" x14ac:dyDescent="0.2">
      <c r="A2062" s="160">
        <v>2060</v>
      </c>
      <c r="B2062" s="168" t="s">
        <v>2784</v>
      </c>
      <c r="C2062" s="173" t="s">
        <v>726</v>
      </c>
      <c r="D2062" s="169">
        <v>43.6</v>
      </c>
      <c r="E2062" s="171" t="s">
        <v>3116</v>
      </c>
      <c r="F2062" s="174"/>
      <c r="G2062" s="160">
        <v>1</v>
      </c>
      <c r="M2062"/>
      <c r="N2062"/>
      <c r="O2062"/>
    </row>
    <row r="2063" spans="1:15" s="2" customFormat="1" x14ac:dyDescent="0.2">
      <c r="A2063" s="160">
        <v>2061</v>
      </c>
      <c r="B2063" s="168" t="s">
        <v>2785</v>
      </c>
      <c r="C2063" s="173" t="s">
        <v>726</v>
      </c>
      <c r="D2063" s="169">
        <v>43.6</v>
      </c>
      <c r="E2063" s="171" t="s">
        <v>3116</v>
      </c>
      <c r="F2063" s="174"/>
      <c r="G2063" s="160">
        <v>1</v>
      </c>
      <c r="M2063"/>
      <c r="N2063"/>
      <c r="O2063"/>
    </row>
    <row r="2064" spans="1:15" s="2" customFormat="1" x14ac:dyDescent="0.2">
      <c r="A2064" s="160">
        <v>2062</v>
      </c>
      <c r="B2064" s="168" t="s">
        <v>2786</v>
      </c>
      <c r="C2064" s="173" t="s">
        <v>726</v>
      </c>
      <c r="D2064" s="169">
        <v>36.08</v>
      </c>
      <c r="E2064" s="171" t="s">
        <v>3116</v>
      </c>
      <c r="F2064" s="174"/>
      <c r="G2064" s="160">
        <v>1</v>
      </c>
      <c r="M2064"/>
      <c r="N2064"/>
      <c r="O2064"/>
    </row>
    <row r="2065" spans="1:15" s="2" customFormat="1" x14ac:dyDescent="0.2">
      <c r="A2065" s="160">
        <v>2063</v>
      </c>
      <c r="B2065" s="168" t="s">
        <v>2787</v>
      </c>
      <c r="C2065" s="173" t="s">
        <v>726</v>
      </c>
      <c r="D2065" s="169">
        <v>36.08</v>
      </c>
      <c r="E2065" s="171" t="s">
        <v>3116</v>
      </c>
      <c r="F2065" s="174"/>
      <c r="G2065" s="160">
        <v>1</v>
      </c>
      <c r="M2065"/>
      <c r="N2065"/>
      <c r="O2065"/>
    </row>
    <row r="2066" spans="1:15" s="2" customFormat="1" x14ac:dyDescent="0.2">
      <c r="A2066" s="160">
        <v>2064</v>
      </c>
      <c r="B2066" s="168" t="s">
        <v>2788</v>
      </c>
      <c r="C2066" s="173" t="s">
        <v>726</v>
      </c>
      <c r="D2066" s="169">
        <v>38.090000000000003</v>
      </c>
      <c r="E2066" s="171" t="s">
        <v>3116</v>
      </c>
      <c r="F2066" s="174"/>
      <c r="G2066" s="160">
        <v>1</v>
      </c>
      <c r="M2066"/>
      <c r="N2066"/>
      <c r="O2066"/>
    </row>
    <row r="2067" spans="1:15" s="2" customFormat="1" x14ac:dyDescent="0.2">
      <c r="A2067" s="160">
        <v>2065</v>
      </c>
      <c r="B2067" s="168" t="s">
        <v>2789</v>
      </c>
      <c r="C2067" s="173" t="s">
        <v>726</v>
      </c>
      <c r="D2067" s="169">
        <v>38.590000000000003</v>
      </c>
      <c r="E2067" s="171" t="s">
        <v>3118</v>
      </c>
      <c r="F2067" s="174"/>
      <c r="G2067" s="160">
        <v>1</v>
      </c>
      <c r="M2067"/>
      <c r="N2067"/>
      <c r="O2067"/>
    </row>
    <row r="2068" spans="1:15" s="2" customFormat="1" x14ac:dyDescent="0.2">
      <c r="A2068" s="160">
        <v>2066</v>
      </c>
      <c r="B2068" s="168" t="s">
        <v>2790</v>
      </c>
      <c r="C2068" s="173" t="s">
        <v>726</v>
      </c>
      <c r="D2068" s="169">
        <v>36.31</v>
      </c>
      <c r="E2068" s="171" t="s">
        <v>3118</v>
      </c>
      <c r="F2068" s="174"/>
      <c r="G2068" s="160">
        <v>1</v>
      </c>
      <c r="M2068"/>
      <c r="N2068"/>
      <c r="O2068"/>
    </row>
    <row r="2069" spans="1:15" s="2" customFormat="1" x14ac:dyDescent="0.2">
      <c r="A2069" s="160">
        <v>2067</v>
      </c>
      <c r="B2069" s="168" t="s">
        <v>2791</v>
      </c>
      <c r="C2069" s="173" t="s">
        <v>726</v>
      </c>
      <c r="D2069" s="169">
        <v>36.31</v>
      </c>
      <c r="E2069" s="171" t="s">
        <v>3118</v>
      </c>
      <c r="F2069" s="174"/>
      <c r="G2069" s="160">
        <v>1</v>
      </c>
      <c r="M2069"/>
      <c r="N2069"/>
      <c r="O2069"/>
    </row>
    <row r="2070" spans="1:15" s="2" customFormat="1" x14ac:dyDescent="0.2">
      <c r="A2070" s="160">
        <v>2068</v>
      </c>
      <c r="B2070" s="168" t="s">
        <v>2792</v>
      </c>
      <c r="C2070" s="173" t="s">
        <v>726</v>
      </c>
      <c r="D2070" s="169">
        <v>38.090000000000003</v>
      </c>
      <c r="E2070" s="171" t="s">
        <v>3117</v>
      </c>
      <c r="F2070" s="174"/>
      <c r="G2070" s="160">
        <v>1</v>
      </c>
      <c r="M2070"/>
      <c r="N2070"/>
      <c r="O2070"/>
    </row>
    <row r="2071" spans="1:15" s="2" customFormat="1" x14ac:dyDescent="0.2">
      <c r="A2071" s="160">
        <v>2069</v>
      </c>
      <c r="B2071" s="168" t="s">
        <v>2793</v>
      </c>
      <c r="C2071" s="173" t="s">
        <v>726</v>
      </c>
      <c r="D2071" s="169">
        <v>36.31</v>
      </c>
      <c r="E2071" s="171" t="s">
        <v>3118</v>
      </c>
      <c r="F2071" s="174"/>
      <c r="G2071" s="160">
        <v>1</v>
      </c>
      <c r="M2071"/>
      <c r="N2071"/>
      <c r="O2071"/>
    </row>
    <row r="2072" spans="1:15" s="2" customFormat="1" x14ac:dyDescent="0.2">
      <c r="A2072" s="160">
        <v>2070</v>
      </c>
      <c r="B2072" s="168" t="s">
        <v>2794</v>
      </c>
      <c r="C2072" s="173" t="s">
        <v>726</v>
      </c>
      <c r="D2072" s="169">
        <v>36.08</v>
      </c>
      <c r="E2072" s="171" t="s">
        <v>3117</v>
      </c>
      <c r="F2072" s="174"/>
      <c r="G2072" s="160">
        <v>1</v>
      </c>
      <c r="M2072"/>
      <c r="N2072"/>
      <c r="O2072"/>
    </row>
    <row r="2073" spans="1:15" s="2" customFormat="1" x14ac:dyDescent="0.2">
      <c r="A2073" s="160">
        <v>2071</v>
      </c>
      <c r="B2073" s="168" t="s">
        <v>2795</v>
      </c>
      <c r="C2073" s="173" t="s">
        <v>726</v>
      </c>
      <c r="D2073" s="169">
        <v>36.31</v>
      </c>
      <c r="E2073" s="171" t="s">
        <v>3118</v>
      </c>
      <c r="F2073" s="174"/>
      <c r="G2073" s="160">
        <v>1</v>
      </c>
      <c r="M2073"/>
      <c r="N2073"/>
      <c r="O2073"/>
    </row>
    <row r="2074" spans="1:15" s="2" customFormat="1" x14ac:dyDescent="0.2">
      <c r="A2074" s="160">
        <v>2072</v>
      </c>
      <c r="B2074" s="168" t="s">
        <v>2796</v>
      </c>
      <c r="C2074" s="173" t="s">
        <v>726</v>
      </c>
      <c r="D2074" s="169">
        <v>36.08</v>
      </c>
      <c r="E2074" s="171" t="s">
        <v>3117</v>
      </c>
      <c r="F2074" s="174"/>
      <c r="G2074" s="160">
        <v>1</v>
      </c>
      <c r="M2074"/>
      <c r="N2074"/>
      <c r="O2074"/>
    </row>
    <row r="2075" spans="1:15" s="2" customFormat="1" x14ac:dyDescent="0.2">
      <c r="A2075" s="160">
        <v>2073</v>
      </c>
      <c r="B2075" s="168" t="s">
        <v>2797</v>
      </c>
      <c r="C2075" s="173" t="s">
        <v>726</v>
      </c>
      <c r="D2075" s="169">
        <v>36.31</v>
      </c>
      <c r="E2075" s="171" t="s">
        <v>3118</v>
      </c>
      <c r="F2075" s="174"/>
      <c r="G2075" s="160">
        <v>1</v>
      </c>
      <c r="M2075"/>
      <c r="N2075"/>
      <c r="O2075"/>
    </row>
    <row r="2076" spans="1:15" s="2" customFormat="1" x14ac:dyDescent="0.2">
      <c r="A2076" s="160">
        <v>2074</v>
      </c>
      <c r="B2076" s="168" t="s">
        <v>2798</v>
      </c>
      <c r="C2076" s="173" t="s">
        <v>726</v>
      </c>
      <c r="D2076" s="169">
        <v>36.08</v>
      </c>
      <c r="E2076" s="171" t="s">
        <v>3117</v>
      </c>
      <c r="F2076" s="174"/>
      <c r="G2076" s="160">
        <v>1</v>
      </c>
      <c r="M2076"/>
      <c r="N2076"/>
      <c r="O2076"/>
    </row>
    <row r="2077" spans="1:15" s="2" customFormat="1" x14ac:dyDescent="0.2">
      <c r="A2077" s="160">
        <v>2075</v>
      </c>
      <c r="B2077" s="168" t="s">
        <v>2799</v>
      </c>
      <c r="C2077" s="173" t="s">
        <v>726</v>
      </c>
      <c r="D2077" s="169">
        <v>36.31</v>
      </c>
      <c r="E2077" s="171" t="s">
        <v>3118</v>
      </c>
      <c r="F2077" s="174"/>
      <c r="G2077" s="160">
        <v>1</v>
      </c>
      <c r="M2077"/>
      <c r="N2077"/>
      <c r="O2077"/>
    </row>
    <row r="2078" spans="1:15" s="2" customFormat="1" x14ac:dyDescent="0.2">
      <c r="A2078" s="160">
        <v>2076</v>
      </c>
      <c r="B2078" s="168" t="s">
        <v>2800</v>
      </c>
      <c r="C2078" s="173" t="s">
        <v>726</v>
      </c>
      <c r="D2078" s="169">
        <v>36.08</v>
      </c>
      <c r="E2078" s="171" t="s">
        <v>3117</v>
      </c>
      <c r="F2078" s="174"/>
      <c r="G2078" s="160">
        <v>1</v>
      </c>
      <c r="M2078"/>
      <c r="N2078"/>
      <c r="O2078"/>
    </row>
    <row r="2079" spans="1:15" s="2" customFormat="1" x14ac:dyDescent="0.2">
      <c r="A2079" s="160">
        <v>2077</v>
      </c>
      <c r="B2079" s="168" t="s">
        <v>2801</v>
      </c>
      <c r="C2079" s="173" t="s">
        <v>726</v>
      </c>
      <c r="D2079" s="169">
        <v>36.31</v>
      </c>
      <c r="E2079" s="171" t="s">
        <v>3118</v>
      </c>
      <c r="F2079" s="174"/>
      <c r="G2079" s="160">
        <v>1</v>
      </c>
      <c r="M2079"/>
      <c r="N2079"/>
      <c r="O2079"/>
    </row>
    <row r="2080" spans="1:15" s="2" customFormat="1" x14ac:dyDescent="0.2">
      <c r="A2080" s="160">
        <v>2078</v>
      </c>
      <c r="B2080" s="168" t="s">
        <v>2802</v>
      </c>
      <c r="C2080" s="173" t="s">
        <v>726</v>
      </c>
      <c r="D2080" s="169">
        <v>36.08</v>
      </c>
      <c r="E2080" s="171" t="s">
        <v>3117</v>
      </c>
      <c r="F2080" s="174"/>
      <c r="G2080" s="160">
        <v>1</v>
      </c>
      <c r="M2080"/>
      <c r="N2080"/>
      <c r="O2080"/>
    </row>
    <row r="2081" spans="1:15" s="2" customFormat="1" x14ac:dyDescent="0.2">
      <c r="A2081" s="160">
        <v>2079</v>
      </c>
      <c r="B2081" s="168" t="s">
        <v>2803</v>
      </c>
      <c r="C2081" s="173" t="s">
        <v>726</v>
      </c>
      <c r="D2081" s="169">
        <v>36.31</v>
      </c>
      <c r="E2081" s="171" t="s">
        <v>3118</v>
      </c>
      <c r="F2081" s="174"/>
      <c r="G2081" s="160">
        <v>1</v>
      </c>
      <c r="M2081"/>
      <c r="N2081"/>
      <c r="O2081"/>
    </row>
    <row r="2082" spans="1:15" s="2" customFormat="1" x14ac:dyDescent="0.2">
      <c r="A2082" s="160">
        <v>2080</v>
      </c>
      <c r="B2082" s="168" t="s">
        <v>2804</v>
      </c>
      <c r="C2082" s="173" t="s">
        <v>726</v>
      </c>
      <c r="D2082" s="169">
        <v>36.08</v>
      </c>
      <c r="E2082" s="171" t="s">
        <v>3117</v>
      </c>
      <c r="F2082" s="174"/>
      <c r="G2082" s="160">
        <v>1</v>
      </c>
      <c r="M2082"/>
      <c r="N2082"/>
      <c r="O2082"/>
    </row>
    <row r="2083" spans="1:15" s="2" customFormat="1" x14ac:dyDescent="0.2">
      <c r="A2083" s="160">
        <v>2081</v>
      </c>
      <c r="B2083" s="168" t="s">
        <v>2805</v>
      </c>
      <c r="C2083" s="173" t="s">
        <v>726</v>
      </c>
      <c r="D2083" s="169">
        <v>36.31</v>
      </c>
      <c r="E2083" s="171" t="s">
        <v>3118</v>
      </c>
      <c r="F2083" s="174"/>
      <c r="G2083" s="160">
        <v>1</v>
      </c>
      <c r="M2083"/>
      <c r="N2083"/>
      <c r="O2083"/>
    </row>
    <row r="2084" spans="1:15" s="2" customFormat="1" x14ac:dyDescent="0.2">
      <c r="A2084" s="160">
        <v>2082</v>
      </c>
      <c r="B2084" s="168" t="s">
        <v>2806</v>
      </c>
      <c r="C2084" s="173" t="s">
        <v>726</v>
      </c>
      <c r="D2084" s="169">
        <v>36.08</v>
      </c>
      <c r="E2084" s="171" t="s">
        <v>3117</v>
      </c>
      <c r="F2084" s="174"/>
      <c r="G2084" s="160">
        <v>1</v>
      </c>
      <c r="M2084"/>
      <c r="N2084"/>
      <c r="O2084"/>
    </row>
    <row r="2085" spans="1:15" s="2" customFormat="1" x14ac:dyDescent="0.2">
      <c r="A2085" s="160">
        <v>2083</v>
      </c>
      <c r="B2085" s="168" t="s">
        <v>2807</v>
      </c>
      <c r="C2085" s="173" t="s">
        <v>726</v>
      </c>
      <c r="D2085" s="169">
        <v>36.31</v>
      </c>
      <c r="E2085" s="171" t="s">
        <v>3118</v>
      </c>
      <c r="F2085" s="174"/>
      <c r="G2085" s="160">
        <v>1</v>
      </c>
      <c r="M2085"/>
      <c r="N2085"/>
      <c r="O2085"/>
    </row>
    <row r="2086" spans="1:15" s="2" customFormat="1" x14ac:dyDescent="0.2">
      <c r="A2086" s="160">
        <v>2084</v>
      </c>
      <c r="B2086" s="168" t="s">
        <v>2808</v>
      </c>
      <c r="C2086" s="173" t="s">
        <v>726</v>
      </c>
      <c r="D2086" s="169">
        <v>36.08</v>
      </c>
      <c r="E2086" s="171" t="s">
        <v>3117</v>
      </c>
      <c r="F2086" s="174"/>
      <c r="G2086" s="160">
        <v>1</v>
      </c>
      <c r="M2086"/>
      <c r="N2086"/>
      <c r="O2086"/>
    </row>
    <row r="2087" spans="1:15" s="2" customFormat="1" x14ac:dyDescent="0.2">
      <c r="A2087" s="160">
        <v>2085</v>
      </c>
      <c r="B2087" s="168" t="s">
        <v>2809</v>
      </c>
      <c r="C2087" s="173" t="s">
        <v>726</v>
      </c>
      <c r="D2087" s="169">
        <v>36.31</v>
      </c>
      <c r="E2087" s="171" t="s">
        <v>3118</v>
      </c>
      <c r="F2087" s="174"/>
      <c r="G2087" s="160">
        <v>1</v>
      </c>
      <c r="M2087"/>
      <c r="N2087"/>
      <c r="O2087"/>
    </row>
    <row r="2088" spans="1:15" s="2" customFormat="1" x14ac:dyDescent="0.2">
      <c r="A2088" s="160">
        <v>2086</v>
      </c>
      <c r="B2088" s="168" t="s">
        <v>2810</v>
      </c>
      <c r="C2088" s="173" t="s">
        <v>726</v>
      </c>
      <c r="D2088" s="169">
        <v>36.31</v>
      </c>
      <c r="E2088" s="171" t="s">
        <v>3118</v>
      </c>
      <c r="F2088" s="174"/>
      <c r="G2088" s="160">
        <v>1</v>
      </c>
      <c r="M2088"/>
      <c r="N2088"/>
      <c r="O2088"/>
    </row>
    <row r="2089" spans="1:15" s="2" customFormat="1" x14ac:dyDescent="0.2">
      <c r="A2089" s="160">
        <v>2087</v>
      </c>
      <c r="B2089" s="168" t="s">
        <v>2811</v>
      </c>
      <c r="C2089" s="173" t="s">
        <v>726</v>
      </c>
      <c r="D2089" s="169">
        <v>36.08</v>
      </c>
      <c r="E2089" s="171" t="s">
        <v>3117</v>
      </c>
      <c r="F2089" s="174"/>
      <c r="G2089" s="160">
        <v>1</v>
      </c>
      <c r="M2089"/>
      <c r="N2089"/>
      <c r="O2089"/>
    </row>
    <row r="2090" spans="1:15" s="2" customFormat="1" x14ac:dyDescent="0.2">
      <c r="A2090" s="160">
        <v>2088</v>
      </c>
      <c r="B2090" s="168" t="s">
        <v>2812</v>
      </c>
      <c r="C2090" s="173" t="s">
        <v>726</v>
      </c>
      <c r="D2090" s="169">
        <v>36.31</v>
      </c>
      <c r="E2090" s="171" t="s">
        <v>3118</v>
      </c>
      <c r="F2090" s="174"/>
      <c r="G2090" s="160">
        <v>1</v>
      </c>
      <c r="M2090"/>
      <c r="N2090"/>
      <c r="O2090"/>
    </row>
    <row r="2091" spans="1:15" s="2" customFormat="1" x14ac:dyDescent="0.2">
      <c r="A2091" s="160">
        <v>2089</v>
      </c>
      <c r="B2091" s="168" t="s">
        <v>2813</v>
      </c>
      <c r="C2091" s="173" t="s">
        <v>726</v>
      </c>
      <c r="D2091" s="169">
        <v>36.08</v>
      </c>
      <c r="E2091" s="171" t="s">
        <v>3117</v>
      </c>
      <c r="F2091" s="174"/>
      <c r="G2091" s="160">
        <v>1</v>
      </c>
      <c r="M2091"/>
      <c r="N2091"/>
      <c r="O2091"/>
    </row>
    <row r="2092" spans="1:15" s="2" customFormat="1" x14ac:dyDescent="0.2">
      <c r="A2092" s="160">
        <v>2090</v>
      </c>
      <c r="B2092" s="168" t="s">
        <v>2814</v>
      </c>
      <c r="C2092" s="173" t="s">
        <v>726</v>
      </c>
      <c r="D2092" s="169">
        <v>36.31</v>
      </c>
      <c r="E2092" s="171" t="s">
        <v>3118</v>
      </c>
      <c r="F2092" s="174"/>
      <c r="G2092" s="160">
        <v>1</v>
      </c>
      <c r="M2092"/>
      <c r="N2092"/>
      <c r="O2092"/>
    </row>
    <row r="2093" spans="1:15" s="2" customFormat="1" x14ac:dyDescent="0.2">
      <c r="A2093" s="160">
        <v>2091</v>
      </c>
      <c r="B2093" s="168" t="s">
        <v>2815</v>
      </c>
      <c r="C2093" s="173" t="s">
        <v>726</v>
      </c>
      <c r="D2093" s="169">
        <v>36.08</v>
      </c>
      <c r="E2093" s="171" t="s">
        <v>3117</v>
      </c>
      <c r="F2093" s="174"/>
      <c r="G2093" s="160">
        <v>1</v>
      </c>
      <c r="M2093"/>
      <c r="N2093"/>
      <c r="O2093"/>
    </row>
    <row r="2094" spans="1:15" s="2" customFormat="1" x14ac:dyDescent="0.2">
      <c r="A2094" s="160">
        <v>2092</v>
      </c>
      <c r="B2094" s="168" t="s">
        <v>2816</v>
      </c>
      <c r="C2094" s="173" t="s">
        <v>726</v>
      </c>
      <c r="D2094" s="169">
        <v>38.590000000000003</v>
      </c>
      <c r="E2094" s="171" t="s">
        <v>3118</v>
      </c>
      <c r="F2094" s="174"/>
      <c r="G2094" s="160">
        <v>1</v>
      </c>
      <c r="M2094"/>
      <c r="N2094"/>
      <c r="O2094"/>
    </row>
    <row r="2095" spans="1:15" s="2" customFormat="1" x14ac:dyDescent="0.2">
      <c r="A2095" s="160">
        <v>2093</v>
      </c>
      <c r="B2095" s="168" t="s">
        <v>2817</v>
      </c>
      <c r="C2095" s="173" t="s">
        <v>726</v>
      </c>
      <c r="D2095" s="169">
        <v>38.340000000000003</v>
      </c>
      <c r="E2095" s="171" t="s">
        <v>3117</v>
      </c>
      <c r="F2095" s="174"/>
      <c r="G2095" s="160">
        <v>1</v>
      </c>
      <c r="M2095"/>
      <c r="N2095"/>
      <c r="O2095"/>
    </row>
    <row r="2096" spans="1:15" s="2" customFormat="1" x14ac:dyDescent="0.2">
      <c r="A2096" s="160">
        <v>2094</v>
      </c>
      <c r="B2096" s="168" t="s">
        <v>2818</v>
      </c>
      <c r="C2096" s="173" t="s">
        <v>726</v>
      </c>
      <c r="D2096" s="169">
        <v>25.1</v>
      </c>
      <c r="E2096" s="171" t="s">
        <v>3116</v>
      </c>
      <c r="F2096" s="174"/>
      <c r="G2096" s="160">
        <v>1</v>
      </c>
      <c r="M2096"/>
      <c r="N2096"/>
      <c r="O2096"/>
    </row>
    <row r="2097" spans="1:15" s="2" customFormat="1" x14ac:dyDescent="0.2">
      <c r="A2097" s="160">
        <v>2095</v>
      </c>
      <c r="B2097" s="168" t="s">
        <v>2819</v>
      </c>
      <c r="C2097" s="173" t="s">
        <v>726</v>
      </c>
      <c r="D2097" s="169">
        <v>36.08</v>
      </c>
      <c r="E2097" s="171" t="s">
        <v>3117</v>
      </c>
      <c r="F2097" s="174"/>
      <c r="G2097" s="160">
        <v>1</v>
      </c>
      <c r="M2097"/>
      <c r="N2097"/>
      <c r="O2097"/>
    </row>
    <row r="2098" spans="1:15" s="2" customFormat="1" x14ac:dyDescent="0.2">
      <c r="A2098" s="160">
        <v>2096</v>
      </c>
      <c r="B2098" s="168" t="s">
        <v>2820</v>
      </c>
      <c r="C2098" s="173" t="s">
        <v>726</v>
      </c>
      <c r="D2098" s="169">
        <v>36.31</v>
      </c>
      <c r="E2098" s="171" t="s">
        <v>3118</v>
      </c>
      <c r="F2098" s="174"/>
      <c r="G2098" s="160">
        <v>1</v>
      </c>
      <c r="M2098"/>
      <c r="N2098"/>
      <c r="O2098"/>
    </row>
    <row r="2099" spans="1:15" s="2" customFormat="1" x14ac:dyDescent="0.2">
      <c r="A2099" s="160">
        <v>2097</v>
      </c>
      <c r="B2099" s="168" t="s">
        <v>2821</v>
      </c>
      <c r="C2099" s="173" t="s">
        <v>726</v>
      </c>
      <c r="D2099" s="169">
        <v>36.31</v>
      </c>
      <c r="E2099" s="171" t="s">
        <v>3118</v>
      </c>
      <c r="F2099" s="174"/>
      <c r="G2099" s="160">
        <v>1</v>
      </c>
      <c r="M2099"/>
      <c r="N2099"/>
      <c r="O2099"/>
    </row>
    <row r="2100" spans="1:15" s="2" customFormat="1" x14ac:dyDescent="0.2">
      <c r="A2100" s="160">
        <v>2098</v>
      </c>
      <c r="B2100" s="168" t="s">
        <v>2822</v>
      </c>
      <c r="C2100" s="173" t="s">
        <v>726</v>
      </c>
      <c r="D2100" s="169">
        <v>36.08</v>
      </c>
      <c r="E2100" s="171" t="s">
        <v>3117</v>
      </c>
      <c r="F2100" s="174"/>
      <c r="G2100" s="160">
        <v>1</v>
      </c>
      <c r="M2100"/>
      <c r="N2100"/>
      <c r="O2100"/>
    </row>
    <row r="2101" spans="1:15" s="2" customFormat="1" x14ac:dyDescent="0.2">
      <c r="A2101" s="160">
        <v>2099</v>
      </c>
      <c r="B2101" s="168" t="s">
        <v>2823</v>
      </c>
      <c r="C2101" s="173" t="s">
        <v>726</v>
      </c>
      <c r="D2101" s="169">
        <v>36.31</v>
      </c>
      <c r="E2101" s="171" t="s">
        <v>3118</v>
      </c>
      <c r="F2101" s="174"/>
      <c r="G2101" s="160">
        <v>1</v>
      </c>
      <c r="M2101"/>
      <c r="N2101"/>
      <c r="O2101"/>
    </row>
    <row r="2102" spans="1:15" s="2" customFormat="1" x14ac:dyDescent="0.2">
      <c r="A2102" s="160">
        <v>2100</v>
      </c>
      <c r="B2102" s="168" t="s">
        <v>2824</v>
      </c>
      <c r="C2102" s="173" t="s">
        <v>726</v>
      </c>
      <c r="D2102" s="169">
        <v>36.08</v>
      </c>
      <c r="E2102" s="171" t="s">
        <v>3117</v>
      </c>
      <c r="F2102" s="174"/>
      <c r="G2102" s="160">
        <v>1</v>
      </c>
      <c r="M2102"/>
      <c r="N2102"/>
      <c r="O2102"/>
    </row>
    <row r="2103" spans="1:15" s="2" customFormat="1" x14ac:dyDescent="0.2">
      <c r="A2103" s="160">
        <v>2101</v>
      </c>
      <c r="B2103" s="168" t="s">
        <v>2825</v>
      </c>
      <c r="C2103" s="173" t="s">
        <v>726</v>
      </c>
      <c r="D2103" s="169">
        <v>36.31</v>
      </c>
      <c r="E2103" s="171" t="s">
        <v>3118</v>
      </c>
      <c r="F2103" s="174"/>
      <c r="G2103" s="160">
        <v>1</v>
      </c>
      <c r="M2103"/>
      <c r="N2103"/>
      <c r="O2103"/>
    </row>
    <row r="2104" spans="1:15" s="2" customFormat="1" x14ac:dyDescent="0.2">
      <c r="A2104" s="160">
        <v>2102</v>
      </c>
      <c r="B2104" s="168" t="s">
        <v>2826</v>
      </c>
      <c r="C2104" s="173" t="s">
        <v>726</v>
      </c>
      <c r="D2104" s="169">
        <v>36.08</v>
      </c>
      <c r="E2104" s="171" t="s">
        <v>3117</v>
      </c>
      <c r="F2104" s="174"/>
      <c r="G2104" s="160">
        <v>1</v>
      </c>
      <c r="M2104"/>
      <c r="N2104"/>
      <c r="O2104"/>
    </row>
    <row r="2105" spans="1:15" s="2" customFormat="1" x14ac:dyDescent="0.2">
      <c r="A2105" s="160">
        <v>2103</v>
      </c>
      <c r="B2105" s="168" t="s">
        <v>2827</v>
      </c>
      <c r="C2105" s="173" t="s">
        <v>726</v>
      </c>
      <c r="D2105" s="169">
        <v>36.31</v>
      </c>
      <c r="E2105" s="171" t="s">
        <v>3118</v>
      </c>
      <c r="F2105" s="174"/>
      <c r="G2105" s="160">
        <v>1</v>
      </c>
      <c r="M2105"/>
      <c r="N2105"/>
      <c r="O2105"/>
    </row>
    <row r="2106" spans="1:15" s="2" customFormat="1" x14ac:dyDescent="0.2">
      <c r="A2106" s="160">
        <v>2104</v>
      </c>
      <c r="B2106" s="168" t="s">
        <v>2828</v>
      </c>
      <c r="C2106" s="173" t="s">
        <v>726</v>
      </c>
      <c r="D2106" s="169">
        <v>36.08</v>
      </c>
      <c r="E2106" s="171" t="s">
        <v>3117</v>
      </c>
      <c r="F2106" s="174"/>
      <c r="G2106" s="160">
        <v>1</v>
      </c>
      <c r="M2106"/>
      <c r="N2106"/>
      <c r="O2106"/>
    </row>
    <row r="2107" spans="1:15" s="2" customFormat="1" x14ac:dyDescent="0.2">
      <c r="A2107" s="160">
        <v>2105</v>
      </c>
      <c r="B2107" s="168" t="s">
        <v>2829</v>
      </c>
      <c r="C2107" s="173" t="s">
        <v>726</v>
      </c>
      <c r="D2107" s="169">
        <v>36.31</v>
      </c>
      <c r="E2107" s="171" t="s">
        <v>3118</v>
      </c>
      <c r="F2107" s="174"/>
      <c r="G2107" s="160">
        <v>1</v>
      </c>
      <c r="M2107"/>
      <c r="N2107"/>
      <c r="O2107"/>
    </row>
    <row r="2108" spans="1:15" s="2" customFormat="1" x14ac:dyDescent="0.2">
      <c r="A2108" s="160">
        <v>2106</v>
      </c>
      <c r="B2108" s="168" t="s">
        <v>2830</v>
      </c>
      <c r="C2108" s="173" t="s">
        <v>726</v>
      </c>
      <c r="D2108" s="169">
        <v>36.08</v>
      </c>
      <c r="E2108" s="171" t="s">
        <v>3117</v>
      </c>
      <c r="F2108" s="174"/>
      <c r="G2108" s="160">
        <v>1</v>
      </c>
      <c r="M2108"/>
      <c r="N2108"/>
      <c r="O2108"/>
    </row>
    <row r="2109" spans="1:15" s="2" customFormat="1" x14ac:dyDescent="0.2">
      <c r="A2109" s="160">
        <v>2107</v>
      </c>
      <c r="B2109" s="168" t="s">
        <v>2831</v>
      </c>
      <c r="C2109" s="173" t="s">
        <v>726</v>
      </c>
      <c r="D2109" s="169">
        <v>36.31</v>
      </c>
      <c r="E2109" s="171" t="s">
        <v>3118</v>
      </c>
      <c r="F2109" s="174"/>
      <c r="G2109" s="160">
        <v>1</v>
      </c>
      <c r="M2109"/>
      <c r="N2109"/>
      <c r="O2109"/>
    </row>
    <row r="2110" spans="1:15" s="2" customFormat="1" x14ac:dyDescent="0.2">
      <c r="A2110" s="160">
        <v>2108</v>
      </c>
      <c r="B2110" s="168" t="s">
        <v>2832</v>
      </c>
      <c r="C2110" s="173" t="s">
        <v>726</v>
      </c>
      <c r="D2110" s="169">
        <v>36.08</v>
      </c>
      <c r="E2110" s="171" t="s">
        <v>3117</v>
      </c>
      <c r="F2110" s="174"/>
      <c r="G2110" s="160">
        <v>1</v>
      </c>
      <c r="M2110"/>
      <c r="N2110"/>
      <c r="O2110"/>
    </row>
    <row r="2111" spans="1:15" s="2" customFormat="1" x14ac:dyDescent="0.2">
      <c r="A2111" s="160">
        <v>2109</v>
      </c>
      <c r="B2111" s="168" t="s">
        <v>2833</v>
      </c>
      <c r="C2111" s="173" t="s">
        <v>726</v>
      </c>
      <c r="D2111" s="169">
        <v>36.31</v>
      </c>
      <c r="E2111" s="171" t="s">
        <v>3118</v>
      </c>
      <c r="F2111" s="174"/>
      <c r="G2111" s="160">
        <v>1</v>
      </c>
      <c r="M2111"/>
      <c r="N2111"/>
      <c r="O2111"/>
    </row>
    <row r="2112" spans="1:15" s="2" customFormat="1" x14ac:dyDescent="0.2">
      <c r="A2112" s="160">
        <v>2110</v>
      </c>
      <c r="B2112" s="168" t="s">
        <v>2834</v>
      </c>
      <c r="C2112" s="173" t="s">
        <v>726</v>
      </c>
      <c r="D2112" s="169">
        <v>36.08</v>
      </c>
      <c r="E2112" s="171" t="s">
        <v>3117</v>
      </c>
      <c r="F2112" s="174"/>
      <c r="G2112" s="160">
        <v>1</v>
      </c>
      <c r="M2112"/>
      <c r="N2112"/>
      <c r="O2112"/>
    </row>
    <row r="2113" spans="1:15" s="2" customFormat="1" x14ac:dyDescent="0.2">
      <c r="A2113" s="160">
        <v>2111</v>
      </c>
      <c r="B2113" s="168" t="s">
        <v>2835</v>
      </c>
      <c r="C2113" s="173" t="s">
        <v>726</v>
      </c>
      <c r="D2113" s="169">
        <v>36.31</v>
      </c>
      <c r="E2113" s="171" t="s">
        <v>3118</v>
      </c>
      <c r="F2113" s="174"/>
      <c r="G2113" s="160">
        <v>1</v>
      </c>
      <c r="M2113"/>
      <c r="N2113"/>
      <c r="O2113"/>
    </row>
    <row r="2114" spans="1:15" s="2" customFormat="1" x14ac:dyDescent="0.2">
      <c r="A2114" s="160">
        <v>2112</v>
      </c>
      <c r="B2114" s="168" t="s">
        <v>2836</v>
      </c>
      <c r="C2114" s="173" t="s">
        <v>726</v>
      </c>
      <c r="D2114" s="169">
        <v>36.08</v>
      </c>
      <c r="E2114" s="171" t="s">
        <v>3117</v>
      </c>
      <c r="F2114" s="174"/>
      <c r="G2114" s="160">
        <v>1</v>
      </c>
      <c r="M2114"/>
      <c r="N2114"/>
      <c r="O2114"/>
    </row>
    <row r="2115" spans="1:15" s="2" customFormat="1" x14ac:dyDescent="0.2">
      <c r="A2115" s="160">
        <v>2113</v>
      </c>
      <c r="B2115" s="168" t="s">
        <v>2837</v>
      </c>
      <c r="C2115" s="173" t="s">
        <v>726</v>
      </c>
      <c r="D2115" s="169">
        <v>38.340000000000003</v>
      </c>
      <c r="E2115" s="171" t="s">
        <v>3118</v>
      </c>
      <c r="F2115" s="174"/>
      <c r="G2115" s="160">
        <v>1</v>
      </c>
      <c r="M2115"/>
      <c r="N2115"/>
      <c r="O2115"/>
    </row>
    <row r="2116" spans="1:15" s="2" customFormat="1" x14ac:dyDescent="0.2">
      <c r="A2116" s="160">
        <v>2114</v>
      </c>
      <c r="B2116" s="168" t="s">
        <v>2838</v>
      </c>
      <c r="C2116" s="173" t="s">
        <v>726</v>
      </c>
      <c r="D2116" s="169">
        <v>36.08</v>
      </c>
      <c r="E2116" s="171" t="s">
        <v>3117</v>
      </c>
      <c r="F2116" s="174"/>
      <c r="G2116" s="160">
        <v>1</v>
      </c>
      <c r="M2116"/>
      <c r="N2116"/>
      <c r="O2116"/>
    </row>
    <row r="2117" spans="1:15" s="2" customFormat="1" x14ac:dyDescent="0.2">
      <c r="A2117" s="160">
        <v>2115</v>
      </c>
      <c r="B2117" s="168" t="s">
        <v>2839</v>
      </c>
      <c r="C2117" s="173" t="s">
        <v>726</v>
      </c>
      <c r="D2117" s="169">
        <v>36.08</v>
      </c>
      <c r="E2117" s="171" t="s">
        <v>3117</v>
      </c>
      <c r="F2117" s="174"/>
      <c r="G2117" s="160">
        <v>1</v>
      </c>
      <c r="M2117"/>
      <c r="N2117"/>
      <c r="O2117"/>
    </row>
    <row r="2118" spans="1:15" s="2" customFormat="1" x14ac:dyDescent="0.2">
      <c r="A2118" s="160">
        <v>2116</v>
      </c>
      <c r="B2118" s="168" t="s">
        <v>2840</v>
      </c>
      <c r="C2118" s="173" t="s">
        <v>726</v>
      </c>
      <c r="D2118" s="169">
        <v>38.340000000000003</v>
      </c>
      <c r="E2118" s="171" t="s">
        <v>3117</v>
      </c>
      <c r="F2118" s="174"/>
      <c r="G2118" s="160">
        <v>1</v>
      </c>
      <c r="M2118"/>
      <c r="N2118"/>
      <c r="O2118"/>
    </row>
    <row r="2119" spans="1:15" s="2" customFormat="1" x14ac:dyDescent="0.2">
      <c r="A2119" s="160">
        <v>2117</v>
      </c>
      <c r="B2119" s="168" t="s">
        <v>2841</v>
      </c>
      <c r="C2119" s="173" t="s">
        <v>726</v>
      </c>
      <c r="D2119" s="169">
        <v>25.1</v>
      </c>
      <c r="E2119" s="171" t="s">
        <v>3116</v>
      </c>
      <c r="F2119" s="174"/>
      <c r="G2119" s="160">
        <v>1</v>
      </c>
      <c r="M2119"/>
      <c r="N2119"/>
      <c r="O2119"/>
    </row>
    <row r="2120" spans="1:15" s="2" customFormat="1" x14ac:dyDescent="0.2">
      <c r="A2120" s="160">
        <v>2118</v>
      </c>
      <c r="B2120" s="168" t="s">
        <v>2842</v>
      </c>
      <c r="C2120" s="173" t="s">
        <v>726</v>
      </c>
      <c r="D2120" s="169">
        <v>38.090000000000003</v>
      </c>
      <c r="E2120" s="171" t="s">
        <v>3116</v>
      </c>
      <c r="F2120" s="174"/>
      <c r="G2120" s="160">
        <v>1</v>
      </c>
      <c r="M2120"/>
      <c r="N2120"/>
      <c r="O2120"/>
    </row>
    <row r="2121" spans="1:15" s="2" customFormat="1" x14ac:dyDescent="0.2">
      <c r="A2121" s="160">
        <v>2119</v>
      </c>
      <c r="B2121" s="168" t="s">
        <v>2843</v>
      </c>
      <c r="C2121" s="173" t="s">
        <v>726</v>
      </c>
      <c r="D2121" s="169">
        <v>36.08</v>
      </c>
      <c r="E2121" s="171" t="s">
        <v>3116</v>
      </c>
      <c r="F2121" s="174"/>
      <c r="G2121" s="160">
        <v>1</v>
      </c>
      <c r="M2121"/>
      <c r="N2121"/>
      <c r="O2121"/>
    </row>
    <row r="2122" spans="1:15" s="2" customFormat="1" x14ac:dyDescent="0.2">
      <c r="A2122" s="160">
        <v>2120</v>
      </c>
      <c r="B2122" s="168" t="s">
        <v>2844</v>
      </c>
      <c r="C2122" s="173" t="s">
        <v>726</v>
      </c>
      <c r="D2122" s="169">
        <v>36.08</v>
      </c>
      <c r="E2122" s="171" t="s">
        <v>3116</v>
      </c>
      <c r="F2122" s="174"/>
      <c r="G2122" s="160">
        <v>1</v>
      </c>
      <c r="M2122"/>
      <c r="N2122"/>
      <c r="O2122"/>
    </row>
    <row r="2123" spans="1:15" s="2" customFormat="1" x14ac:dyDescent="0.2">
      <c r="A2123" s="160">
        <v>2121</v>
      </c>
      <c r="B2123" s="168" t="s">
        <v>2845</v>
      </c>
      <c r="C2123" s="173" t="s">
        <v>726</v>
      </c>
      <c r="D2123" s="169">
        <v>43.6</v>
      </c>
      <c r="E2123" s="171" t="s">
        <v>3116</v>
      </c>
      <c r="F2123" s="174"/>
      <c r="G2123" s="160">
        <v>1</v>
      </c>
      <c r="M2123"/>
      <c r="N2123"/>
      <c r="O2123"/>
    </row>
    <row r="2124" spans="1:15" s="2" customFormat="1" x14ac:dyDescent="0.2">
      <c r="A2124" s="160">
        <v>2122</v>
      </c>
      <c r="B2124" s="168" t="s">
        <v>2846</v>
      </c>
      <c r="C2124" s="173" t="s">
        <v>726</v>
      </c>
      <c r="D2124" s="169">
        <v>43.6</v>
      </c>
      <c r="E2124" s="171" t="s">
        <v>3116</v>
      </c>
      <c r="F2124" s="174"/>
      <c r="G2124" s="160">
        <v>1</v>
      </c>
      <c r="M2124"/>
      <c r="N2124"/>
      <c r="O2124"/>
    </row>
    <row r="2125" spans="1:15" s="2" customFormat="1" x14ac:dyDescent="0.2">
      <c r="A2125" s="160">
        <v>2123</v>
      </c>
      <c r="B2125" s="168" t="s">
        <v>2847</v>
      </c>
      <c r="C2125" s="173" t="s">
        <v>726</v>
      </c>
      <c r="D2125" s="169">
        <v>36.08</v>
      </c>
      <c r="E2125" s="171" t="s">
        <v>3116</v>
      </c>
      <c r="F2125" s="174"/>
      <c r="G2125" s="160">
        <v>1</v>
      </c>
      <c r="M2125"/>
      <c r="N2125"/>
      <c r="O2125"/>
    </row>
    <row r="2126" spans="1:15" s="2" customFormat="1" x14ac:dyDescent="0.2">
      <c r="A2126" s="160">
        <v>2124</v>
      </c>
      <c r="B2126" s="168" t="s">
        <v>2848</v>
      </c>
      <c r="C2126" s="173" t="s">
        <v>726</v>
      </c>
      <c r="D2126" s="169">
        <v>36.08</v>
      </c>
      <c r="E2126" s="171" t="s">
        <v>3116</v>
      </c>
      <c r="F2126" s="174"/>
      <c r="G2126" s="160">
        <v>1</v>
      </c>
      <c r="M2126"/>
      <c r="N2126"/>
      <c r="O2126"/>
    </row>
    <row r="2127" spans="1:15" s="2" customFormat="1" x14ac:dyDescent="0.2">
      <c r="A2127" s="160">
        <v>2125</v>
      </c>
      <c r="B2127" s="168" t="s">
        <v>2849</v>
      </c>
      <c r="C2127" s="173" t="s">
        <v>726</v>
      </c>
      <c r="D2127" s="169">
        <v>38.090000000000003</v>
      </c>
      <c r="E2127" s="171" t="s">
        <v>3116</v>
      </c>
      <c r="F2127" s="174"/>
      <c r="G2127" s="160">
        <v>1</v>
      </c>
      <c r="M2127"/>
      <c r="N2127"/>
      <c r="O2127"/>
    </row>
    <row r="2128" spans="1:15" s="2" customFormat="1" x14ac:dyDescent="0.2">
      <c r="A2128" s="160">
        <v>2126</v>
      </c>
      <c r="B2128" s="168" t="s">
        <v>2850</v>
      </c>
      <c r="C2128" s="173" t="s">
        <v>726</v>
      </c>
      <c r="D2128" s="169">
        <v>38.590000000000003</v>
      </c>
      <c r="E2128" s="171" t="s">
        <v>3118</v>
      </c>
      <c r="F2128" s="174"/>
      <c r="G2128" s="160">
        <v>1</v>
      </c>
      <c r="M2128"/>
      <c r="N2128"/>
      <c r="O2128"/>
    </row>
    <row r="2129" spans="1:15" s="2" customFormat="1" x14ac:dyDescent="0.2">
      <c r="A2129" s="160">
        <v>2127</v>
      </c>
      <c r="B2129" s="168" t="s">
        <v>2851</v>
      </c>
      <c r="C2129" s="173" t="s">
        <v>726</v>
      </c>
      <c r="D2129" s="169">
        <v>36.31</v>
      </c>
      <c r="E2129" s="171" t="s">
        <v>3118</v>
      </c>
      <c r="F2129" s="174"/>
      <c r="G2129" s="160">
        <v>1</v>
      </c>
      <c r="M2129"/>
      <c r="N2129"/>
      <c r="O2129"/>
    </row>
    <row r="2130" spans="1:15" s="2" customFormat="1" x14ac:dyDescent="0.2">
      <c r="A2130" s="160">
        <v>2128</v>
      </c>
      <c r="B2130" s="168" t="s">
        <v>2852</v>
      </c>
      <c r="C2130" s="173" t="s">
        <v>726</v>
      </c>
      <c r="D2130" s="169">
        <v>36.31</v>
      </c>
      <c r="E2130" s="171" t="s">
        <v>3118</v>
      </c>
      <c r="F2130" s="174"/>
      <c r="G2130" s="160">
        <v>1</v>
      </c>
      <c r="M2130"/>
      <c r="N2130"/>
      <c r="O2130"/>
    </row>
    <row r="2131" spans="1:15" s="2" customFormat="1" x14ac:dyDescent="0.2">
      <c r="A2131" s="160">
        <v>2129</v>
      </c>
      <c r="B2131" s="168" t="s">
        <v>2853</v>
      </c>
      <c r="C2131" s="173" t="s">
        <v>726</v>
      </c>
      <c r="D2131" s="169">
        <v>38.090000000000003</v>
      </c>
      <c r="E2131" s="171" t="s">
        <v>3117</v>
      </c>
      <c r="F2131" s="174"/>
      <c r="G2131" s="160">
        <v>1</v>
      </c>
      <c r="M2131"/>
      <c r="N2131"/>
      <c r="O2131"/>
    </row>
    <row r="2132" spans="1:15" s="2" customFormat="1" x14ac:dyDescent="0.2">
      <c r="A2132" s="160">
        <v>2130</v>
      </c>
      <c r="B2132" s="168" t="s">
        <v>2854</v>
      </c>
      <c r="C2132" s="173" t="s">
        <v>726</v>
      </c>
      <c r="D2132" s="169">
        <v>36.31</v>
      </c>
      <c r="E2132" s="171" t="s">
        <v>3118</v>
      </c>
      <c r="F2132" s="174"/>
      <c r="G2132" s="160">
        <v>1</v>
      </c>
      <c r="M2132"/>
      <c r="N2132"/>
      <c r="O2132"/>
    </row>
    <row r="2133" spans="1:15" s="2" customFormat="1" x14ac:dyDescent="0.2">
      <c r="A2133" s="160">
        <v>2131</v>
      </c>
      <c r="B2133" s="168" t="s">
        <v>2855</v>
      </c>
      <c r="C2133" s="173" t="s">
        <v>726</v>
      </c>
      <c r="D2133" s="169">
        <v>36.08</v>
      </c>
      <c r="E2133" s="171" t="s">
        <v>3117</v>
      </c>
      <c r="F2133" s="174"/>
      <c r="G2133" s="160">
        <v>1</v>
      </c>
      <c r="M2133"/>
      <c r="N2133"/>
      <c r="O2133"/>
    </row>
    <row r="2134" spans="1:15" s="2" customFormat="1" x14ac:dyDescent="0.2">
      <c r="A2134" s="160">
        <v>2132</v>
      </c>
      <c r="B2134" s="168" t="s">
        <v>2856</v>
      </c>
      <c r="C2134" s="173" t="s">
        <v>726</v>
      </c>
      <c r="D2134" s="169">
        <v>36.31</v>
      </c>
      <c r="E2134" s="171" t="s">
        <v>3118</v>
      </c>
      <c r="F2134" s="174"/>
      <c r="G2134" s="160">
        <v>1</v>
      </c>
      <c r="M2134"/>
      <c r="N2134"/>
      <c r="O2134"/>
    </row>
    <row r="2135" spans="1:15" s="2" customFormat="1" x14ac:dyDescent="0.2">
      <c r="A2135" s="160">
        <v>2133</v>
      </c>
      <c r="B2135" s="168" t="s">
        <v>2857</v>
      </c>
      <c r="C2135" s="173" t="s">
        <v>726</v>
      </c>
      <c r="D2135" s="169">
        <v>36.08</v>
      </c>
      <c r="E2135" s="171" t="s">
        <v>3117</v>
      </c>
      <c r="F2135" s="174"/>
      <c r="G2135" s="160">
        <v>1</v>
      </c>
      <c r="M2135"/>
      <c r="N2135"/>
      <c r="O2135"/>
    </row>
    <row r="2136" spans="1:15" s="2" customFormat="1" x14ac:dyDescent="0.2">
      <c r="A2136" s="160">
        <v>2134</v>
      </c>
      <c r="B2136" s="168" t="s">
        <v>2858</v>
      </c>
      <c r="C2136" s="173" t="s">
        <v>726</v>
      </c>
      <c r="D2136" s="169">
        <v>36.31</v>
      </c>
      <c r="E2136" s="171" t="s">
        <v>3118</v>
      </c>
      <c r="F2136" s="174"/>
      <c r="G2136" s="160">
        <v>1</v>
      </c>
      <c r="M2136"/>
      <c r="N2136"/>
      <c r="O2136"/>
    </row>
    <row r="2137" spans="1:15" s="2" customFormat="1" x14ac:dyDescent="0.2">
      <c r="A2137" s="160">
        <v>2135</v>
      </c>
      <c r="B2137" s="168" t="s">
        <v>2859</v>
      </c>
      <c r="C2137" s="173" t="s">
        <v>726</v>
      </c>
      <c r="D2137" s="169">
        <v>36.08</v>
      </c>
      <c r="E2137" s="171" t="s">
        <v>3117</v>
      </c>
      <c r="F2137" s="174"/>
      <c r="G2137" s="160">
        <v>1</v>
      </c>
      <c r="M2137"/>
      <c r="N2137"/>
      <c r="O2137"/>
    </row>
    <row r="2138" spans="1:15" s="2" customFormat="1" x14ac:dyDescent="0.2">
      <c r="A2138" s="160">
        <v>2136</v>
      </c>
      <c r="B2138" s="168" t="s">
        <v>2860</v>
      </c>
      <c r="C2138" s="173" t="s">
        <v>726</v>
      </c>
      <c r="D2138" s="169">
        <v>36.31</v>
      </c>
      <c r="E2138" s="171" t="s">
        <v>3118</v>
      </c>
      <c r="F2138" s="174"/>
      <c r="G2138" s="160">
        <v>1</v>
      </c>
      <c r="M2138"/>
      <c r="N2138"/>
      <c r="O2138"/>
    </row>
    <row r="2139" spans="1:15" s="2" customFormat="1" x14ac:dyDescent="0.2">
      <c r="A2139" s="160">
        <v>2137</v>
      </c>
      <c r="B2139" s="168" t="s">
        <v>2861</v>
      </c>
      <c r="C2139" s="173" t="s">
        <v>726</v>
      </c>
      <c r="D2139" s="169">
        <v>36.08</v>
      </c>
      <c r="E2139" s="171" t="s">
        <v>3117</v>
      </c>
      <c r="F2139" s="174"/>
      <c r="G2139" s="160">
        <v>1</v>
      </c>
      <c r="M2139"/>
      <c r="N2139"/>
      <c r="O2139"/>
    </row>
    <row r="2140" spans="1:15" s="2" customFormat="1" x14ac:dyDescent="0.2">
      <c r="A2140" s="160">
        <v>2138</v>
      </c>
      <c r="B2140" s="168" t="s">
        <v>2862</v>
      </c>
      <c r="C2140" s="173" t="s">
        <v>726</v>
      </c>
      <c r="D2140" s="169">
        <v>36.31</v>
      </c>
      <c r="E2140" s="171" t="s">
        <v>3118</v>
      </c>
      <c r="F2140" s="174"/>
      <c r="G2140" s="160">
        <v>1</v>
      </c>
      <c r="M2140"/>
      <c r="N2140"/>
      <c r="O2140"/>
    </row>
    <row r="2141" spans="1:15" s="2" customFormat="1" x14ac:dyDescent="0.2">
      <c r="A2141" s="160">
        <v>2139</v>
      </c>
      <c r="B2141" s="168" t="s">
        <v>2863</v>
      </c>
      <c r="C2141" s="173" t="s">
        <v>726</v>
      </c>
      <c r="D2141" s="169">
        <v>36.08</v>
      </c>
      <c r="E2141" s="171" t="s">
        <v>3117</v>
      </c>
      <c r="F2141" s="174"/>
      <c r="G2141" s="160">
        <v>1</v>
      </c>
      <c r="M2141"/>
      <c r="N2141"/>
      <c r="O2141"/>
    </row>
    <row r="2142" spans="1:15" s="2" customFormat="1" x14ac:dyDescent="0.2">
      <c r="A2142" s="160">
        <v>2140</v>
      </c>
      <c r="B2142" s="168" t="s">
        <v>2864</v>
      </c>
      <c r="C2142" s="173" t="s">
        <v>726</v>
      </c>
      <c r="D2142" s="169">
        <v>36.31</v>
      </c>
      <c r="E2142" s="171" t="s">
        <v>3118</v>
      </c>
      <c r="F2142" s="174"/>
      <c r="G2142" s="160">
        <v>1</v>
      </c>
      <c r="M2142"/>
      <c r="N2142"/>
      <c r="O2142"/>
    </row>
    <row r="2143" spans="1:15" s="2" customFormat="1" x14ac:dyDescent="0.2">
      <c r="A2143" s="160">
        <v>2141</v>
      </c>
      <c r="B2143" s="168" t="s">
        <v>2865</v>
      </c>
      <c r="C2143" s="173" t="s">
        <v>726</v>
      </c>
      <c r="D2143" s="169">
        <v>36.08</v>
      </c>
      <c r="E2143" s="171" t="s">
        <v>3117</v>
      </c>
      <c r="F2143" s="174"/>
      <c r="G2143" s="160">
        <v>1</v>
      </c>
      <c r="M2143"/>
      <c r="N2143"/>
      <c r="O2143"/>
    </row>
    <row r="2144" spans="1:15" s="2" customFormat="1" x14ac:dyDescent="0.2">
      <c r="A2144" s="160">
        <v>2142</v>
      </c>
      <c r="B2144" s="168" t="s">
        <v>2866</v>
      </c>
      <c r="C2144" s="173" t="s">
        <v>726</v>
      </c>
      <c r="D2144" s="169">
        <v>36.31</v>
      </c>
      <c r="E2144" s="171" t="s">
        <v>3118</v>
      </c>
      <c r="F2144" s="174"/>
      <c r="G2144" s="160">
        <v>1</v>
      </c>
      <c r="M2144"/>
      <c r="N2144"/>
      <c r="O2144"/>
    </row>
    <row r="2145" spans="1:15" s="2" customFormat="1" x14ac:dyDescent="0.2">
      <c r="A2145" s="160">
        <v>2143</v>
      </c>
      <c r="B2145" s="168" t="s">
        <v>2867</v>
      </c>
      <c r="C2145" s="173" t="s">
        <v>726</v>
      </c>
      <c r="D2145" s="169">
        <v>36.08</v>
      </c>
      <c r="E2145" s="171" t="s">
        <v>3117</v>
      </c>
      <c r="F2145" s="174"/>
      <c r="G2145" s="160">
        <v>1</v>
      </c>
      <c r="M2145"/>
      <c r="N2145"/>
      <c r="O2145"/>
    </row>
    <row r="2146" spans="1:15" s="2" customFormat="1" x14ac:dyDescent="0.2">
      <c r="A2146" s="160">
        <v>2144</v>
      </c>
      <c r="B2146" s="168" t="s">
        <v>2868</v>
      </c>
      <c r="C2146" s="173" t="s">
        <v>726</v>
      </c>
      <c r="D2146" s="169">
        <v>36.31</v>
      </c>
      <c r="E2146" s="171" t="s">
        <v>3118</v>
      </c>
      <c r="F2146" s="174"/>
      <c r="G2146" s="160">
        <v>1</v>
      </c>
      <c r="M2146"/>
      <c r="N2146"/>
      <c r="O2146"/>
    </row>
    <row r="2147" spans="1:15" s="2" customFormat="1" x14ac:dyDescent="0.2">
      <c r="A2147" s="160">
        <v>2145</v>
      </c>
      <c r="B2147" s="168" t="s">
        <v>2869</v>
      </c>
      <c r="C2147" s="173" t="s">
        <v>726</v>
      </c>
      <c r="D2147" s="169">
        <v>36.08</v>
      </c>
      <c r="E2147" s="171" t="s">
        <v>3117</v>
      </c>
      <c r="F2147" s="174"/>
      <c r="G2147" s="160">
        <v>1</v>
      </c>
      <c r="M2147"/>
      <c r="N2147"/>
      <c r="O2147"/>
    </row>
    <row r="2148" spans="1:15" s="2" customFormat="1" x14ac:dyDescent="0.2">
      <c r="A2148" s="160">
        <v>2146</v>
      </c>
      <c r="B2148" s="168" t="s">
        <v>2870</v>
      </c>
      <c r="C2148" s="173" t="s">
        <v>726</v>
      </c>
      <c r="D2148" s="169">
        <v>36.31</v>
      </c>
      <c r="E2148" s="171" t="s">
        <v>3118</v>
      </c>
      <c r="F2148" s="174"/>
      <c r="G2148" s="160">
        <v>1</v>
      </c>
      <c r="M2148"/>
      <c r="N2148"/>
      <c r="O2148"/>
    </row>
    <row r="2149" spans="1:15" s="2" customFormat="1" x14ac:dyDescent="0.2">
      <c r="A2149" s="160">
        <v>2147</v>
      </c>
      <c r="B2149" s="168" t="s">
        <v>2871</v>
      </c>
      <c r="C2149" s="173" t="s">
        <v>726</v>
      </c>
      <c r="D2149" s="169">
        <v>36.31</v>
      </c>
      <c r="E2149" s="171" t="s">
        <v>3118</v>
      </c>
      <c r="F2149" s="174"/>
      <c r="G2149" s="160">
        <v>1</v>
      </c>
      <c r="M2149"/>
      <c r="N2149"/>
      <c r="O2149"/>
    </row>
    <row r="2150" spans="1:15" s="2" customFormat="1" x14ac:dyDescent="0.2">
      <c r="A2150" s="160">
        <v>2148</v>
      </c>
      <c r="B2150" s="168" t="s">
        <v>2872</v>
      </c>
      <c r="C2150" s="173" t="s">
        <v>726</v>
      </c>
      <c r="D2150" s="169">
        <v>36.08</v>
      </c>
      <c r="E2150" s="171" t="s">
        <v>3117</v>
      </c>
      <c r="F2150" s="174"/>
      <c r="G2150" s="160">
        <v>1</v>
      </c>
      <c r="M2150"/>
      <c r="N2150"/>
      <c r="O2150"/>
    </row>
    <row r="2151" spans="1:15" s="2" customFormat="1" x14ac:dyDescent="0.2">
      <c r="A2151" s="160">
        <v>2149</v>
      </c>
      <c r="B2151" s="168" t="s">
        <v>2873</v>
      </c>
      <c r="C2151" s="173" t="s">
        <v>726</v>
      </c>
      <c r="D2151" s="169">
        <v>36.31</v>
      </c>
      <c r="E2151" s="171" t="s">
        <v>3118</v>
      </c>
      <c r="F2151" s="174"/>
      <c r="G2151" s="160">
        <v>1</v>
      </c>
      <c r="M2151"/>
      <c r="N2151"/>
      <c r="O2151"/>
    </row>
    <row r="2152" spans="1:15" s="2" customFormat="1" x14ac:dyDescent="0.2">
      <c r="A2152" s="160">
        <v>2150</v>
      </c>
      <c r="B2152" s="168" t="s">
        <v>2874</v>
      </c>
      <c r="C2152" s="173" t="s">
        <v>726</v>
      </c>
      <c r="D2152" s="169">
        <v>36.08</v>
      </c>
      <c r="E2152" s="171" t="s">
        <v>3117</v>
      </c>
      <c r="F2152" s="174"/>
      <c r="G2152" s="160">
        <v>1</v>
      </c>
      <c r="M2152"/>
      <c r="N2152"/>
      <c r="O2152"/>
    </row>
    <row r="2153" spans="1:15" s="2" customFormat="1" x14ac:dyDescent="0.2">
      <c r="A2153" s="160">
        <v>2151</v>
      </c>
      <c r="B2153" s="168" t="s">
        <v>2875</v>
      </c>
      <c r="C2153" s="173" t="s">
        <v>726</v>
      </c>
      <c r="D2153" s="169">
        <v>36.31</v>
      </c>
      <c r="E2153" s="171" t="s">
        <v>3118</v>
      </c>
      <c r="F2153" s="174"/>
      <c r="G2153" s="160">
        <v>1</v>
      </c>
      <c r="M2153"/>
      <c r="N2153"/>
      <c r="O2153"/>
    </row>
    <row r="2154" spans="1:15" s="2" customFormat="1" x14ac:dyDescent="0.2">
      <c r="A2154" s="160">
        <v>2152</v>
      </c>
      <c r="B2154" s="168" t="s">
        <v>2876</v>
      </c>
      <c r="C2154" s="173" t="s">
        <v>726</v>
      </c>
      <c r="D2154" s="169">
        <v>36.08</v>
      </c>
      <c r="E2154" s="171" t="s">
        <v>3117</v>
      </c>
      <c r="F2154" s="174"/>
      <c r="G2154" s="160">
        <v>1</v>
      </c>
      <c r="M2154"/>
      <c r="N2154"/>
      <c r="O2154"/>
    </row>
    <row r="2155" spans="1:15" s="2" customFormat="1" x14ac:dyDescent="0.2">
      <c r="A2155" s="160">
        <v>2153</v>
      </c>
      <c r="B2155" s="168" t="s">
        <v>2877</v>
      </c>
      <c r="C2155" s="173" t="s">
        <v>726</v>
      </c>
      <c r="D2155" s="169">
        <v>38.590000000000003</v>
      </c>
      <c r="E2155" s="171" t="s">
        <v>3118</v>
      </c>
      <c r="F2155" s="174"/>
      <c r="G2155" s="160">
        <v>1</v>
      </c>
      <c r="M2155"/>
      <c r="N2155"/>
      <c r="O2155"/>
    </row>
    <row r="2156" spans="1:15" s="2" customFormat="1" x14ac:dyDescent="0.2">
      <c r="A2156" s="160">
        <v>2154</v>
      </c>
      <c r="B2156" s="168" t="s">
        <v>2878</v>
      </c>
      <c r="C2156" s="173" t="s">
        <v>726</v>
      </c>
      <c r="D2156" s="169">
        <v>38.340000000000003</v>
      </c>
      <c r="E2156" s="171" t="s">
        <v>3117</v>
      </c>
      <c r="F2156" s="174"/>
      <c r="G2156" s="160">
        <v>1</v>
      </c>
      <c r="M2156"/>
      <c r="N2156"/>
      <c r="O2156"/>
    </row>
    <row r="2157" spans="1:15" s="2" customFormat="1" x14ac:dyDescent="0.2">
      <c r="A2157" s="160">
        <v>2155</v>
      </c>
      <c r="B2157" s="168" t="s">
        <v>2879</v>
      </c>
      <c r="C2157" s="173" t="s">
        <v>726</v>
      </c>
      <c r="D2157" s="169">
        <v>25.1</v>
      </c>
      <c r="E2157" s="171" t="s">
        <v>3116</v>
      </c>
      <c r="F2157" s="174"/>
      <c r="G2157" s="160">
        <v>1</v>
      </c>
      <c r="M2157"/>
      <c r="N2157"/>
      <c r="O2157"/>
    </row>
    <row r="2158" spans="1:15" s="2" customFormat="1" x14ac:dyDescent="0.2">
      <c r="A2158" s="160">
        <v>2156</v>
      </c>
      <c r="B2158" s="168" t="s">
        <v>2880</v>
      </c>
      <c r="C2158" s="173" t="s">
        <v>726</v>
      </c>
      <c r="D2158" s="169">
        <v>25.1</v>
      </c>
      <c r="E2158" s="171" t="s">
        <v>3116</v>
      </c>
      <c r="F2158" s="174"/>
      <c r="G2158" s="160">
        <v>1</v>
      </c>
      <c r="M2158"/>
      <c r="N2158"/>
      <c r="O2158"/>
    </row>
    <row r="2159" spans="1:15" s="2" customFormat="1" x14ac:dyDescent="0.2">
      <c r="A2159" s="160">
        <v>2157</v>
      </c>
      <c r="B2159" s="168" t="s">
        <v>2881</v>
      </c>
      <c r="C2159" s="173" t="s">
        <v>726</v>
      </c>
      <c r="D2159" s="169">
        <v>36.31</v>
      </c>
      <c r="E2159" s="171" t="s">
        <v>3118</v>
      </c>
      <c r="F2159" s="174"/>
      <c r="G2159" s="160">
        <v>1</v>
      </c>
      <c r="M2159"/>
      <c r="N2159"/>
      <c r="O2159"/>
    </row>
    <row r="2160" spans="1:15" s="2" customFormat="1" x14ac:dyDescent="0.2">
      <c r="A2160" s="160">
        <v>2158</v>
      </c>
      <c r="B2160" s="168" t="s">
        <v>2882</v>
      </c>
      <c r="C2160" s="173" t="s">
        <v>726</v>
      </c>
      <c r="D2160" s="169">
        <v>36.08</v>
      </c>
      <c r="E2160" s="171" t="s">
        <v>3117</v>
      </c>
      <c r="F2160" s="174"/>
      <c r="G2160" s="160">
        <v>1</v>
      </c>
      <c r="M2160"/>
      <c r="N2160"/>
      <c r="O2160"/>
    </row>
    <row r="2161" spans="1:15" s="2" customFormat="1" x14ac:dyDescent="0.2">
      <c r="A2161" s="160">
        <v>2159</v>
      </c>
      <c r="B2161" s="168" t="s">
        <v>2883</v>
      </c>
      <c r="C2161" s="173" t="s">
        <v>726</v>
      </c>
      <c r="D2161" s="169">
        <v>38.590000000000003</v>
      </c>
      <c r="E2161" s="171" t="s">
        <v>3118</v>
      </c>
      <c r="F2161" s="174"/>
      <c r="G2161" s="160">
        <v>1</v>
      </c>
      <c r="M2161"/>
      <c r="N2161"/>
      <c r="O2161"/>
    </row>
    <row r="2162" spans="1:15" s="2" customFormat="1" x14ac:dyDescent="0.2">
      <c r="A2162" s="160">
        <v>2160</v>
      </c>
      <c r="B2162" s="168" t="s">
        <v>2884</v>
      </c>
      <c r="C2162" s="173" t="s">
        <v>726</v>
      </c>
      <c r="D2162" s="169">
        <v>38.340000000000003</v>
      </c>
      <c r="E2162" s="171" t="s">
        <v>3117</v>
      </c>
      <c r="F2162" s="174"/>
      <c r="G2162" s="160">
        <v>1</v>
      </c>
      <c r="M2162"/>
      <c r="N2162"/>
      <c r="O2162"/>
    </row>
    <row r="2163" spans="1:15" s="2" customFormat="1" x14ac:dyDescent="0.2">
      <c r="A2163" s="160">
        <v>2161</v>
      </c>
      <c r="B2163" s="168" t="s">
        <v>2885</v>
      </c>
      <c r="C2163" s="173" t="s">
        <v>726</v>
      </c>
      <c r="D2163" s="169">
        <v>36.31</v>
      </c>
      <c r="E2163" s="171" t="s">
        <v>3118</v>
      </c>
      <c r="F2163" s="174"/>
      <c r="G2163" s="160">
        <v>1</v>
      </c>
      <c r="M2163"/>
      <c r="N2163"/>
      <c r="O2163"/>
    </row>
    <row r="2164" spans="1:15" s="2" customFormat="1" x14ac:dyDescent="0.2">
      <c r="A2164" s="160">
        <v>2162</v>
      </c>
      <c r="B2164" s="168" t="s">
        <v>2886</v>
      </c>
      <c r="C2164" s="173" t="s">
        <v>726</v>
      </c>
      <c r="D2164" s="169">
        <v>36.08</v>
      </c>
      <c r="E2164" s="171" t="s">
        <v>3117</v>
      </c>
      <c r="F2164" s="174"/>
      <c r="G2164" s="160">
        <v>1</v>
      </c>
      <c r="M2164"/>
      <c r="N2164"/>
      <c r="O2164"/>
    </row>
    <row r="2165" spans="1:15" s="2" customFormat="1" x14ac:dyDescent="0.2">
      <c r="A2165" s="160">
        <v>2163</v>
      </c>
      <c r="B2165" s="168" t="s">
        <v>2887</v>
      </c>
      <c r="C2165" s="173" t="s">
        <v>726</v>
      </c>
      <c r="D2165" s="169">
        <v>25.1</v>
      </c>
      <c r="E2165" s="171" t="s">
        <v>3116</v>
      </c>
      <c r="F2165" s="174"/>
      <c r="G2165" s="160">
        <v>1</v>
      </c>
      <c r="M2165"/>
      <c r="N2165"/>
      <c r="O2165"/>
    </row>
    <row r="2166" spans="1:15" s="2" customFormat="1" x14ac:dyDescent="0.2">
      <c r="A2166" s="160">
        <v>2164</v>
      </c>
      <c r="B2166" s="168" t="s">
        <v>2888</v>
      </c>
      <c r="C2166" s="173" t="s">
        <v>726</v>
      </c>
      <c r="D2166" s="169">
        <v>25.1</v>
      </c>
      <c r="E2166" s="171" t="s">
        <v>3116</v>
      </c>
      <c r="F2166" s="174"/>
      <c r="G2166" s="160">
        <v>1</v>
      </c>
      <c r="M2166"/>
      <c r="N2166"/>
      <c r="O2166"/>
    </row>
    <row r="2167" spans="1:15" s="2" customFormat="1" x14ac:dyDescent="0.2">
      <c r="A2167" s="160">
        <v>2165</v>
      </c>
      <c r="B2167" s="163" t="s">
        <v>2889</v>
      </c>
      <c r="C2167" s="173" t="s">
        <v>726</v>
      </c>
      <c r="D2167" s="169">
        <v>36.08</v>
      </c>
      <c r="E2167" s="171" t="s">
        <v>3117</v>
      </c>
      <c r="F2167" s="174"/>
      <c r="G2167" s="160">
        <v>1</v>
      </c>
      <c r="M2167"/>
      <c r="N2167"/>
      <c r="O2167"/>
    </row>
    <row r="2168" spans="1:15" s="2" customFormat="1" x14ac:dyDescent="0.2">
      <c r="A2168" s="160">
        <v>2166</v>
      </c>
      <c r="B2168" s="168" t="s">
        <v>2890</v>
      </c>
      <c r="C2168" s="173" t="s">
        <v>726</v>
      </c>
      <c r="D2168" s="169">
        <v>25.1</v>
      </c>
      <c r="E2168" s="171" t="s">
        <v>3116</v>
      </c>
      <c r="F2168" s="174"/>
      <c r="G2168" s="160">
        <v>1</v>
      </c>
      <c r="M2168"/>
      <c r="N2168"/>
      <c r="O2168"/>
    </row>
    <row r="2169" spans="1:15" s="2" customFormat="1" x14ac:dyDescent="0.2">
      <c r="A2169" s="160">
        <v>2167</v>
      </c>
      <c r="B2169" s="168" t="s">
        <v>2891</v>
      </c>
      <c r="C2169" s="173" t="s">
        <v>726</v>
      </c>
      <c r="D2169" s="169">
        <v>25.1</v>
      </c>
      <c r="E2169" s="171" t="s">
        <v>3116</v>
      </c>
      <c r="F2169" s="174"/>
      <c r="G2169" s="160">
        <v>1</v>
      </c>
      <c r="M2169"/>
      <c r="N2169"/>
      <c r="O2169"/>
    </row>
    <row r="2170" spans="1:15" s="2" customFormat="1" x14ac:dyDescent="0.2">
      <c r="A2170" s="160">
        <v>2168</v>
      </c>
      <c r="B2170" s="168" t="s">
        <v>2892</v>
      </c>
      <c r="C2170" s="173" t="s">
        <v>726</v>
      </c>
      <c r="D2170" s="169">
        <v>25.1</v>
      </c>
      <c r="E2170" s="171" t="s">
        <v>3116</v>
      </c>
      <c r="F2170" s="174"/>
      <c r="G2170" s="160">
        <v>1</v>
      </c>
      <c r="M2170"/>
      <c r="N2170"/>
      <c r="O2170"/>
    </row>
    <row r="2171" spans="1:15" s="2" customFormat="1" x14ac:dyDescent="0.2">
      <c r="A2171" s="160">
        <v>2169</v>
      </c>
      <c r="B2171" s="168" t="s">
        <v>2893</v>
      </c>
      <c r="C2171" s="173" t="s">
        <v>726</v>
      </c>
      <c r="D2171" s="169">
        <v>25.1</v>
      </c>
      <c r="E2171" s="171" t="s">
        <v>3116</v>
      </c>
      <c r="F2171" s="174"/>
      <c r="G2171" s="160">
        <v>1</v>
      </c>
      <c r="M2171"/>
      <c r="N2171"/>
      <c r="O2171"/>
    </row>
    <row r="2172" spans="1:15" s="2" customFormat="1" x14ac:dyDescent="0.2">
      <c r="A2172" s="160">
        <v>2170</v>
      </c>
      <c r="B2172" s="163" t="s">
        <v>2894</v>
      </c>
      <c r="C2172" s="173" t="s">
        <v>726</v>
      </c>
      <c r="D2172" s="169">
        <v>36.08</v>
      </c>
      <c r="E2172" s="171" t="s">
        <v>3117</v>
      </c>
      <c r="F2172" s="174"/>
      <c r="G2172" s="160">
        <v>1</v>
      </c>
      <c r="M2172"/>
      <c r="N2172"/>
      <c r="O2172"/>
    </row>
    <row r="2173" spans="1:15" s="2" customFormat="1" x14ac:dyDescent="0.2">
      <c r="A2173" s="160">
        <v>2171</v>
      </c>
      <c r="B2173" s="163" t="s">
        <v>2895</v>
      </c>
      <c r="C2173" s="173" t="s">
        <v>726</v>
      </c>
      <c r="D2173" s="169">
        <v>36.31</v>
      </c>
      <c r="E2173" s="171" t="s">
        <v>3118</v>
      </c>
      <c r="F2173" s="174"/>
      <c r="G2173" s="160">
        <v>1</v>
      </c>
      <c r="M2173"/>
      <c r="N2173"/>
      <c r="O2173"/>
    </row>
    <row r="2174" spans="1:15" s="2" customFormat="1" x14ac:dyDescent="0.2">
      <c r="A2174" s="160">
        <v>2172</v>
      </c>
      <c r="B2174" s="163" t="s">
        <v>2896</v>
      </c>
      <c r="C2174" s="173" t="s">
        <v>726</v>
      </c>
      <c r="D2174" s="169">
        <v>36.08</v>
      </c>
      <c r="E2174" s="171" t="s">
        <v>3117</v>
      </c>
      <c r="F2174" s="174"/>
      <c r="G2174" s="160">
        <v>1</v>
      </c>
      <c r="M2174"/>
      <c r="N2174"/>
      <c r="O2174"/>
    </row>
    <row r="2175" spans="1:15" s="2" customFormat="1" x14ac:dyDescent="0.2">
      <c r="A2175" s="160">
        <v>2173</v>
      </c>
      <c r="B2175" s="168" t="s">
        <v>2897</v>
      </c>
      <c r="C2175" s="173" t="s">
        <v>726</v>
      </c>
      <c r="D2175" s="169">
        <v>25.1</v>
      </c>
      <c r="E2175" s="171" t="s">
        <v>3116</v>
      </c>
      <c r="F2175" s="174"/>
      <c r="G2175" s="160">
        <v>1</v>
      </c>
      <c r="M2175"/>
      <c r="N2175"/>
      <c r="O2175"/>
    </row>
    <row r="2176" spans="1:15" s="2" customFormat="1" x14ac:dyDescent="0.2">
      <c r="A2176" s="160">
        <v>2174</v>
      </c>
      <c r="B2176" s="168" t="s">
        <v>2898</v>
      </c>
      <c r="C2176" s="173" t="s">
        <v>726</v>
      </c>
      <c r="D2176" s="169">
        <v>25.1</v>
      </c>
      <c r="E2176" s="171" t="s">
        <v>3116</v>
      </c>
      <c r="F2176" s="174"/>
      <c r="G2176" s="160">
        <v>1</v>
      </c>
      <c r="M2176"/>
      <c r="N2176"/>
      <c r="O2176"/>
    </row>
    <row r="2177" spans="1:15" s="2" customFormat="1" x14ac:dyDescent="0.2">
      <c r="A2177" s="160">
        <v>2175</v>
      </c>
      <c r="B2177" s="168" t="s">
        <v>2899</v>
      </c>
      <c r="C2177" s="173" t="s">
        <v>726</v>
      </c>
      <c r="D2177" s="169">
        <v>36.08</v>
      </c>
      <c r="E2177" s="171" t="s">
        <v>3117</v>
      </c>
      <c r="F2177" s="174"/>
      <c r="G2177" s="160">
        <v>1</v>
      </c>
      <c r="M2177"/>
      <c r="N2177"/>
      <c r="O2177"/>
    </row>
    <row r="2178" spans="1:15" s="2" customFormat="1" x14ac:dyDescent="0.2">
      <c r="A2178" s="160">
        <v>2176</v>
      </c>
      <c r="B2178" s="168" t="s">
        <v>2900</v>
      </c>
      <c r="C2178" s="173" t="s">
        <v>726</v>
      </c>
      <c r="D2178" s="169">
        <v>36.08</v>
      </c>
      <c r="E2178" s="171" t="s">
        <v>3117</v>
      </c>
      <c r="F2178" s="174"/>
      <c r="G2178" s="160">
        <v>1</v>
      </c>
      <c r="M2178"/>
      <c r="N2178"/>
      <c r="O2178"/>
    </row>
    <row r="2179" spans="1:15" s="2" customFormat="1" x14ac:dyDescent="0.2">
      <c r="A2179" s="160">
        <v>2177</v>
      </c>
      <c r="B2179" s="168" t="s">
        <v>2901</v>
      </c>
      <c r="C2179" s="173" t="s">
        <v>726</v>
      </c>
      <c r="D2179" s="169">
        <v>36.31</v>
      </c>
      <c r="E2179" s="171" t="s">
        <v>3118</v>
      </c>
      <c r="F2179" s="174"/>
      <c r="G2179" s="160">
        <v>1</v>
      </c>
      <c r="M2179"/>
      <c r="N2179"/>
      <c r="O2179"/>
    </row>
    <row r="2180" spans="1:15" s="2" customFormat="1" x14ac:dyDescent="0.2">
      <c r="A2180" s="160">
        <v>2178</v>
      </c>
      <c r="B2180" s="168" t="s">
        <v>2902</v>
      </c>
      <c r="C2180" s="173" t="s">
        <v>726</v>
      </c>
      <c r="D2180" s="169">
        <v>36.08</v>
      </c>
      <c r="E2180" s="171" t="s">
        <v>3117</v>
      </c>
      <c r="F2180" s="174"/>
      <c r="G2180" s="160">
        <v>1</v>
      </c>
      <c r="M2180"/>
      <c r="N2180"/>
      <c r="O2180"/>
    </row>
    <row r="2181" spans="1:15" s="2" customFormat="1" x14ac:dyDescent="0.2">
      <c r="A2181" s="160">
        <v>2179</v>
      </c>
      <c r="B2181" s="168" t="s">
        <v>2903</v>
      </c>
      <c r="C2181" s="173" t="s">
        <v>726</v>
      </c>
      <c r="D2181" s="169">
        <v>36.31</v>
      </c>
      <c r="E2181" s="171" t="s">
        <v>3118</v>
      </c>
      <c r="F2181" s="174"/>
      <c r="G2181" s="160">
        <v>1</v>
      </c>
      <c r="M2181"/>
      <c r="N2181"/>
      <c r="O2181"/>
    </row>
    <row r="2182" spans="1:15" s="2" customFormat="1" x14ac:dyDescent="0.2">
      <c r="A2182" s="160">
        <v>2180</v>
      </c>
      <c r="B2182" s="168" t="s">
        <v>2904</v>
      </c>
      <c r="C2182" s="173" t="s">
        <v>726</v>
      </c>
      <c r="D2182" s="169">
        <v>36.08</v>
      </c>
      <c r="E2182" s="171" t="s">
        <v>3117</v>
      </c>
      <c r="F2182" s="174"/>
      <c r="G2182" s="160">
        <v>1</v>
      </c>
      <c r="M2182"/>
      <c r="N2182"/>
      <c r="O2182"/>
    </row>
    <row r="2183" spans="1:15" s="2" customFormat="1" x14ac:dyDescent="0.2">
      <c r="A2183" s="160">
        <v>2181</v>
      </c>
      <c r="B2183" s="168" t="s">
        <v>2905</v>
      </c>
      <c r="C2183" s="173" t="s">
        <v>726</v>
      </c>
      <c r="D2183" s="169">
        <v>36.31</v>
      </c>
      <c r="E2183" s="171" t="s">
        <v>3118</v>
      </c>
      <c r="F2183" s="174"/>
      <c r="G2183" s="160">
        <v>1</v>
      </c>
      <c r="M2183"/>
      <c r="N2183"/>
      <c r="O2183"/>
    </row>
    <row r="2184" spans="1:15" s="2" customFormat="1" x14ac:dyDescent="0.2">
      <c r="A2184" s="160">
        <v>2182</v>
      </c>
      <c r="B2184" s="168" t="s">
        <v>2906</v>
      </c>
      <c r="C2184" s="173" t="s">
        <v>726</v>
      </c>
      <c r="D2184" s="169">
        <v>36.08</v>
      </c>
      <c r="E2184" s="171" t="s">
        <v>3117</v>
      </c>
      <c r="F2184" s="174"/>
      <c r="G2184" s="160">
        <v>1</v>
      </c>
      <c r="M2184"/>
      <c r="N2184"/>
      <c r="O2184"/>
    </row>
    <row r="2185" spans="1:15" s="2" customFormat="1" x14ac:dyDescent="0.2">
      <c r="A2185" s="160">
        <v>2183</v>
      </c>
      <c r="B2185" s="168" t="s">
        <v>2907</v>
      </c>
      <c r="C2185" s="173" t="s">
        <v>726</v>
      </c>
      <c r="D2185" s="169">
        <v>36.31</v>
      </c>
      <c r="E2185" s="171" t="s">
        <v>3118</v>
      </c>
      <c r="F2185" s="174"/>
      <c r="G2185" s="160">
        <v>1</v>
      </c>
      <c r="M2185"/>
      <c r="N2185"/>
      <c r="O2185"/>
    </row>
    <row r="2186" spans="1:15" s="2" customFormat="1" x14ac:dyDescent="0.2">
      <c r="A2186" s="160">
        <v>2184</v>
      </c>
      <c r="B2186" s="168" t="s">
        <v>2908</v>
      </c>
      <c r="C2186" s="173" t="s">
        <v>726</v>
      </c>
      <c r="D2186" s="169">
        <v>36.08</v>
      </c>
      <c r="E2186" s="171" t="s">
        <v>3117</v>
      </c>
      <c r="F2186" s="174"/>
      <c r="G2186" s="160">
        <v>1</v>
      </c>
      <c r="M2186"/>
      <c r="N2186"/>
      <c r="O2186"/>
    </row>
    <row r="2187" spans="1:15" s="2" customFormat="1" x14ac:dyDescent="0.2">
      <c r="A2187" s="160">
        <v>2185</v>
      </c>
      <c r="B2187" s="168" t="s">
        <v>2909</v>
      </c>
      <c r="C2187" s="173" t="s">
        <v>726</v>
      </c>
      <c r="D2187" s="169">
        <v>36.31</v>
      </c>
      <c r="E2187" s="171" t="s">
        <v>3118</v>
      </c>
      <c r="F2187" s="174"/>
      <c r="G2187" s="160">
        <v>1</v>
      </c>
      <c r="M2187"/>
      <c r="N2187"/>
      <c r="O2187"/>
    </row>
    <row r="2188" spans="1:15" s="2" customFormat="1" x14ac:dyDescent="0.2">
      <c r="A2188" s="160">
        <v>2186</v>
      </c>
      <c r="B2188" s="168" t="s">
        <v>2910</v>
      </c>
      <c r="C2188" s="173" t="s">
        <v>726</v>
      </c>
      <c r="D2188" s="169">
        <v>36.08</v>
      </c>
      <c r="E2188" s="171" t="s">
        <v>3117</v>
      </c>
      <c r="F2188" s="174"/>
      <c r="G2188" s="160">
        <v>1</v>
      </c>
      <c r="M2188"/>
      <c r="N2188"/>
      <c r="O2188"/>
    </row>
    <row r="2189" spans="1:15" s="2" customFormat="1" x14ac:dyDescent="0.2">
      <c r="A2189" s="160">
        <v>2187</v>
      </c>
      <c r="B2189" s="168" t="s">
        <v>2911</v>
      </c>
      <c r="C2189" s="173" t="s">
        <v>726</v>
      </c>
      <c r="D2189" s="169">
        <v>36.31</v>
      </c>
      <c r="E2189" s="171" t="s">
        <v>3118</v>
      </c>
      <c r="F2189" s="174"/>
      <c r="G2189" s="160">
        <v>1</v>
      </c>
      <c r="M2189"/>
      <c r="N2189"/>
      <c r="O2189"/>
    </row>
    <row r="2190" spans="1:15" s="2" customFormat="1" x14ac:dyDescent="0.2">
      <c r="A2190" s="160">
        <v>2188</v>
      </c>
      <c r="B2190" s="168" t="s">
        <v>2912</v>
      </c>
      <c r="C2190" s="173" t="s">
        <v>726</v>
      </c>
      <c r="D2190" s="169">
        <v>36.08</v>
      </c>
      <c r="E2190" s="171" t="s">
        <v>3117</v>
      </c>
      <c r="F2190" s="174"/>
      <c r="G2190" s="160">
        <v>1</v>
      </c>
      <c r="M2190"/>
      <c r="N2190"/>
      <c r="O2190"/>
    </row>
    <row r="2191" spans="1:15" s="2" customFormat="1" x14ac:dyDescent="0.2">
      <c r="A2191" s="160">
        <v>2189</v>
      </c>
      <c r="B2191" s="168" t="s">
        <v>2913</v>
      </c>
      <c r="C2191" s="173" t="s">
        <v>726</v>
      </c>
      <c r="D2191" s="169">
        <v>36.31</v>
      </c>
      <c r="E2191" s="171" t="s">
        <v>3118</v>
      </c>
      <c r="F2191" s="174"/>
      <c r="G2191" s="160">
        <v>1</v>
      </c>
      <c r="M2191"/>
      <c r="N2191"/>
      <c r="O2191"/>
    </row>
    <row r="2192" spans="1:15" s="2" customFormat="1" x14ac:dyDescent="0.2">
      <c r="A2192" s="160">
        <v>2190</v>
      </c>
      <c r="B2192" s="168" t="s">
        <v>2914</v>
      </c>
      <c r="C2192" s="173" t="s">
        <v>726</v>
      </c>
      <c r="D2192" s="169">
        <v>36.08</v>
      </c>
      <c r="E2192" s="171" t="s">
        <v>3117</v>
      </c>
      <c r="F2192" s="174"/>
      <c r="G2192" s="160">
        <v>1</v>
      </c>
      <c r="M2192"/>
      <c r="N2192"/>
      <c r="O2192"/>
    </row>
    <row r="2193" spans="1:15" s="2" customFormat="1" x14ac:dyDescent="0.2">
      <c r="A2193" s="160">
        <v>2191</v>
      </c>
      <c r="B2193" s="168" t="s">
        <v>2915</v>
      </c>
      <c r="C2193" s="173" t="s">
        <v>726</v>
      </c>
      <c r="D2193" s="169">
        <v>38.340000000000003</v>
      </c>
      <c r="E2193" s="171" t="s">
        <v>3118</v>
      </c>
      <c r="F2193" s="174"/>
      <c r="G2193" s="160">
        <v>1</v>
      </c>
      <c r="M2193"/>
      <c r="N2193"/>
      <c r="O2193"/>
    </row>
    <row r="2194" spans="1:15" s="2" customFormat="1" x14ac:dyDescent="0.2">
      <c r="A2194" s="160">
        <v>2192</v>
      </c>
      <c r="B2194" s="168" t="s">
        <v>2916</v>
      </c>
      <c r="C2194" s="173" t="s">
        <v>726</v>
      </c>
      <c r="D2194" s="169">
        <v>36.08</v>
      </c>
      <c r="E2194" s="171" t="s">
        <v>3117</v>
      </c>
      <c r="F2194" s="174"/>
      <c r="G2194" s="160">
        <v>1</v>
      </c>
      <c r="M2194"/>
      <c r="N2194"/>
      <c r="O2194"/>
    </row>
    <row r="2195" spans="1:15" s="2" customFormat="1" x14ac:dyDescent="0.2">
      <c r="A2195" s="160">
        <v>2193</v>
      </c>
      <c r="B2195" s="168" t="s">
        <v>2917</v>
      </c>
      <c r="C2195" s="173" t="s">
        <v>726</v>
      </c>
      <c r="D2195" s="169">
        <v>36.08</v>
      </c>
      <c r="E2195" s="171" t="s">
        <v>3117</v>
      </c>
      <c r="F2195" s="174"/>
      <c r="G2195" s="160">
        <v>1</v>
      </c>
      <c r="M2195"/>
      <c r="N2195"/>
      <c r="O2195"/>
    </row>
    <row r="2196" spans="1:15" s="2" customFormat="1" x14ac:dyDescent="0.2">
      <c r="A2196" s="160">
        <v>2194</v>
      </c>
      <c r="B2196" s="168" t="s">
        <v>2918</v>
      </c>
      <c r="C2196" s="173" t="s">
        <v>726</v>
      </c>
      <c r="D2196" s="169">
        <v>38.340000000000003</v>
      </c>
      <c r="E2196" s="171" t="s">
        <v>3117</v>
      </c>
      <c r="F2196" s="174"/>
      <c r="G2196" s="160">
        <v>1</v>
      </c>
      <c r="M2196"/>
      <c r="N2196"/>
      <c r="O2196"/>
    </row>
    <row r="2197" spans="1:15" s="2" customFormat="1" x14ac:dyDescent="0.2">
      <c r="A2197" s="160">
        <v>2195</v>
      </c>
      <c r="B2197" s="168" t="s">
        <v>2919</v>
      </c>
      <c r="C2197" s="173" t="s">
        <v>726</v>
      </c>
      <c r="D2197" s="169">
        <v>25.1</v>
      </c>
      <c r="E2197" s="171" t="s">
        <v>3116</v>
      </c>
      <c r="F2197" s="174"/>
      <c r="G2197" s="160">
        <v>1</v>
      </c>
      <c r="M2197"/>
      <c r="N2197"/>
      <c r="O2197"/>
    </row>
    <row r="2198" spans="1:15" s="2" customFormat="1" x14ac:dyDescent="0.2">
      <c r="A2198" s="160">
        <v>2196</v>
      </c>
      <c r="B2198" s="168" t="s">
        <v>2920</v>
      </c>
      <c r="C2198" s="173" t="s">
        <v>726</v>
      </c>
      <c r="D2198" s="169">
        <v>38.090000000000003</v>
      </c>
      <c r="E2198" s="171" t="s">
        <v>3116</v>
      </c>
      <c r="F2198" s="174"/>
      <c r="G2198" s="160">
        <v>1</v>
      </c>
      <c r="M2198"/>
      <c r="N2198"/>
      <c r="O2198"/>
    </row>
    <row r="2199" spans="1:15" s="2" customFormat="1" x14ac:dyDescent="0.2">
      <c r="A2199" s="160">
        <v>2197</v>
      </c>
      <c r="B2199" s="168" t="s">
        <v>2921</v>
      </c>
      <c r="C2199" s="173" t="s">
        <v>726</v>
      </c>
      <c r="D2199" s="169">
        <v>36.08</v>
      </c>
      <c r="E2199" s="171" t="s">
        <v>3116</v>
      </c>
      <c r="F2199" s="174"/>
      <c r="G2199" s="160">
        <v>1</v>
      </c>
      <c r="M2199"/>
      <c r="N2199"/>
      <c r="O2199"/>
    </row>
    <row r="2200" spans="1:15" s="2" customFormat="1" x14ac:dyDescent="0.2">
      <c r="A2200" s="160">
        <v>2198</v>
      </c>
      <c r="B2200" s="168" t="s">
        <v>2922</v>
      </c>
      <c r="C2200" s="173" t="s">
        <v>726</v>
      </c>
      <c r="D2200" s="169">
        <v>36.08</v>
      </c>
      <c r="E2200" s="171" t="s">
        <v>3116</v>
      </c>
      <c r="F2200" s="174"/>
      <c r="G2200" s="160">
        <v>1</v>
      </c>
      <c r="M2200"/>
      <c r="N2200"/>
      <c r="O2200"/>
    </row>
    <row r="2201" spans="1:15" s="2" customFormat="1" x14ac:dyDescent="0.2">
      <c r="A2201" s="160">
        <v>2199</v>
      </c>
      <c r="B2201" s="168" t="s">
        <v>2923</v>
      </c>
      <c r="C2201" s="173" t="s">
        <v>726</v>
      </c>
      <c r="D2201" s="169">
        <v>43.6</v>
      </c>
      <c r="E2201" s="171" t="s">
        <v>3116</v>
      </c>
      <c r="F2201" s="174"/>
      <c r="G2201" s="160">
        <v>1</v>
      </c>
      <c r="M2201"/>
      <c r="N2201"/>
      <c r="O2201"/>
    </row>
    <row r="2202" spans="1:15" s="2" customFormat="1" x14ac:dyDescent="0.2">
      <c r="A2202" s="160">
        <v>2200</v>
      </c>
      <c r="B2202" s="168" t="s">
        <v>2924</v>
      </c>
      <c r="C2202" s="173" t="s">
        <v>726</v>
      </c>
      <c r="D2202" s="169">
        <v>43.6</v>
      </c>
      <c r="E2202" s="171" t="s">
        <v>3116</v>
      </c>
      <c r="F2202" s="174"/>
      <c r="G2202" s="160">
        <v>1</v>
      </c>
      <c r="M2202"/>
      <c r="N2202"/>
      <c r="O2202"/>
    </row>
    <row r="2203" spans="1:15" s="2" customFormat="1" x14ac:dyDescent="0.2">
      <c r="A2203" s="160">
        <v>2201</v>
      </c>
      <c r="B2203" s="168" t="s">
        <v>2925</v>
      </c>
      <c r="C2203" s="173" t="s">
        <v>726</v>
      </c>
      <c r="D2203" s="169">
        <v>36.08</v>
      </c>
      <c r="E2203" s="171" t="s">
        <v>3116</v>
      </c>
      <c r="F2203" s="174"/>
      <c r="G2203" s="160">
        <v>1</v>
      </c>
      <c r="M2203"/>
      <c r="N2203"/>
      <c r="O2203"/>
    </row>
    <row r="2204" spans="1:15" s="2" customFormat="1" x14ac:dyDescent="0.2">
      <c r="A2204" s="160">
        <v>2202</v>
      </c>
      <c r="B2204" s="168" t="s">
        <v>2926</v>
      </c>
      <c r="C2204" s="173" t="s">
        <v>726</v>
      </c>
      <c r="D2204" s="169">
        <v>25.1</v>
      </c>
      <c r="E2204" s="171" t="s">
        <v>3116</v>
      </c>
      <c r="F2204" s="174"/>
      <c r="G2204" s="160">
        <v>1</v>
      </c>
      <c r="M2204"/>
      <c r="N2204"/>
      <c r="O2204"/>
    </row>
    <row r="2205" spans="1:15" s="2" customFormat="1" x14ac:dyDescent="0.2">
      <c r="A2205" s="160">
        <v>2203</v>
      </c>
      <c r="B2205" s="168" t="s">
        <v>2927</v>
      </c>
      <c r="C2205" s="173" t="s">
        <v>726</v>
      </c>
      <c r="D2205" s="169">
        <v>38.590000000000003</v>
      </c>
      <c r="E2205" s="171" t="s">
        <v>3118</v>
      </c>
      <c r="F2205" s="174"/>
      <c r="G2205" s="160">
        <v>1</v>
      </c>
      <c r="M2205"/>
      <c r="N2205"/>
      <c r="O2205"/>
    </row>
    <row r="2206" spans="1:15" s="2" customFormat="1" x14ac:dyDescent="0.2">
      <c r="A2206" s="160">
        <v>2204</v>
      </c>
      <c r="B2206" s="163" t="s">
        <v>2928</v>
      </c>
      <c r="C2206" s="173" t="s">
        <v>726</v>
      </c>
      <c r="D2206" s="169">
        <v>36.31</v>
      </c>
      <c r="E2206" s="171" t="s">
        <v>3118</v>
      </c>
      <c r="F2206" s="174"/>
      <c r="G2206" s="160">
        <v>1</v>
      </c>
      <c r="M2206"/>
      <c r="N2206"/>
      <c r="O2206"/>
    </row>
    <row r="2207" spans="1:15" s="2" customFormat="1" x14ac:dyDescent="0.2">
      <c r="A2207" s="160">
        <v>2205</v>
      </c>
      <c r="B2207" s="161" t="s">
        <v>2929</v>
      </c>
      <c r="C2207" s="173" t="s">
        <v>726</v>
      </c>
      <c r="D2207" s="169">
        <v>36.08</v>
      </c>
      <c r="E2207" s="171" t="s">
        <v>3117</v>
      </c>
      <c r="F2207" s="174"/>
      <c r="G2207" s="160">
        <v>1</v>
      </c>
      <c r="M2207"/>
      <c r="N2207"/>
      <c r="O2207"/>
    </row>
    <row r="2208" spans="1:15" s="2" customFormat="1" x14ac:dyDescent="0.2">
      <c r="A2208" s="160">
        <v>2206</v>
      </c>
      <c r="B2208" s="161" t="s">
        <v>2930</v>
      </c>
      <c r="C2208" s="173" t="s">
        <v>726</v>
      </c>
      <c r="D2208" s="169">
        <v>36.31</v>
      </c>
      <c r="E2208" s="171" t="s">
        <v>3118</v>
      </c>
      <c r="F2208" s="174"/>
      <c r="G2208" s="160">
        <v>1</v>
      </c>
      <c r="M2208"/>
      <c r="N2208"/>
      <c r="O2208"/>
    </row>
    <row r="2209" spans="1:15" s="2" customFormat="1" x14ac:dyDescent="0.2">
      <c r="A2209" s="160">
        <v>2207</v>
      </c>
      <c r="B2209" s="161" t="s">
        <v>2931</v>
      </c>
      <c r="C2209" s="173" t="s">
        <v>726</v>
      </c>
      <c r="D2209" s="169">
        <v>36.08</v>
      </c>
      <c r="E2209" s="171" t="s">
        <v>3117</v>
      </c>
      <c r="F2209" s="174"/>
      <c r="G2209" s="160">
        <v>1</v>
      </c>
      <c r="M2209"/>
      <c r="N2209"/>
      <c r="O2209"/>
    </row>
    <row r="2210" spans="1:15" s="2" customFormat="1" x14ac:dyDescent="0.2">
      <c r="A2210" s="160">
        <v>2208</v>
      </c>
      <c r="B2210" s="161" t="s">
        <v>2932</v>
      </c>
      <c r="C2210" s="173" t="s">
        <v>726</v>
      </c>
      <c r="D2210" s="169">
        <v>36.31</v>
      </c>
      <c r="E2210" s="171" t="s">
        <v>3118</v>
      </c>
      <c r="F2210" s="174"/>
      <c r="G2210" s="160">
        <v>1</v>
      </c>
      <c r="M2210"/>
      <c r="N2210"/>
      <c r="O2210"/>
    </row>
    <row r="2211" spans="1:15" s="2" customFormat="1" x14ac:dyDescent="0.2">
      <c r="A2211" s="160">
        <v>2209</v>
      </c>
      <c r="B2211" s="161" t="s">
        <v>2933</v>
      </c>
      <c r="C2211" s="173" t="s">
        <v>726</v>
      </c>
      <c r="D2211" s="169">
        <v>36.08</v>
      </c>
      <c r="E2211" s="171" t="s">
        <v>3117</v>
      </c>
      <c r="F2211" s="174"/>
      <c r="G2211" s="160">
        <v>1</v>
      </c>
      <c r="M2211"/>
      <c r="N2211"/>
      <c r="O2211"/>
    </row>
    <row r="2212" spans="1:15" s="2" customFormat="1" x14ac:dyDescent="0.2">
      <c r="A2212" s="160">
        <v>2210</v>
      </c>
      <c r="B2212" s="161" t="s">
        <v>2934</v>
      </c>
      <c r="C2212" s="173" t="s">
        <v>726</v>
      </c>
      <c r="D2212" s="169">
        <v>36.31</v>
      </c>
      <c r="E2212" s="171" t="s">
        <v>3118</v>
      </c>
      <c r="F2212" s="174"/>
      <c r="G2212" s="160">
        <v>1</v>
      </c>
      <c r="M2212"/>
      <c r="N2212"/>
      <c r="O2212"/>
    </row>
    <row r="2213" spans="1:15" s="2" customFormat="1" x14ac:dyDescent="0.2">
      <c r="A2213" s="160">
        <v>2211</v>
      </c>
      <c r="B2213" s="168" t="s">
        <v>2935</v>
      </c>
      <c r="C2213" s="173" t="s">
        <v>726</v>
      </c>
      <c r="D2213" s="169">
        <v>25.1</v>
      </c>
      <c r="E2213" s="171" t="s">
        <v>3116</v>
      </c>
      <c r="F2213" s="174"/>
      <c r="G2213" s="160">
        <v>1</v>
      </c>
      <c r="M2213"/>
      <c r="N2213"/>
      <c r="O2213"/>
    </row>
    <row r="2214" spans="1:15" s="2" customFormat="1" x14ac:dyDescent="0.2">
      <c r="A2214" s="160">
        <v>2212</v>
      </c>
      <c r="B2214" s="168" t="s">
        <v>2936</v>
      </c>
      <c r="C2214" s="173" t="s">
        <v>726</v>
      </c>
      <c r="D2214" s="169">
        <v>25.1</v>
      </c>
      <c r="E2214" s="171" t="s">
        <v>3116</v>
      </c>
      <c r="F2214" s="174"/>
      <c r="G2214" s="160">
        <v>1</v>
      </c>
      <c r="M2214"/>
      <c r="N2214"/>
      <c r="O2214"/>
    </row>
    <row r="2215" spans="1:15" s="2" customFormat="1" x14ac:dyDescent="0.2">
      <c r="A2215" s="160">
        <v>2213</v>
      </c>
      <c r="B2215" s="163" t="s">
        <v>2937</v>
      </c>
      <c r="C2215" s="173" t="s">
        <v>726</v>
      </c>
      <c r="D2215" s="164">
        <v>36.08</v>
      </c>
      <c r="E2215" s="171" t="s">
        <v>3117</v>
      </c>
      <c r="F2215" s="174"/>
      <c r="G2215" s="160">
        <v>1</v>
      </c>
      <c r="M2215"/>
      <c r="N2215"/>
      <c r="O2215"/>
    </row>
    <row r="2216" spans="1:15" s="2" customFormat="1" x14ac:dyDescent="0.2">
      <c r="A2216" s="160">
        <v>2214</v>
      </c>
      <c r="B2216" s="168" t="s">
        <v>2938</v>
      </c>
      <c r="C2216" s="173" t="s">
        <v>726</v>
      </c>
      <c r="D2216" s="169">
        <v>36.31</v>
      </c>
      <c r="E2216" s="171" t="s">
        <v>3118</v>
      </c>
      <c r="F2216" s="174"/>
      <c r="G2216" s="160">
        <v>1</v>
      </c>
      <c r="M2216"/>
      <c r="N2216"/>
      <c r="O2216"/>
    </row>
    <row r="2217" spans="1:15" s="2" customFormat="1" x14ac:dyDescent="0.2">
      <c r="A2217" s="160">
        <v>2215</v>
      </c>
      <c r="B2217" s="168" t="s">
        <v>2939</v>
      </c>
      <c r="C2217" s="173" t="s">
        <v>726</v>
      </c>
      <c r="D2217" s="169">
        <v>36.08</v>
      </c>
      <c r="E2217" s="171" t="s">
        <v>3117</v>
      </c>
      <c r="F2217" s="174"/>
      <c r="G2217" s="160">
        <v>1</v>
      </c>
      <c r="M2217"/>
      <c r="N2217"/>
      <c r="O2217"/>
    </row>
    <row r="2218" spans="1:15" s="2" customFormat="1" x14ac:dyDescent="0.2">
      <c r="A2218" s="160">
        <v>2216</v>
      </c>
      <c r="B2218" s="168" t="s">
        <v>2940</v>
      </c>
      <c r="C2218" s="173" t="s">
        <v>726</v>
      </c>
      <c r="D2218" s="169">
        <v>25.5</v>
      </c>
      <c r="E2218" s="171" t="s">
        <v>489</v>
      </c>
      <c r="F2218" s="174"/>
      <c r="G2218" s="160">
        <v>1</v>
      </c>
      <c r="M2218"/>
      <c r="N2218"/>
      <c r="O2218"/>
    </row>
    <row r="2219" spans="1:15" s="2" customFormat="1" x14ac:dyDescent="0.2">
      <c r="A2219" s="160">
        <v>2217</v>
      </c>
      <c r="B2219" s="168" t="s">
        <v>2941</v>
      </c>
      <c r="C2219" s="173" t="s">
        <v>726</v>
      </c>
      <c r="D2219" s="169">
        <v>25.56</v>
      </c>
      <c r="E2219" s="171" t="s">
        <v>489</v>
      </c>
      <c r="F2219" s="174"/>
      <c r="G2219" s="160">
        <v>1</v>
      </c>
      <c r="M2219"/>
      <c r="N2219"/>
      <c r="O2219"/>
    </row>
    <row r="2220" spans="1:15" s="2" customFormat="1" x14ac:dyDescent="0.2">
      <c r="A2220" s="160">
        <v>2218</v>
      </c>
      <c r="B2220" s="168" t="s">
        <v>2942</v>
      </c>
      <c r="C2220" s="173" t="s">
        <v>726</v>
      </c>
      <c r="D2220" s="169">
        <v>25.56</v>
      </c>
      <c r="E2220" s="171" t="s">
        <v>489</v>
      </c>
      <c r="F2220" s="174"/>
      <c r="G2220" s="160">
        <v>1</v>
      </c>
      <c r="M2220"/>
      <c r="N2220"/>
      <c r="O2220"/>
    </row>
    <row r="2221" spans="1:15" s="2" customFormat="1" x14ac:dyDescent="0.2">
      <c r="A2221" s="160">
        <v>2219</v>
      </c>
      <c r="B2221" s="168" t="s">
        <v>2943</v>
      </c>
      <c r="C2221" s="173" t="s">
        <v>726</v>
      </c>
      <c r="D2221" s="169">
        <v>25.56</v>
      </c>
      <c r="E2221" s="171" t="s">
        <v>489</v>
      </c>
      <c r="F2221" s="174"/>
      <c r="G2221" s="160">
        <v>1</v>
      </c>
      <c r="M2221"/>
      <c r="N2221"/>
      <c r="O2221"/>
    </row>
    <row r="2222" spans="1:15" s="2" customFormat="1" x14ac:dyDescent="0.2">
      <c r="A2222" s="160">
        <v>2220</v>
      </c>
      <c r="B2222" s="168" t="s">
        <v>2944</v>
      </c>
      <c r="C2222" s="173" t="s">
        <v>726</v>
      </c>
      <c r="D2222" s="169">
        <v>25.56</v>
      </c>
      <c r="E2222" s="171" t="s">
        <v>489</v>
      </c>
      <c r="F2222" s="174"/>
      <c r="G2222" s="160">
        <v>1</v>
      </c>
      <c r="M2222"/>
      <c r="N2222"/>
      <c r="O2222"/>
    </row>
    <row r="2223" spans="1:15" s="2" customFormat="1" x14ac:dyDescent="0.2">
      <c r="A2223" s="160">
        <v>2221</v>
      </c>
      <c r="B2223" s="168" t="s">
        <v>2945</v>
      </c>
      <c r="C2223" s="173" t="s">
        <v>726</v>
      </c>
      <c r="D2223" s="169">
        <v>25.56</v>
      </c>
      <c r="E2223" s="171" t="s">
        <v>489</v>
      </c>
      <c r="F2223" s="174"/>
      <c r="G2223" s="160">
        <v>1</v>
      </c>
      <c r="M2223"/>
      <c r="N2223"/>
      <c r="O2223"/>
    </row>
    <row r="2224" spans="1:15" s="2" customFormat="1" x14ac:dyDescent="0.2">
      <c r="A2224" s="160">
        <v>2222</v>
      </c>
      <c r="B2224" s="168" t="s">
        <v>2946</v>
      </c>
      <c r="C2224" s="173" t="s">
        <v>726</v>
      </c>
      <c r="D2224" s="169">
        <v>25.56</v>
      </c>
      <c r="E2224" s="171" t="s">
        <v>489</v>
      </c>
      <c r="F2224" s="174"/>
      <c r="G2224" s="160">
        <v>1</v>
      </c>
      <c r="M2224"/>
      <c r="N2224"/>
      <c r="O2224"/>
    </row>
    <row r="2225" spans="1:15" s="2" customFormat="1" x14ac:dyDescent="0.2">
      <c r="A2225" s="160">
        <v>2223</v>
      </c>
      <c r="B2225" s="168" t="s">
        <v>2947</v>
      </c>
      <c r="C2225" s="173" t="s">
        <v>726</v>
      </c>
      <c r="D2225" s="169">
        <v>25.56</v>
      </c>
      <c r="E2225" s="171" t="s">
        <v>489</v>
      </c>
      <c r="F2225" s="174"/>
      <c r="G2225" s="160">
        <v>1</v>
      </c>
      <c r="M2225"/>
      <c r="N2225"/>
      <c r="O2225"/>
    </row>
    <row r="2226" spans="1:15" s="2" customFormat="1" x14ac:dyDescent="0.2">
      <c r="A2226" s="160">
        <v>2224</v>
      </c>
      <c r="B2226" s="168" t="s">
        <v>2948</v>
      </c>
      <c r="C2226" s="173" t="s">
        <v>726</v>
      </c>
      <c r="D2226" s="169">
        <v>25.56</v>
      </c>
      <c r="E2226" s="171" t="s">
        <v>489</v>
      </c>
      <c r="F2226" s="174"/>
      <c r="G2226" s="160">
        <v>1</v>
      </c>
      <c r="M2226"/>
      <c r="N2226"/>
      <c r="O2226"/>
    </row>
    <row r="2227" spans="1:15" s="2" customFormat="1" x14ac:dyDescent="0.2">
      <c r="A2227" s="160">
        <v>2225</v>
      </c>
      <c r="B2227" s="168" t="s">
        <v>2949</v>
      </c>
      <c r="C2227" s="173" t="s">
        <v>726</v>
      </c>
      <c r="D2227" s="169">
        <v>25.56</v>
      </c>
      <c r="E2227" s="171" t="s">
        <v>489</v>
      </c>
      <c r="F2227" s="174"/>
      <c r="G2227" s="160">
        <v>1</v>
      </c>
      <c r="M2227"/>
      <c r="N2227"/>
      <c r="O2227"/>
    </row>
    <row r="2228" spans="1:15" s="2" customFormat="1" x14ac:dyDescent="0.2">
      <c r="A2228" s="160">
        <v>2226</v>
      </c>
      <c r="B2228" s="163" t="s">
        <v>2950</v>
      </c>
      <c r="C2228" s="173" t="s">
        <v>726</v>
      </c>
      <c r="D2228" s="169">
        <v>36.99</v>
      </c>
      <c r="E2228" s="171" t="s">
        <v>3118</v>
      </c>
      <c r="F2228" s="174"/>
      <c r="G2228" s="160">
        <v>1</v>
      </c>
      <c r="M2228"/>
      <c r="N2228"/>
      <c r="O2228"/>
    </row>
    <row r="2229" spans="1:15" s="2" customFormat="1" x14ac:dyDescent="0.2">
      <c r="A2229" s="160">
        <v>2227</v>
      </c>
      <c r="B2229" s="163" t="s">
        <v>2951</v>
      </c>
      <c r="C2229" s="173" t="s">
        <v>726</v>
      </c>
      <c r="D2229" s="169">
        <v>36.75</v>
      </c>
      <c r="E2229" s="171" t="s">
        <v>3117</v>
      </c>
      <c r="F2229" s="174"/>
      <c r="G2229" s="160">
        <v>1</v>
      </c>
      <c r="M2229"/>
      <c r="N2229"/>
      <c r="O2229"/>
    </row>
    <row r="2230" spans="1:15" s="2" customFormat="1" x14ac:dyDescent="0.2">
      <c r="A2230" s="160">
        <v>2228</v>
      </c>
      <c r="B2230" s="168" t="s">
        <v>2952</v>
      </c>
      <c r="C2230" s="173" t="s">
        <v>726</v>
      </c>
      <c r="D2230" s="169">
        <v>25.56</v>
      </c>
      <c r="E2230" s="171" t="s">
        <v>489</v>
      </c>
      <c r="F2230" s="174"/>
      <c r="G2230" s="160">
        <v>1</v>
      </c>
      <c r="M2230"/>
      <c r="N2230"/>
      <c r="O2230"/>
    </row>
    <row r="2231" spans="1:15" s="2" customFormat="1" x14ac:dyDescent="0.2">
      <c r="A2231" s="160">
        <v>2229</v>
      </c>
      <c r="B2231" s="168" t="s">
        <v>2953</v>
      </c>
      <c r="C2231" s="173" t="s">
        <v>726</v>
      </c>
      <c r="D2231" s="169">
        <v>25.56</v>
      </c>
      <c r="E2231" s="171" t="s">
        <v>489</v>
      </c>
      <c r="F2231" s="174"/>
      <c r="G2231" s="160">
        <v>1</v>
      </c>
      <c r="M2231"/>
      <c r="N2231"/>
      <c r="O2231"/>
    </row>
    <row r="2232" spans="1:15" s="2" customFormat="1" x14ac:dyDescent="0.2">
      <c r="A2232" s="160">
        <v>2230</v>
      </c>
      <c r="B2232" s="168" t="s">
        <v>2954</v>
      </c>
      <c r="C2232" s="173" t="s">
        <v>726</v>
      </c>
      <c r="D2232" s="169">
        <v>36.65</v>
      </c>
      <c r="E2232" s="171" t="s">
        <v>3117</v>
      </c>
      <c r="F2232" s="174"/>
      <c r="G2232" s="160">
        <v>1</v>
      </c>
      <c r="M2232"/>
      <c r="N2232"/>
      <c r="O2232"/>
    </row>
    <row r="2233" spans="1:15" x14ac:dyDescent="0.2">
      <c r="A2233" s="160">
        <v>2231</v>
      </c>
      <c r="B2233" s="163" t="s">
        <v>2955</v>
      </c>
      <c r="C2233" s="173" t="s">
        <v>726</v>
      </c>
      <c r="D2233" s="169">
        <v>40.35</v>
      </c>
      <c r="E2233" s="171" t="s">
        <v>3118</v>
      </c>
      <c r="F2233" s="160"/>
      <c r="G2233" s="160">
        <v>1</v>
      </c>
      <c r="M2233"/>
      <c r="N2233"/>
      <c r="O2233"/>
    </row>
    <row r="2234" spans="1:15" x14ac:dyDescent="0.2">
      <c r="A2234" s="160">
        <v>2232</v>
      </c>
      <c r="B2234" s="168" t="s">
        <v>2956</v>
      </c>
      <c r="C2234" s="173" t="s">
        <v>726</v>
      </c>
      <c r="D2234" s="169">
        <v>25.56</v>
      </c>
      <c r="E2234" s="171" t="s">
        <v>3117</v>
      </c>
      <c r="F2234" s="160"/>
      <c r="G2234" s="160">
        <v>1</v>
      </c>
      <c r="M2234"/>
      <c r="N2234"/>
      <c r="O2234"/>
    </row>
    <row r="2235" spans="1:15" x14ac:dyDescent="0.2">
      <c r="A2235" s="160">
        <v>2233</v>
      </c>
      <c r="B2235" s="163" t="s">
        <v>2957</v>
      </c>
      <c r="C2235" s="173" t="s">
        <v>726</v>
      </c>
      <c r="D2235" s="164">
        <v>37.479999999999997</v>
      </c>
      <c r="E2235" s="171" t="s">
        <v>3118</v>
      </c>
      <c r="F2235" s="160"/>
      <c r="G2235" s="160">
        <v>1</v>
      </c>
      <c r="M2235"/>
      <c r="N2235"/>
      <c r="O2235"/>
    </row>
    <row r="2236" spans="1:15" x14ac:dyDescent="0.2">
      <c r="A2236" s="160">
        <v>2234</v>
      </c>
      <c r="B2236" s="168" t="s">
        <v>2958</v>
      </c>
      <c r="C2236" s="173" t="s">
        <v>726</v>
      </c>
      <c r="D2236" s="169">
        <v>24.7</v>
      </c>
      <c r="E2236" s="171" t="s">
        <v>3117</v>
      </c>
      <c r="F2236" s="160"/>
      <c r="G2236" s="160">
        <v>1</v>
      </c>
      <c r="M2236"/>
      <c r="N2236"/>
      <c r="O2236"/>
    </row>
    <row r="2237" spans="1:15" x14ac:dyDescent="0.2">
      <c r="A2237" s="160">
        <v>2235</v>
      </c>
      <c r="B2237" s="168" t="s">
        <v>2959</v>
      </c>
      <c r="C2237" s="173" t="s">
        <v>726</v>
      </c>
      <c r="D2237" s="169">
        <v>24.7</v>
      </c>
      <c r="E2237" s="171" t="s">
        <v>3117</v>
      </c>
      <c r="F2237" s="160"/>
      <c r="G2237" s="160">
        <v>1</v>
      </c>
      <c r="M2237"/>
      <c r="N2237"/>
      <c r="O2237"/>
    </row>
    <row r="2238" spans="1:15" s="2" customFormat="1" x14ac:dyDescent="0.2">
      <c r="A2238" s="160">
        <v>2236</v>
      </c>
      <c r="B2238" s="168" t="s">
        <v>2960</v>
      </c>
      <c r="C2238" s="173" t="s">
        <v>726</v>
      </c>
      <c r="D2238" s="169">
        <v>25.25</v>
      </c>
      <c r="E2238" s="171" t="s">
        <v>3116</v>
      </c>
      <c r="F2238" s="174"/>
      <c r="G2238" s="160">
        <v>1</v>
      </c>
      <c r="M2238"/>
      <c r="N2238"/>
      <c r="O2238"/>
    </row>
    <row r="2239" spans="1:15" s="2" customFormat="1" x14ac:dyDescent="0.2">
      <c r="A2239" s="160">
        <v>2237</v>
      </c>
      <c r="B2239" s="168" t="s">
        <v>2961</v>
      </c>
      <c r="C2239" s="173" t="s">
        <v>726</v>
      </c>
      <c r="D2239" s="169">
        <v>25.25</v>
      </c>
      <c r="E2239" s="171" t="s">
        <v>3116</v>
      </c>
      <c r="F2239" s="174"/>
      <c r="G2239" s="160">
        <v>1</v>
      </c>
      <c r="M2239"/>
      <c r="N2239"/>
      <c r="O2239"/>
    </row>
    <row r="2240" spans="1:15" s="2" customFormat="1" x14ac:dyDescent="0.2">
      <c r="A2240" s="160">
        <v>2238</v>
      </c>
      <c r="B2240" s="161" t="s">
        <v>2962</v>
      </c>
      <c r="C2240" s="173" t="s">
        <v>726</v>
      </c>
      <c r="D2240" s="169">
        <v>36.53</v>
      </c>
      <c r="E2240" s="171" t="s">
        <v>3118</v>
      </c>
      <c r="F2240" s="174"/>
      <c r="G2240" s="160">
        <v>1</v>
      </c>
      <c r="M2240"/>
      <c r="N2240"/>
      <c r="O2240"/>
    </row>
    <row r="2241" spans="1:15" s="2" customFormat="1" x14ac:dyDescent="0.2">
      <c r="A2241" s="160">
        <v>2239</v>
      </c>
      <c r="B2241" s="168" t="s">
        <v>2963</v>
      </c>
      <c r="C2241" s="173" t="s">
        <v>726</v>
      </c>
      <c r="D2241" s="169">
        <v>38.57</v>
      </c>
      <c r="E2241" s="171" t="s">
        <v>3117</v>
      </c>
      <c r="F2241" s="174"/>
      <c r="G2241" s="160">
        <v>1</v>
      </c>
      <c r="M2241"/>
      <c r="N2241"/>
      <c r="O2241"/>
    </row>
    <row r="2242" spans="1:15" s="2" customFormat="1" x14ac:dyDescent="0.2">
      <c r="A2242" s="160">
        <v>2240</v>
      </c>
      <c r="B2242" s="168" t="s">
        <v>2964</v>
      </c>
      <c r="C2242" s="173" t="s">
        <v>726</v>
      </c>
      <c r="D2242" s="169">
        <v>25.25</v>
      </c>
      <c r="E2242" s="171" t="s">
        <v>3116</v>
      </c>
      <c r="F2242" s="174"/>
      <c r="G2242" s="160">
        <v>1</v>
      </c>
      <c r="M2242"/>
      <c r="N2242"/>
      <c r="O2242"/>
    </row>
    <row r="2243" spans="1:15" s="2" customFormat="1" x14ac:dyDescent="0.2">
      <c r="A2243" s="160">
        <v>2241</v>
      </c>
      <c r="B2243" s="168" t="s">
        <v>2965</v>
      </c>
      <c r="C2243" s="173" t="s">
        <v>726</v>
      </c>
      <c r="D2243" s="169">
        <v>38.32</v>
      </c>
      <c r="E2243" s="171" t="s">
        <v>3116</v>
      </c>
      <c r="F2243" s="174"/>
      <c r="G2243" s="160">
        <v>1</v>
      </c>
      <c r="M2243"/>
      <c r="N2243"/>
      <c r="O2243"/>
    </row>
    <row r="2244" spans="1:15" s="2" customFormat="1" x14ac:dyDescent="0.2">
      <c r="A2244" s="160">
        <v>2242</v>
      </c>
      <c r="B2244" s="168" t="s">
        <v>2966</v>
      </c>
      <c r="C2244" s="173" t="s">
        <v>726</v>
      </c>
      <c r="D2244" s="169">
        <v>36.299999999999997</v>
      </c>
      <c r="E2244" s="171" t="s">
        <v>3116</v>
      </c>
      <c r="F2244" s="174"/>
      <c r="G2244" s="160">
        <v>1</v>
      </c>
      <c r="M2244"/>
      <c r="N2244"/>
      <c r="O2244"/>
    </row>
    <row r="2245" spans="1:15" s="2" customFormat="1" x14ac:dyDescent="0.2">
      <c r="A2245" s="160">
        <v>2243</v>
      </c>
      <c r="B2245" s="168" t="s">
        <v>2967</v>
      </c>
      <c r="C2245" s="173" t="s">
        <v>726</v>
      </c>
      <c r="D2245" s="169">
        <v>36.299999999999997</v>
      </c>
      <c r="E2245" s="171" t="s">
        <v>3116</v>
      </c>
      <c r="F2245" s="174"/>
      <c r="G2245" s="160">
        <v>1</v>
      </c>
      <c r="M2245"/>
      <c r="N2245"/>
      <c r="O2245"/>
    </row>
    <row r="2246" spans="1:15" s="2" customFormat="1" x14ac:dyDescent="0.2">
      <c r="A2246" s="160">
        <v>2244</v>
      </c>
      <c r="B2246" s="168" t="s">
        <v>2968</v>
      </c>
      <c r="C2246" s="173" t="s">
        <v>726</v>
      </c>
      <c r="D2246" s="169">
        <v>37.299999999999997</v>
      </c>
      <c r="E2246" s="171" t="s">
        <v>3116</v>
      </c>
      <c r="F2246" s="174"/>
      <c r="G2246" s="160">
        <v>1</v>
      </c>
      <c r="M2246"/>
      <c r="N2246"/>
      <c r="O2246"/>
    </row>
    <row r="2247" spans="1:15" s="2" customFormat="1" x14ac:dyDescent="0.2">
      <c r="A2247" s="160">
        <v>2245</v>
      </c>
      <c r="B2247" s="168" t="s">
        <v>2969</v>
      </c>
      <c r="C2247" s="173" t="s">
        <v>726</v>
      </c>
      <c r="D2247" s="169">
        <v>25.25</v>
      </c>
      <c r="E2247" s="171" t="s">
        <v>3116</v>
      </c>
      <c r="F2247" s="174"/>
      <c r="G2247" s="160">
        <v>1</v>
      </c>
      <c r="M2247"/>
      <c r="N2247"/>
      <c r="O2247"/>
    </row>
    <row r="2248" spans="1:15" s="2" customFormat="1" x14ac:dyDescent="0.2">
      <c r="A2248" s="160">
        <v>2246</v>
      </c>
      <c r="B2248" s="168" t="s">
        <v>2970</v>
      </c>
      <c r="C2248" s="173" t="s">
        <v>726</v>
      </c>
      <c r="D2248" s="169">
        <v>36.53</v>
      </c>
      <c r="E2248" s="171" t="s">
        <v>3118</v>
      </c>
      <c r="F2248" s="174"/>
      <c r="G2248" s="160">
        <v>1</v>
      </c>
      <c r="M2248"/>
      <c r="N2248"/>
      <c r="O2248"/>
    </row>
    <row r="2249" spans="1:15" s="2" customFormat="1" x14ac:dyDescent="0.2">
      <c r="A2249" s="160">
        <v>2247</v>
      </c>
      <c r="B2249" s="168" t="s">
        <v>2971</v>
      </c>
      <c r="C2249" s="173" t="s">
        <v>726</v>
      </c>
      <c r="D2249" s="169">
        <v>25.25</v>
      </c>
      <c r="E2249" s="171" t="s">
        <v>3116</v>
      </c>
      <c r="F2249" s="174"/>
      <c r="G2249" s="160">
        <v>1</v>
      </c>
      <c r="M2249"/>
      <c r="N2249"/>
      <c r="O2249"/>
    </row>
    <row r="2250" spans="1:15" s="2" customFormat="1" x14ac:dyDescent="0.2">
      <c r="A2250" s="160">
        <v>2248</v>
      </c>
      <c r="B2250" s="168" t="s">
        <v>2972</v>
      </c>
      <c r="C2250" s="173" t="s">
        <v>726</v>
      </c>
      <c r="D2250" s="169">
        <v>25.25</v>
      </c>
      <c r="E2250" s="171" t="s">
        <v>3116</v>
      </c>
      <c r="F2250" s="174"/>
      <c r="G2250" s="160">
        <v>1</v>
      </c>
      <c r="M2250"/>
      <c r="N2250"/>
      <c r="O2250"/>
    </row>
    <row r="2251" spans="1:15" s="2" customFormat="1" x14ac:dyDescent="0.2">
      <c r="A2251" s="160">
        <v>2249</v>
      </c>
      <c r="B2251" s="168" t="s">
        <v>2973</v>
      </c>
      <c r="C2251" s="173" t="s">
        <v>726</v>
      </c>
      <c r="D2251" s="169">
        <v>25.25</v>
      </c>
      <c r="E2251" s="171" t="s">
        <v>3116</v>
      </c>
      <c r="F2251" s="174"/>
      <c r="G2251" s="160">
        <v>1</v>
      </c>
      <c r="M2251"/>
      <c r="N2251"/>
      <c r="O2251"/>
    </row>
    <row r="2252" spans="1:15" s="2" customFormat="1" x14ac:dyDescent="0.2">
      <c r="A2252" s="160">
        <v>2250</v>
      </c>
      <c r="B2252" s="168" t="s">
        <v>2974</v>
      </c>
      <c r="C2252" s="173" t="s">
        <v>726</v>
      </c>
      <c r="D2252" s="169">
        <v>25.25</v>
      </c>
      <c r="E2252" s="171" t="s">
        <v>3116</v>
      </c>
      <c r="F2252" s="174"/>
      <c r="G2252" s="160">
        <v>1</v>
      </c>
      <c r="M2252"/>
      <c r="N2252"/>
      <c r="O2252"/>
    </row>
    <row r="2253" spans="1:15" s="2" customFormat="1" x14ac:dyDescent="0.2">
      <c r="A2253" s="160">
        <v>2251</v>
      </c>
      <c r="B2253" s="161" t="s">
        <v>2975</v>
      </c>
      <c r="C2253" s="173" t="s">
        <v>726</v>
      </c>
      <c r="D2253" s="169">
        <v>38.57</v>
      </c>
      <c r="E2253" s="171" t="s">
        <v>3118</v>
      </c>
      <c r="F2253" s="174"/>
      <c r="G2253" s="160">
        <v>1</v>
      </c>
      <c r="M2253"/>
      <c r="N2253"/>
      <c r="O2253"/>
    </row>
    <row r="2254" spans="1:15" s="2" customFormat="1" x14ac:dyDescent="0.2">
      <c r="A2254" s="160">
        <v>2252</v>
      </c>
      <c r="B2254" s="168" t="s">
        <v>2976</v>
      </c>
      <c r="C2254" s="173" t="s">
        <v>726</v>
      </c>
      <c r="D2254" s="169">
        <v>25.25</v>
      </c>
      <c r="E2254" s="171" t="s">
        <v>3116</v>
      </c>
      <c r="F2254" s="174"/>
      <c r="G2254" s="160">
        <v>1</v>
      </c>
      <c r="M2254"/>
      <c r="N2254"/>
      <c r="O2254"/>
    </row>
    <row r="2255" spans="1:15" s="2" customFormat="1" x14ac:dyDescent="0.2">
      <c r="A2255" s="160">
        <v>2253</v>
      </c>
      <c r="B2255" s="161" t="s">
        <v>2977</v>
      </c>
      <c r="C2255" s="173" t="s">
        <v>726</v>
      </c>
      <c r="D2255" s="169">
        <v>38.32</v>
      </c>
      <c r="E2255" s="171" t="s">
        <v>3116</v>
      </c>
      <c r="F2255" s="174"/>
      <c r="G2255" s="160">
        <v>1</v>
      </c>
      <c r="M2255"/>
      <c r="N2255"/>
      <c r="O2255"/>
    </row>
    <row r="2256" spans="1:15" s="2" customFormat="1" x14ac:dyDescent="0.2">
      <c r="A2256" s="160">
        <v>2254</v>
      </c>
      <c r="B2256" s="168" t="s">
        <v>2978</v>
      </c>
      <c r="C2256" s="173" t="s">
        <v>726</v>
      </c>
      <c r="D2256" s="169">
        <v>25.25</v>
      </c>
      <c r="E2256" s="171" t="s">
        <v>3116</v>
      </c>
      <c r="F2256" s="174"/>
      <c r="G2256" s="160">
        <v>1</v>
      </c>
      <c r="M2256"/>
      <c r="N2256"/>
      <c r="O2256"/>
    </row>
    <row r="2257" spans="1:15" s="2" customFormat="1" x14ac:dyDescent="0.2">
      <c r="A2257" s="160">
        <v>2255</v>
      </c>
      <c r="B2257" s="161" t="s">
        <v>2979</v>
      </c>
      <c r="C2257" s="173" t="s">
        <v>726</v>
      </c>
      <c r="D2257" s="169">
        <v>36.53</v>
      </c>
      <c r="E2257" s="171" t="s">
        <v>3118</v>
      </c>
      <c r="F2257" s="174"/>
      <c r="G2257" s="160">
        <v>1</v>
      </c>
      <c r="M2257"/>
      <c r="N2257"/>
      <c r="O2257"/>
    </row>
    <row r="2258" spans="1:15" s="2" customFormat="1" x14ac:dyDescent="0.2">
      <c r="A2258" s="160">
        <v>2256</v>
      </c>
      <c r="B2258" s="161" t="s">
        <v>2980</v>
      </c>
      <c r="C2258" s="173" t="s">
        <v>726</v>
      </c>
      <c r="D2258" s="169">
        <v>40.340000000000003</v>
      </c>
      <c r="E2258" s="171" t="s">
        <v>3118</v>
      </c>
      <c r="F2258" s="174"/>
      <c r="G2258" s="160">
        <v>1</v>
      </c>
      <c r="M2258"/>
      <c r="N2258"/>
      <c r="O2258"/>
    </row>
    <row r="2259" spans="1:15" s="2" customFormat="1" x14ac:dyDescent="0.2">
      <c r="A2259" s="160">
        <v>2257</v>
      </c>
      <c r="B2259" s="161" t="s">
        <v>2981</v>
      </c>
      <c r="C2259" s="173" t="s">
        <v>726</v>
      </c>
      <c r="D2259" s="169">
        <v>36.53</v>
      </c>
      <c r="E2259" s="171" t="s">
        <v>3118</v>
      </c>
      <c r="F2259" s="174"/>
      <c r="G2259" s="160">
        <v>1</v>
      </c>
      <c r="M2259"/>
      <c r="N2259"/>
      <c r="O2259"/>
    </row>
    <row r="2260" spans="1:15" s="2" customFormat="1" x14ac:dyDescent="0.2">
      <c r="A2260" s="160">
        <v>2258</v>
      </c>
      <c r="B2260" s="161" t="s">
        <v>2982</v>
      </c>
      <c r="C2260" s="173" t="s">
        <v>726</v>
      </c>
      <c r="D2260" s="169">
        <v>36.299999999999997</v>
      </c>
      <c r="E2260" s="171" t="s">
        <v>3117</v>
      </c>
      <c r="F2260" s="174"/>
      <c r="G2260" s="160">
        <v>1</v>
      </c>
      <c r="M2260"/>
      <c r="N2260"/>
      <c r="O2260"/>
    </row>
    <row r="2261" spans="1:15" s="2" customFormat="1" x14ac:dyDescent="0.2">
      <c r="A2261" s="160">
        <v>2259</v>
      </c>
      <c r="B2261" s="168" t="s">
        <v>2983</v>
      </c>
      <c r="C2261" s="173" t="s">
        <v>726</v>
      </c>
      <c r="D2261" s="169">
        <v>36.299999999999997</v>
      </c>
      <c r="E2261" s="171" t="s">
        <v>3117</v>
      </c>
      <c r="F2261" s="174"/>
      <c r="G2261" s="160">
        <v>1</v>
      </c>
      <c r="M2261"/>
      <c r="N2261"/>
      <c r="O2261"/>
    </row>
    <row r="2262" spans="1:15" s="2" customFormat="1" x14ac:dyDescent="0.2">
      <c r="A2262" s="160">
        <v>2260</v>
      </c>
      <c r="B2262" s="171" t="s">
        <v>2984</v>
      </c>
      <c r="C2262" s="173" t="s">
        <v>726</v>
      </c>
      <c r="D2262" s="169">
        <v>36.53</v>
      </c>
      <c r="E2262" s="171" t="s">
        <v>3118</v>
      </c>
      <c r="F2262" s="174"/>
      <c r="G2262" s="160">
        <v>1</v>
      </c>
      <c r="M2262"/>
      <c r="N2262"/>
      <c r="O2262"/>
    </row>
    <row r="2263" spans="1:15" s="2" customFormat="1" x14ac:dyDescent="0.2">
      <c r="A2263" s="160">
        <v>2261</v>
      </c>
      <c r="B2263" s="168" t="s">
        <v>2985</v>
      </c>
      <c r="C2263" s="173" t="s">
        <v>726</v>
      </c>
      <c r="D2263" s="169">
        <v>25.25</v>
      </c>
      <c r="E2263" s="171" t="s">
        <v>3116</v>
      </c>
      <c r="F2263" s="174"/>
      <c r="G2263" s="160">
        <v>1</v>
      </c>
      <c r="M2263"/>
      <c r="N2263"/>
      <c r="O2263"/>
    </row>
    <row r="2264" spans="1:15" x14ac:dyDescent="0.2">
      <c r="A2264" s="160">
        <v>2262</v>
      </c>
      <c r="B2264" s="163" t="s">
        <v>2986</v>
      </c>
      <c r="C2264" s="173" t="s">
        <v>726</v>
      </c>
      <c r="D2264" s="164">
        <v>37.479999999999997</v>
      </c>
      <c r="E2264" s="171" t="s">
        <v>3117</v>
      </c>
      <c r="F2264" s="160"/>
      <c r="G2264" s="160">
        <v>1</v>
      </c>
      <c r="M2264"/>
      <c r="N2264"/>
      <c r="O2264"/>
    </row>
    <row r="2265" spans="1:15" s="2" customFormat="1" x14ac:dyDescent="0.2">
      <c r="A2265" s="160">
        <v>2263</v>
      </c>
      <c r="B2265" s="163" t="s">
        <v>2987</v>
      </c>
      <c r="C2265" s="173" t="s">
        <v>726</v>
      </c>
      <c r="D2265" s="164">
        <v>38.590000000000003</v>
      </c>
      <c r="E2265" s="171" t="s">
        <v>3118</v>
      </c>
      <c r="F2265" s="174"/>
      <c r="G2265" s="160">
        <v>1</v>
      </c>
      <c r="M2265"/>
      <c r="N2265"/>
      <c r="O2265"/>
    </row>
    <row r="2266" spans="1:15" x14ac:dyDescent="0.2">
      <c r="A2266" s="160">
        <v>2264</v>
      </c>
      <c r="B2266" s="163" t="s">
        <v>2988</v>
      </c>
      <c r="C2266" s="173" t="s">
        <v>726</v>
      </c>
      <c r="D2266" s="164">
        <v>37.479999999999997</v>
      </c>
      <c r="E2266" s="171" t="s">
        <v>3117</v>
      </c>
      <c r="F2266" s="160"/>
      <c r="G2266" s="160">
        <v>1</v>
      </c>
      <c r="M2266"/>
      <c r="N2266"/>
      <c r="O2266"/>
    </row>
    <row r="2267" spans="1:15" x14ac:dyDescent="0.2">
      <c r="A2267" s="160">
        <v>2265</v>
      </c>
      <c r="B2267" s="163" t="s">
        <v>2989</v>
      </c>
      <c r="C2267" s="173" t="s">
        <v>726</v>
      </c>
      <c r="D2267" s="164">
        <v>37.479999999999997</v>
      </c>
      <c r="E2267" s="171" t="s">
        <v>3118</v>
      </c>
      <c r="F2267" s="160"/>
      <c r="G2267" s="160">
        <v>1</v>
      </c>
      <c r="M2267"/>
      <c r="N2267"/>
      <c r="O2267"/>
    </row>
    <row r="2268" spans="1:15" x14ac:dyDescent="0.2">
      <c r="A2268" s="160">
        <v>2266</v>
      </c>
      <c r="B2268" s="163" t="s">
        <v>2990</v>
      </c>
      <c r="C2268" s="173" t="s">
        <v>726</v>
      </c>
      <c r="D2268" s="164">
        <v>37.479999999999997</v>
      </c>
      <c r="E2268" s="171" t="s">
        <v>3117</v>
      </c>
      <c r="F2268" s="160"/>
      <c r="G2268" s="160">
        <v>1</v>
      </c>
      <c r="M2268"/>
      <c r="N2268"/>
      <c r="O2268"/>
    </row>
    <row r="2269" spans="1:15" x14ac:dyDescent="0.2">
      <c r="A2269" s="160">
        <v>2267</v>
      </c>
      <c r="B2269" s="163" t="s">
        <v>2991</v>
      </c>
      <c r="C2269" s="173" t="s">
        <v>726</v>
      </c>
      <c r="D2269" s="164">
        <v>37.479999999999997</v>
      </c>
      <c r="E2269" s="171" t="s">
        <v>3118</v>
      </c>
      <c r="F2269" s="160"/>
      <c r="G2269" s="160">
        <v>1</v>
      </c>
      <c r="M2269"/>
      <c r="N2269"/>
      <c r="O2269"/>
    </row>
    <row r="2270" spans="1:15" x14ac:dyDescent="0.2">
      <c r="A2270" s="160">
        <v>2268</v>
      </c>
      <c r="B2270" s="163" t="s">
        <v>2992</v>
      </c>
      <c r="C2270" s="173" t="s">
        <v>726</v>
      </c>
      <c r="D2270" s="164">
        <v>37.479999999999997</v>
      </c>
      <c r="E2270" s="171" t="s">
        <v>3117</v>
      </c>
      <c r="F2270" s="160"/>
      <c r="G2270" s="160">
        <v>1</v>
      </c>
      <c r="M2270"/>
      <c r="N2270"/>
      <c r="O2270"/>
    </row>
    <row r="2271" spans="1:15" x14ac:dyDescent="0.2">
      <c r="A2271" s="160">
        <v>2269</v>
      </c>
      <c r="B2271" s="163" t="s">
        <v>2993</v>
      </c>
      <c r="C2271" s="173" t="s">
        <v>726</v>
      </c>
      <c r="D2271" s="164">
        <v>37.479999999999997</v>
      </c>
      <c r="E2271" s="171" t="s">
        <v>3118</v>
      </c>
      <c r="F2271" s="160"/>
      <c r="G2271" s="160">
        <v>1</v>
      </c>
      <c r="M2271"/>
      <c r="N2271"/>
      <c r="O2271"/>
    </row>
    <row r="2272" spans="1:15" x14ac:dyDescent="0.2">
      <c r="A2272" s="160">
        <v>2270</v>
      </c>
      <c r="B2272" s="163" t="s">
        <v>2994</v>
      </c>
      <c r="C2272" s="173" t="s">
        <v>726</v>
      </c>
      <c r="D2272" s="164">
        <v>39.83</v>
      </c>
      <c r="E2272" s="171" t="s">
        <v>3118</v>
      </c>
      <c r="F2272" s="160"/>
      <c r="G2272" s="160">
        <v>1</v>
      </c>
      <c r="M2272"/>
      <c r="N2272"/>
      <c r="O2272"/>
    </row>
    <row r="2273" spans="1:15" x14ac:dyDescent="0.2">
      <c r="A2273" s="160">
        <v>2271</v>
      </c>
      <c r="B2273" s="163" t="s">
        <v>2995</v>
      </c>
      <c r="C2273" s="173" t="s">
        <v>726</v>
      </c>
      <c r="D2273" s="164">
        <v>37.479999999999997</v>
      </c>
      <c r="E2273" s="171" t="s">
        <v>3118</v>
      </c>
      <c r="F2273" s="160"/>
      <c r="G2273" s="160">
        <v>1</v>
      </c>
      <c r="M2273"/>
      <c r="N2273"/>
      <c r="O2273"/>
    </row>
    <row r="2274" spans="1:15" x14ac:dyDescent="0.2">
      <c r="A2274" s="160">
        <v>2272</v>
      </c>
      <c r="B2274" s="163" t="s">
        <v>2996</v>
      </c>
      <c r="C2274" s="173" t="s">
        <v>726</v>
      </c>
      <c r="D2274" s="164">
        <v>37.479999999999997</v>
      </c>
      <c r="E2274" s="171" t="s">
        <v>3118</v>
      </c>
      <c r="F2274" s="160"/>
      <c r="G2274" s="160">
        <v>1</v>
      </c>
      <c r="M2274"/>
      <c r="N2274"/>
      <c r="O2274"/>
    </row>
    <row r="2275" spans="1:15" x14ac:dyDescent="0.2">
      <c r="A2275" s="160">
        <v>2273</v>
      </c>
      <c r="B2275" s="163" t="s">
        <v>2997</v>
      </c>
      <c r="C2275" s="173" t="s">
        <v>726</v>
      </c>
      <c r="D2275" s="164">
        <v>37.479999999999997</v>
      </c>
      <c r="E2275" s="171" t="s">
        <v>3117</v>
      </c>
      <c r="F2275" s="160"/>
      <c r="G2275" s="160">
        <v>1</v>
      </c>
      <c r="M2275"/>
      <c r="N2275"/>
      <c r="O2275"/>
    </row>
    <row r="2276" spans="1:15" x14ac:dyDescent="0.2">
      <c r="A2276" s="160">
        <v>2274</v>
      </c>
      <c r="B2276" s="163" t="s">
        <v>2998</v>
      </c>
      <c r="C2276" s="173" t="s">
        <v>726</v>
      </c>
      <c r="D2276" s="164">
        <v>37.479999999999997</v>
      </c>
      <c r="E2276" s="171" t="s">
        <v>3118</v>
      </c>
      <c r="F2276" s="160"/>
      <c r="G2276" s="160">
        <v>1</v>
      </c>
      <c r="M2276"/>
      <c r="N2276"/>
      <c r="O2276"/>
    </row>
    <row r="2277" spans="1:15" x14ac:dyDescent="0.2">
      <c r="A2277" s="160">
        <v>2275</v>
      </c>
      <c r="B2277" s="163" t="s">
        <v>2999</v>
      </c>
      <c r="C2277" s="173" t="s">
        <v>726</v>
      </c>
      <c r="D2277" s="164">
        <v>37.479999999999997</v>
      </c>
      <c r="E2277" s="171" t="s">
        <v>3117</v>
      </c>
      <c r="F2277" s="160"/>
      <c r="G2277" s="160">
        <v>1</v>
      </c>
      <c r="M2277"/>
      <c r="N2277"/>
      <c r="O2277"/>
    </row>
    <row r="2278" spans="1:15" x14ac:dyDescent="0.2">
      <c r="A2278" s="160">
        <v>2276</v>
      </c>
      <c r="B2278" s="163" t="s">
        <v>3000</v>
      </c>
      <c r="C2278" s="173" t="s">
        <v>726</v>
      </c>
      <c r="D2278" s="164">
        <v>37.479999999999997</v>
      </c>
      <c r="E2278" s="171" t="s">
        <v>3118</v>
      </c>
      <c r="F2278" s="160"/>
      <c r="G2278" s="160">
        <v>1</v>
      </c>
      <c r="M2278"/>
      <c r="N2278"/>
      <c r="O2278"/>
    </row>
    <row r="2279" spans="1:15" x14ac:dyDescent="0.2">
      <c r="A2279" s="160">
        <v>2277</v>
      </c>
      <c r="B2279" s="163" t="s">
        <v>3001</v>
      </c>
      <c r="C2279" s="173" t="s">
        <v>726</v>
      </c>
      <c r="D2279" s="164">
        <v>37.479999999999997</v>
      </c>
      <c r="E2279" s="171" t="s">
        <v>3117</v>
      </c>
      <c r="F2279" s="160"/>
      <c r="G2279" s="160">
        <v>1</v>
      </c>
      <c r="M2279"/>
      <c r="N2279"/>
      <c r="O2279"/>
    </row>
    <row r="2280" spans="1:15" x14ac:dyDescent="0.2">
      <c r="A2280" s="160">
        <v>2278</v>
      </c>
      <c r="B2280" s="163" t="s">
        <v>3002</v>
      </c>
      <c r="C2280" s="173" t="s">
        <v>726</v>
      </c>
      <c r="D2280" s="164">
        <v>37.479999999999997</v>
      </c>
      <c r="E2280" s="171" t="s">
        <v>3118</v>
      </c>
      <c r="F2280" s="160"/>
      <c r="G2280" s="160">
        <v>1</v>
      </c>
      <c r="M2280"/>
      <c r="N2280"/>
      <c r="O2280"/>
    </row>
    <row r="2281" spans="1:15" x14ac:dyDescent="0.2">
      <c r="A2281" s="160">
        <v>2279</v>
      </c>
      <c r="B2281" s="163" t="s">
        <v>3003</v>
      </c>
      <c r="C2281" s="173" t="s">
        <v>726</v>
      </c>
      <c r="D2281" s="164">
        <v>37.479999999999997</v>
      </c>
      <c r="E2281" s="171" t="s">
        <v>3117</v>
      </c>
      <c r="F2281" s="160"/>
      <c r="G2281" s="160">
        <v>1</v>
      </c>
      <c r="M2281"/>
      <c r="N2281"/>
      <c r="O2281"/>
    </row>
    <row r="2282" spans="1:15" x14ac:dyDescent="0.2">
      <c r="A2282" s="160">
        <v>2280</v>
      </c>
      <c r="B2282" s="163" t="s">
        <v>3004</v>
      </c>
      <c r="C2282" s="173" t="s">
        <v>726</v>
      </c>
      <c r="D2282" s="164">
        <v>37.479999999999997</v>
      </c>
      <c r="E2282" s="171" t="s">
        <v>3118</v>
      </c>
      <c r="F2282" s="160"/>
      <c r="G2282" s="160">
        <v>1</v>
      </c>
      <c r="M2282"/>
      <c r="N2282"/>
      <c r="O2282"/>
    </row>
    <row r="2283" spans="1:15" x14ac:dyDescent="0.2">
      <c r="A2283" s="160">
        <v>2281</v>
      </c>
      <c r="B2283" s="163" t="s">
        <v>3005</v>
      </c>
      <c r="C2283" s="173" t="s">
        <v>726</v>
      </c>
      <c r="D2283" s="164">
        <v>37.479999999999997</v>
      </c>
      <c r="E2283" s="171" t="s">
        <v>3117</v>
      </c>
      <c r="F2283" s="160"/>
      <c r="G2283" s="160">
        <v>1</v>
      </c>
      <c r="M2283"/>
      <c r="N2283"/>
      <c r="O2283"/>
    </row>
    <row r="2284" spans="1:15" x14ac:dyDescent="0.2">
      <c r="A2284" s="160">
        <v>2282</v>
      </c>
      <c r="B2284" s="163" t="s">
        <v>3006</v>
      </c>
      <c r="C2284" s="173" t="s">
        <v>726</v>
      </c>
      <c r="D2284" s="164">
        <v>37.479999999999997</v>
      </c>
      <c r="E2284" s="171" t="s">
        <v>3118</v>
      </c>
      <c r="F2284" s="160"/>
      <c r="G2284" s="160">
        <v>1</v>
      </c>
      <c r="M2284"/>
      <c r="N2284"/>
      <c r="O2284"/>
    </row>
    <row r="2285" spans="1:15" x14ac:dyDescent="0.2">
      <c r="A2285" s="160">
        <v>2283</v>
      </c>
      <c r="B2285" s="163" t="s">
        <v>3007</v>
      </c>
      <c r="C2285" s="173" t="s">
        <v>726</v>
      </c>
      <c r="D2285" s="164">
        <v>37.479999999999997</v>
      </c>
      <c r="E2285" s="171" t="s">
        <v>3117</v>
      </c>
      <c r="F2285" s="160"/>
      <c r="G2285" s="160">
        <v>1</v>
      </c>
      <c r="M2285"/>
      <c r="N2285"/>
      <c r="O2285"/>
    </row>
    <row r="2286" spans="1:15" x14ac:dyDescent="0.2">
      <c r="A2286" s="160">
        <v>2284</v>
      </c>
      <c r="B2286" s="163" t="s">
        <v>3008</v>
      </c>
      <c r="C2286" s="173" t="s">
        <v>726</v>
      </c>
      <c r="D2286" s="164">
        <v>37.479999999999997</v>
      </c>
      <c r="E2286" s="171" t="s">
        <v>3118</v>
      </c>
      <c r="F2286" s="160"/>
      <c r="G2286" s="160">
        <v>1</v>
      </c>
      <c r="M2286"/>
      <c r="N2286"/>
      <c r="O2286"/>
    </row>
    <row r="2287" spans="1:15" x14ac:dyDescent="0.2">
      <c r="A2287" s="160">
        <v>2285</v>
      </c>
      <c r="B2287" s="163" t="s">
        <v>3009</v>
      </c>
      <c r="C2287" s="173" t="s">
        <v>726</v>
      </c>
      <c r="D2287" s="164">
        <v>37.479999999999997</v>
      </c>
      <c r="E2287" s="171" t="s">
        <v>3117</v>
      </c>
      <c r="F2287" s="160"/>
      <c r="G2287" s="160">
        <v>1</v>
      </c>
      <c r="M2287"/>
      <c r="N2287"/>
      <c r="O2287"/>
    </row>
    <row r="2288" spans="1:15" x14ac:dyDescent="0.2">
      <c r="A2288" s="160">
        <v>2286</v>
      </c>
      <c r="B2288" s="163" t="s">
        <v>3010</v>
      </c>
      <c r="C2288" s="173" t="s">
        <v>726</v>
      </c>
      <c r="D2288" s="164">
        <v>37.479999999999997</v>
      </c>
      <c r="E2288" s="171" t="s">
        <v>3118</v>
      </c>
      <c r="F2288" s="160"/>
      <c r="G2288" s="160">
        <v>1</v>
      </c>
      <c r="M2288"/>
      <c r="N2288"/>
      <c r="O2288"/>
    </row>
    <row r="2289" spans="1:15" s="2" customFormat="1" x14ac:dyDescent="0.2">
      <c r="A2289" s="160">
        <v>2287</v>
      </c>
      <c r="B2289" s="163" t="s">
        <v>3011</v>
      </c>
      <c r="C2289" s="173" t="s">
        <v>726</v>
      </c>
      <c r="D2289" s="164">
        <v>36.31</v>
      </c>
      <c r="E2289" s="171" t="s">
        <v>3118</v>
      </c>
      <c r="F2289" s="174"/>
      <c r="G2289" s="160">
        <v>1</v>
      </c>
      <c r="M2289"/>
      <c r="N2289"/>
      <c r="O2289"/>
    </row>
    <row r="2290" spans="1:15" s="2" customFormat="1" x14ac:dyDescent="0.2">
      <c r="A2290" s="160">
        <v>2288</v>
      </c>
      <c r="B2290" s="163" t="s">
        <v>3012</v>
      </c>
      <c r="C2290" s="173" t="s">
        <v>726</v>
      </c>
      <c r="D2290" s="164">
        <v>36.08</v>
      </c>
      <c r="E2290" s="171" t="s">
        <v>3117</v>
      </c>
      <c r="F2290" s="174"/>
      <c r="G2290" s="160">
        <v>1</v>
      </c>
      <c r="M2290"/>
      <c r="N2290"/>
      <c r="O2290"/>
    </row>
    <row r="2291" spans="1:15" s="2" customFormat="1" x14ac:dyDescent="0.2">
      <c r="A2291" s="160">
        <v>2289</v>
      </c>
      <c r="B2291" s="163" t="s">
        <v>3013</v>
      </c>
      <c r="C2291" s="173" t="s">
        <v>726</v>
      </c>
      <c r="D2291" s="164">
        <v>36.31</v>
      </c>
      <c r="E2291" s="171" t="s">
        <v>3118</v>
      </c>
      <c r="F2291" s="174"/>
      <c r="G2291" s="160">
        <v>1</v>
      </c>
      <c r="M2291"/>
      <c r="N2291"/>
      <c r="O2291"/>
    </row>
    <row r="2292" spans="1:15" s="2" customFormat="1" x14ac:dyDescent="0.2">
      <c r="A2292" s="160">
        <v>2290</v>
      </c>
      <c r="B2292" s="163" t="s">
        <v>3014</v>
      </c>
      <c r="C2292" s="173" t="s">
        <v>726</v>
      </c>
      <c r="D2292" s="164">
        <v>36.08</v>
      </c>
      <c r="E2292" s="171" t="s">
        <v>3117</v>
      </c>
      <c r="F2292" s="174"/>
      <c r="G2292" s="160">
        <v>1</v>
      </c>
      <c r="M2292"/>
      <c r="N2292"/>
      <c r="O2292"/>
    </row>
    <row r="2293" spans="1:15" s="2" customFormat="1" x14ac:dyDescent="0.2">
      <c r="A2293" s="160">
        <v>2291</v>
      </c>
      <c r="B2293" s="163" t="s">
        <v>3015</v>
      </c>
      <c r="C2293" s="173" t="s">
        <v>726</v>
      </c>
      <c r="D2293" s="164">
        <v>36.31</v>
      </c>
      <c r="E2293" s="171" t="s">
        <v>3118</v>
      </c>
      <c r="F2293" s="174"/>
      <c r="G2293" s="160">
        <v>1</v>
      </c>
      <c r="M2293"/>
      <c r="N2293"/>
      <c r="O2293"/>
    </row>
    <row r="2294" spans="1:15" s="2" customFormat="1" x14ac:dyDescent="0.2">
      <c r="A2294" s="160">
        <v>2292</v>
      </c>
      <c r="B2294" s="163" t="s">
        <v>3016</v>
      </c>
      <c r="C2294" s="173" t="s">
        <v>726</v>
      </c>
      <c r="D2294" s="164">
        <v>36.31</v>
      </c>
      <c r="E2294" s="171" t="s">
        <v>3117</v>
      </c>
      <c r="F2294" s="174"/>
      <c r="G2294" s="160">
        <v>1</v>
      </c>
      <c r="M2294"/>
      <c r="N2294"/>
      <c r="O2294"/>
    </row>
    <row r="2295" spans="1:15" s="2" customFormat="1" x14ac:dyDescent="0.2">
      <c r="A2295" s="160">
        <v>2293</v>
      </c>
      <c r="B2295" s="163" t="s">
        <v>3017</v>
      </c>
      <c r="C2295" s="173" t="s">
        <v>726</v>
      </c>
      <c r="D2295" s="164">
        <v>36.31</v>
      </c>
      <c r="E2295" s="171" t="s">
        <v>3118</v>
      </c>
      <c r="F2295" s="174"/>
      <c r="G2295" s="160">
        <v>1</v>
      </c>
      <c r="M2295"/>
      <c r="N2295"/>
      <c r="O2295"/>
    </row>
    <row r="2296" spans="1:15" s="2" customFormat="1" x14ac:dyDescent="0.2">
      <c r="A2296" s="160">
        <v>2294</v>
      </c>
      <c r="B2296" s="163" t="s">
        <v>3018</v>
      </c>
      <c r="C2296" s="173" t="s">
        <v>726</v>
      </c>
      <c r="D2296" s="164">
        <v>36.31</v>
      </c>
      <c r="E2296" s="171" t="s">
        <v>3118</v>
      </c>
      <c r="F2296" s="174"/>
      <c r="G2296" s="160">
        <v>1</v>
      </c>
      <c r="M2296"/>
      <c r="N2296"/>
      <c r="O2296"/>
    </row>
    <row r="2297" spans="1:15" s="2" customFormat="1" x14ac:dyDescent="0.2">
      <c r="A2297" s="160">
        <v>2295</v>
      </c>
      <c r="B2297" s="163" t="s">
        <v>3019</v>
      </c>
      <c r="C2297" s="173" t="s">
        <v>726</v>
      </c>
      <c r="D2297" s="164">
        <v>36.08</v>
      </c>
      <c r="E2297" s="171" t="s">
        <v>3117</v>
      </c>
      <c r="F2297" s="174"/>
      <c r="G2297" s="160">
        <v>1</v>
      </c>
      <c r="M2297"/>
      <c r="N2297"/>
      <c r="O2297"/>
    </row>
    <row r="2298" spans="1:15" s="2" customFormat="1" x14ac:dyDescent="0.2">
      <c r="A2298" s="160">
        <v>2296</v>
      </c>
      <c r="B2298" s="163" t="s">
        <v>3020</v>
      </c>
      <c r="C2298" s="173" t="s">
        <v>726</v>
      </c>
      <c r="D2298" s="164">
        <v>36.31</v>
      </c>
      <c r="E2298" s="171" t="s">
        <v>3118</v>
      </c>
      <c r="F2298" s="174"/>
      <c r="G2298" s="160">
        <v>1</v>
      </c>
      <c r="M2298"/>
      <c r="N2298"/>
      <c r="O2298"/>
    </row>
    <row r="2299" spans="1:15" s="2" customFormat="1" x14ac:dyDescent="0.2">
      <c r="A2299" s="160">
        <v>2297</v>
      </c>
      <c r="B2299" s="163" t="s">
        <v>3021</v>
      </c>
      <c r="C2299" s="173" t="s">
        <v>726</v>
      </c>
      <c r="D2299" s="164">
        <v>36.08</v>
      </c>
      <c r="E2299" s="171" t="s">
        <v>3117</v>
      </c>
      <c r="F2299" s="174"/>
      <c r="G2299" s="160">
        <v>1</v>
      </c>
      <c r="M2299"/>
      <c r="N2299"/>
      <c r="O2299"/>
    </row>
    <row r="2300" spans="1:15" s="2" customFormat="1" x14ac:dyDescent="0.2">
      <c r="A2300" s="160">
        <v>2298</v>
      </c>
      <c r="B2300" s="163" t="s">
        <v>3022</v>
      </c>
      <c r="C2300" s="173" t="s">
        <v>726</v>
      </c>
      <c r="D2300" s="164">
        <v>36.31</v>
      </c>
      <c r="E2300" s="171" t="s">
        <v>3118</v>
      </c>
      <c r="F2300" s="174"/>
      <c r="G2300" s="160">
        <v>1</v>
      </c>
      <c r="M2300"/>
      <c r="N2300"/>
      <c r="O2300"/>
    </row>
    <row r="2301" spans="1:15" s="2" customFormat="1" x14ac:dyDescent="0.2">
      <c r="A2301" s="160">
        <v>2299</v>
      </c>
      <c r="B2301" s="163" t="s">
        <v>3023</v>
      </c>
      <c r="C2301" s="173" t="s">
        <v>726</v>
      </c>
      <c r="D2301" s="164">
        <v>36.08</v>
      </c>
      <c r="E2301" s="171" t="s">
        <v>3117</v>
      </c>
      <c r="F2301" s="174"/>
      <c r="G2301" s="160">
        <v>1</v>
      </c>
      <c r="M2301"/>
      <c r="N2301"/>
      <c r="O2301"/>
    </row>
    <row r="2302" spans="1:15" s="2" customFormat="1" x14ac:dyDescent="0.2">
      <c r="A2302" s="160">
        <v>2300</v>
      </c>
      <c r="B2302" s="163" t="s">
        <v>3024</v>
      </c>
      <c r="C2302" s="173" t="s">
        <v>726</v>
      </c>
      <c r="D2302" s="164">
        <v>36.31</v>
      </c>
      <c r="E2302" s="171" t="s">
        <v>3118</v>
      </c>
      <c r="F2302" s="174"/>
      <c r="G2302" s="160">
        <v>1</v>
      </c>
      <c r="M2302"/>
      <c r="N2302"/>
      <c r="O2302"/>
    </row>
    <row r="2303" spans="1:15" s="2" customFormat="1" x14ac:dyDescent="0.2">
      <c r="A2303" s="160">
        <v>2301</v>
      </c>
      <c r="B2303" s="163" t="s">
        <v>3025</v>
      </c>
      <c r="C2303" s="173" t="s">
        <v>726</v>
      </c>
      <c r="D2303" s="164">
        <v>36.08</v>
      </c>
      <c r="E2303" s="171" t="s">
        <v>3117</v>
      </c>
      <c r="F2303" s="174"/>
      <c r="G2303" s="160">
        <v>1</v>
      </c>
      <c r="M2303"/>
      <c r="N2303"/>
      <c r="O2303"/>
    </row>
    <row r="2304" spans="1:15" s="2" customFormat="1" x14ac:dyDescent="0.2">
      <c r="A2304" s="160">
        <v>2302</v>
      </c>
      <c r="B2304" s="163" t="s">
        <v>3026</v>
      </c>
      <c r="C2304" s="173" t="s">
        <v>726</v>
      </c>
      <c r="D2304" s="164">
        <v>36.31</v>
      </c>
      <c r="E2304" s="171" t="s">
        <v>3118</v>
      </c>
      <c r="F2304" s="174"/>
      <c r="G2304" s="160">
        <v>1</v>
      </c>
      <c r="M2304"/>
      <c r="N2304"/>
      <c r="O2304"/>
    </row>
    <row r="2305" spans="1:15" s="2" customFormat="1" x14ac:dyDescent="0.2">
      <c r="A2305" s="160">
        <v>2303</v>
      </c>
      <c r="B2305" s="163" t="s">
        <v>3027</v>
      </c>
      <c r="C2305" s="173" t="s">
        <v>726</v>
      </c>
      <c r="D2305" s="164">
        <v>36.08</v>
      </c>
      <c r="E2305" s="171" t="s">
        <v>3117</v>
      </c>
      <c r="F2305" s="174"/>
      <c r="G2305" s="160">
        <v>1</v>
      </c>
      <c r="M2305"/>
      <c r="N2305"/>
      <c r="O2305"/>
    </row>
    <row r="2306" spans="1:15" s="2" customFormat="1" x14ac:dyDescent="0.2">
      <c r="A2306" s="160">
        <v>2304</v>
      </c>
      <c r="B2306" s="163" t="s">
        <v>3028</v>
      </c>
      <c r="C2306" s="173" t="s">
        <v>726</v>
      </c>
      <c r="D2306" s="164">
        <v>36.31</v>
      </c>
      <c r="E2306" s="171" t="s">
        <v>3118</v>
      </c>
      <c r="F2306" s="174"/>
      <c r="G2306" s="160">
        <v>1</v>
      </c>
      <c r="M2306"/>
      <c r="N2306"/>
      <c r="O2306"/>
    </row>
    <row r="2307" spans="1:15" s="2" customFormat="1" x14ac:dyDescent="0.2">
      <c r="A2307" s="160">
        <v>2305</v>
      </c>
      <c r="B2307" s="163" t="s">
        <v>3029</v>
      </c>
      <c r="C2307" s="173" t="s">
        <v>726</v>
      </c>
      <c r="D2307" s="164">
        <v>36.08</v>
      </c>
      <c r="E2307" s="171" t="s">
        <v>3117</v>
      </c>
      <c r="F2307" s="174"/>
      <c r="G2307" s="160">
        <v>1</v>
      </c>
      <c r="M2307"/>
      <c r="N2307"/>
      <c r="O2307"/>
    </row>
    <row r="2308" spans="1:15" s="2" customFormat="1" x14ac:dyDescent="0.2">
      <c r="A2308" s="160">
        <v>2306</v>
      </c>
      <c r="B2308" s="163" t="s">
        <v>3030</v>
      </c>
      <c r="C2308" s="173" t="s">
        <v>726</v>
      </c>
      <c r="D2308" s="164">
        <v>36.31</v>
      </c>
      <c r="E2308" s="171" t="s">
        <v>3118</v>
      </c>
      <c r="F2308" s="174"/>
      <c r="G2308" s="160">
        <v>1</v>
      </c>
      <c r="M2308"/>
      <c r="N2308"/>
      <c r="O2308"/>
    </row>
    <row r="2309" spans="1:15" s="2" customFormat="1" x14ac:dyDescent="0.2">
      <c r="A2309" s="160">
        <v>2307</v>
      </c>
      <c r="B2309" s="163" t="s">
        <v>3031</v>
      </c>
      <c r="C2309" s="173" t="s">
        <v>726</v>
      </c>
      <c r="D2309" s="164">
        <v>36.08</v>
      </c>
      <c r="E2309" s="171" t="s">
        <v>3117</v>
      </c>
      <c r="F2309" s="174"/>
      <c r="G2309" s="160">
        <v>1</v>
      </c>
      <c r="M2309"/>
      <c r="N2309"/>
      <c r="O2309"/>
    </row>
    <row r="2310" spans="1:15" s="2" customFormat="1" x14ac:dyDescent="0.2">
      <c r="A2310" s="160">
        <v>2308</v>
      </c>
      <c r="B2310" s="163" t="s">
        <v>3032</v>
      </c>
      <c r="C2310" s="173" t="s">
        <v>726</v>
      </c>
      <c r="D2310" s="164">
        <v>36.31</v>
      </c>
      <c r="E2310" s="171" t="s">
        <v>3118</v>
      </c>
      <c r="F2310" s="174"/>
      <c r="G2310" s="160">
        <v>1</v>
      </c>
      <c r="M2310"/>
      <c r="N2310"/>
      <c r="O2310"/>
    </row>
    <row r="2311" spans="1:15" s="2" customFormat="1" x14ac:dyDescent="0.2">
      <c r="A2311" s="160">
        <v>2309</v>
      </c>
      <c r="B2311" s="163" t="s">
        <v>3033</v>
      </c>
      <c r="C2311" s="173" t="s">
        <v>726</v>
      </c>
      <c r="D2311" s="164">
        <v>38.090000000000003</v>
      </c>
      <c r="E2311" s="171" t="s">
        <v>3117</v>
      </c>
      <c r="F2311" s="174"/>
      <c r="G2311" s="160">
        <v>1</v>
      </c>
      <c r="M2311"/>
      <c r="N2311"/>
      <c r="O2311"/>
    </row>
    <row r="2312" spans="1:15" s="2" customFormat="1" x14ac:dyDescent="0.2">
      <c r="A2312" s="160">
        <v>2310</v>
      </c>
      <c r="B2312" s="168" t="s">
        <v>3034</v>
      </c>
      <c r="C2312" s="173" t="s">
        <v>726</v>
      </c>
      <c r="D2312" s="169">
        <v>36.31</v>
      </c>
      <c r="E2312" s="171" t="s">
        <v>3118</v>
      </c>
      <c r="F2312" s="174"/>
      <c r="G2312" s="160">
        <v>1</v>
      </c>
      <c r="M2312"/>
      <c r="N2312"/>
      <c r="O2312"/>
    </row>
    <row r="2313" spans="1:15" s="2" customFormat="1" x14ac:dyDescent="0.2">
      <c r="A2313" s="160">
        <v>2311</v>
      </c>
      <c r="B2313" s="168" t="s">
        <v>3035</v>
      </c>
      <c r="C2313" s="173" t="s">
        <v>726</v>
      </c>
      <c r="D2313" s="169">
        <v>36.08</v>
      </c>
      <c r="E2313" s="171" t="s">
        <v>3117</v>
      </c>
      <c r="F2313" s="174"/>
      <c r="G2313" s="160">
        <v>1</v>
      </c>
      <c r="M2313"/>
      <c r="N2313"/>
      <c r="O2313"/>
    </row>
    <row r="2314" spans="1:15" s="2" customFormat="1" x14ac:dyDescent="0.2">
      <c r="A2314" s="160">
        <v>2312</v>
      </c>
      <c r="B2314" s="168" t="s">
        <v>3036</v>
      </c>
      <c r="C2314" s="173" t="s">
        <v>726</v>
      </c>
      <c r="D2314" s="169">
        <v>36.31</v>
      </c>
      <c r="E2314" s="171" t="s">
        <v>3118</v>
      </c>
      <c r="F2314" s="174"/>
      <c r="G2314" s="160">
        <v>1</v>
      </c>
      <c r="M2314"/>
      <c r="N2314"/>
      <c r="O2314"/>
    </row>
    <row r="2315" spans="1:15" s="2" customFormat="1" x14ac:dyDescent="0.2">
      <c r="A2315" s="160">
        <v>2313</v>
      </c>
      <c r="B2315" s="171" t="s">
        <v>3037</v>
      </c>
      <c r="C2315" s="173" t="s">
        <v>726</v>
      </c>
      <c r="D2315" s="171">
        <v>36.08</v>
      </c>
      <c r="E2315" s="171" t="s">
        <v>3117</v>
      </c>
      <c r="F2315" s="174"/>
      <c r="G2315" s="160">
        <v>1</v>
      </c>
      <c r="M2315"/>
      <c r="N2315"/>
      <c r="O2315"/>
    </row>
    <row r="2316" spans="1:15" s="2" customFormat="1" x14ac:dyDescent="0.2">
      <c r="A2316" s="160">
        <v>2314</v>
      </c>
      <c r="B2316" s="163" t="s">
        <v>3038</v>
      </c>
      <c r="C2316" s="173" t="s">
        <v>726</v>
      </c>
      <c r="D2316" s="167">
        <v>39.31</v>
      </c>
      <c r="E2316" s="171" t="s">
        <v>3118</v>
      </c>
      <c r="F2316" s="174"/>
      <c r="G2316" s="160">
        <v>1</v>
      </c>
      <c r="M2316"/>
      <c r="N2316"/>
      <c r="O2316"/>
    </row>
    <row r="2317" spans="1:15" s="2" customFormat="1" x14ac:dyDescent="0.2">
      <c r="A2317" s="160">
        <v>2315</v>
      </c>
      <c r="B2317" s="163" t="s">
        <v>3039</v>
      </c>
      <c r="C2317" s="173" t="s">
        <v>726</v>
      </c>
      <c r="D2317" s="164">
        <v>38.590000000000003</v>
      </c>
      <c r="E2317" s="171" t="s">
        <v>3118</v>
      </c>
      <c r="F2317" s="174"/>
      <c r="G2317" s="160">
        <v>1</v>
      </c>
      <c r="M2317"/>
      <c r="N2317"/>
      <c r="O2317"/>
    </row>
    <row r="2318" spans="1:15" s="2" customFormat="1" x14ac:dyDescent="0.2">
      <c r="A2318" s="160">
        <v>2316</v>
      </c>
      <c r="B2318" s="163" t="s">
        <v>3040</v>
      </c>
      <c r="C2318" s="173" t="s">
        <v>726</v>
      </c>
      <c r="D2318" s="164">
        <v>38.590000000000003</v>
      </c>
      <c r="E2318" s="171" t="s">
        <v>3118</v>
      </c>
      <c r="F2318" s="174"/>
      <c r="G2318" s="160">
        <v>1</v>
      </c>
      <c r="M2318"/>
      <c r="N2318"/>
      <c r="O2318"/>
    </row>
    <row r="2319" spans="1:15" s="2" customFormat="1" x14ac:dyDescent="0.2">
      <c r="A2319" s="160">
        <v>2317</v>
      </c>
      <c r="B2319" s="163" t="s">
        <v>3041</v>
      </c>
      <c r="C2319" s="173" t="s">
        <v>726</v>
      </c>
      <c r="D2319" s="164">
        <v>38.340000000000003</v>
      </c>
      <c r="E2319" s="171" t="s">
        <v>3117</v>
      </c>
      <c r="F2319" s="174"/>
      <c r="G2319" s="160">
        <v>1</v>
      </c>
      <c r="M2319"/>
      <c r="N2319"/>
      <c r="O2319"/>
    </row>
    <row r="2320" spans="1:15" s="2" customFormat="1" x14ac:dyDescent="0.2">
      <c r="A2320" s="160">
        <v>2318</v>
      </c>
      <c r="B2320" s="163" t="s">
        <v>3042</v>
      </c>
      <c r="C2320" s="173" t="s">
        <v>726</v>
      </c>
      <c r="D2320" s="164">
        <v>36.31</v>
      </c>
      <c r="E2320" s="171" t="s">
        <v>3118</v>
      </c>
      <c r="F2320" s="174"/>
      <c r="G2320" s="160">
        <v>1</v>
      </c>
      <c r="M2320"/>
      <c r="N2320"/>
      <c r="O2320"/>
    </row>
    <row r="2321" spans="1:15" s="2" customFormat="1" x14ac:dyDescent="0.2">
      <c r="A2321" s="160">
        <v>2319</v>
      </c>
      <c r="B2321" s="163" t="s">
        <v>3043</v>
      </c>
      <c r="C2321" s="173" t="s">
        <v>726</v>
      </c>
      <c r="D2321" s="164">
        <v>36.08</v>
      </c>
      <c r="E2321" s="171" t="s">
        <v>3117</v>
      </c>
      <c r="F2321" s="174"/>
      <c r="G2321" s="160">
        <v>1</v>
      </c>
      <c r="M2321"/>
      <c r="N2321"/>
      <c r="O2321"/>
    </row>
    <row r="2322" spans="1:15" s="2" customFormat="1" x14ac:dyDescent="0.2">
      <c r="A2322" s="160">
        <v>2320</v>
      </c>
      <c r="B2322" s="163" t="s">
        <v>3044</v>
      </c>
      <c r="C2322" s="173" t="s">
        <v>726</v>
      </c>
      <c r="D2322" s="164">
        <v>36.31</v>
      </c>
      <c r="E2322" s="171" t="s">
        <v>3118</v>
      </c>
      <c r="F2322" s="174"/>
      <c r="G2322" s="160">
        <v>1</v>
      </c>
      <c r="M2322"/>
      <c r="N2322"/>
      <c r="O2322"/>
    </row>
    <row r="2323" spans="1:15" s="2" customFormat="1" x14ac:dyDescent="0.2">
      <c r="A2323" s="160">
        <v>2321</v>
      </c>
      <c r="B2323" s="163" t="s">
        <v>3045</v>
      </c>
      <c r="C2323" s="173" t="s">
        <v>726</v>
      </c>
      <c r="D2323" s="164">
        <v>36.08</v>
      </c>
      <c r="E2323" s="171" t="s">
        <v>3117</v>
      </c>
      <c r="F2323" s="174"/>
      <c r="G2323" s="160">
        <v>1</v>
      </c>
      <c r="M2323"/>
      <c r="N2323"/>
      <c r="O2323"/>
    </row>
    <row r="2324" spans="1:15" s="2" customFormat="1" x14ac:dyDescent="0.2">
      <c r="A2324" s="160">
        <v>2322</v>
      </c>
      <c r="B2324" s="163" t="s">
        <v>3046</v>
      </c>
      <c r="C2324" s="173" t="s">
        <v>726</v>
      </c>
      <c r="D2324" s="164">
        <v>38.78</v>
      </c>
      <c r="E2324" s="171" t="s">
        <v>489</v>
      </c>
      <c r="F2324" s="174"/>
      <c r="G2324" s="160">
        <v>1</v>
      </c>
      <c r="M2324"/>
      <c r="N2324"/>
      <c r="O2324"/>
    </row>
    <row r="2325" spans="1:15" s="2" customFormat="1" x14ac:dyDescent="0.2">
      <c r="A2325" s="160">
        <v>2323</v>
      </c>
      <c r="B2325" s="163" t="s">
        <v>3047</v>
      </c>
      <c r="C2325" s="173" t="s">
        <v>726</v>
      </c>
      <c r="D2325" s="164">
        <v>36.08</v>
      </c>
      <c r="E2325" s="171" t="s">
        <v>3116</v>
      </c>
      <c r="F2325" s="174"/>
      <c r="G2325" s="160">
        <v>1</v>
      </c>
      <c r="M2325"/>
      <c r="N2325"/>
      <c r="O2325"/>
    </row>
    <row r="2326" spans="1:15" s="2" customFormat="1" x14ac:dyDescent="0.2">
      <c r="A2326" s="160">
        <v>2324</v>
      </c>
      <c r="B2326" s="163" t="s">
        <v>3048</v>
      </c>
      <c r="C2326" s="173" t="s">
        <v>726</v>
      </c>
      <c r="D2326" s="164">
        <v>36.08</v>
      </c>
      <c r="E2326" s="171" t="s">
        <v>3116</v>
      </c>
      <c r="F2326" s="174"/>
      <c r="G2326" s="160">
        <v>1</v>
      </c>
      <c r="M2326"/>
      <c r="N2326"/>
      <c r="O2326"/>
    </row>
    <row r="2327" spans="1:15" s="2" customFormat="1" x14ac:dyDescent="0.2">
      <c r="A2327" s="160">
        <v>2325</v>
      </c>
      <c r="B2327" s="163" t="s">
        <v>3049</v>
      </c>
      <c r="C2327" s="173" t="s">
        <v>726</v>
      </c>
      <c r="D2327" s="164">
        <v>38.090000000000003</v>
      </c>
      <c r="E2327" s="171" t="s">
        <v>3116</v>
      </c>
      <c r="F2327" s="174"/>
      <c r="G2327" s="160">
        <v>1</v>
      </c>
      <c r="M2327"/>
      <c r="N2327"/>
      <c r="O2327"/>
    </row>
    <row r="2328" spans="1:15" s="2" customFormat="1" x14ac:dyDescent="0.2">
      <c r="A2328" s="160">
        <v>2326</v>
      </c>
      <c r="B2328" s="163" t="s">
        <v>3050</v>
      </c>
      <c r="C2328" s="173" t="s">
        <v>726</v>
      </c>
      <c r="D2328" s="164">
        <v>36.99</v>
      </c>
      <c r="E2328" s="171" t="s">
        <v>3118</v>
      </c>
      <c r="F2328" s="174"/>
      <c r="G2328" s="160">
        <v>1</v>
      </c>
      <c r="M2328"/>
      <c r="N2328"/>
      <c r="O2328"/>
    </row>
    <row r="2329" spans="1:15" s="2" customFormat="1" x14ac:dyDescent="0.2">
      <c r="A2329" s="160">
        <v>2327</v>
      </c>
      <c r="B2329" s="161" t="s">
        <v>3051</v>
      </c>
      <c r="C2329" s="173" t="s">
        <v>726</v>
      </c>
      <c r="D2329" s="162">
        <v>40.08</v>
      </c>
      <c r="E2329" s="171" t="s">
        <v>3117</v>
      </c>
      <c r="F2329" s="174"/>
      <c r="G2329" s="160">
        <v>1</v>
      </c>
      <c r="M2329"/>
      <c r="N2329"/>
      <c r="O2329"/>
    </row>
    <row r="2330" spans="1:15" s="2" customFormat="1" x14ac:dyDescent="0.2">
      <c r="A2330" s="160">
        <v>2328</v>
      </c>
      <c r="B2330" s="161" t="s">
        <v>3052</v>
      </c>
      <c r="C2330" s="173" t="s">
        <v>726</v>
      </c>
      <c r="D2330" s="162">
        <v>36.299999999999997</v>
      </c>
      <c r="E2330" s="171" t="s">
        <v>3117</v>
      </c>
      <c r="F2330" s="174"/>
      <c r="G2330" s="160">
        <v>1</v>
      </c>
      <c r="M2330"/>
      <c r="N2330"/>
      <c r="O2330"/>
    </row>
    <row r="2331" spans="1:15" s="2" customFormat="1" x14ac:dyDescent="0.2">
      <c r="A2331" s="160">
        <v>2329</v>
      </c>
      <c r="B2331" s="161" t="s">
        <v>3053</v>
      </c>
      <c r="C2331" s="173" t="s">
        <v>726</v>
      </c>
      <c r="D2331" s="162">
        <v>36.299999999999997</v>
      </c>
      <c r="E2331" s="171" t="s">
        <v>3117</v>
      </c>
      <c r="F2331" s="174"/>
      <c r="G2331" s="160">
        <v>1</v>
      </c>
      <c r="M2331"/>
      <c r="N2331"/>
      <c r="O2331"/>
    </row>
    <row r="2332" spans="1:15" s="2" customFormat="1" x14ac:dyDescent="0.2">
      <c r="A2332" s="160">
        <v>2330</v>
      </c>
      <c r="B2332" s="161" t="s">
        <v>3054</v>
      </c>
      <c r="C2332" s="173" t="s">
        <v>726</v>
      </c>
      <c r="D2332" s="162">
        <v>36.53</v>
      </c>
      <c r="E2332" s="171" t="s">
        <v>3118</v>
      </c>
      <c r="F2332" s="174"/>
      <c r="G2332" s="160">
        <v>1</v>
      </c>
      <c r="M2332"/>
      <c r="N2332"/>
      <c r="O2332"/>
    </row>
    <row r="2333" spans="1:15" s="2" customFormat="1" x14ac:dyDescent="0.2">
      <c r="A2333" s="160">
        <v>2331</v>
      </c>
      <c r="B2333" s="161" t="s">
        <v>3055</v>
      </c>
      <c r="C2333" s="173" t="s">
        <v>726</v>
      </c>
      <c r="D2333" s="162">
        <v>36.31</v>
      </c>
      <c r="E2333" s="171" t="s">
        <v>3118</v>
      </c>
      <c r="F2333" s="174"/>
      <c r="G2333" s="160">
        <v>1</v>
      </c>
      <c r="M2333"/>
      <c r="N2333"/>
      <c r="O2333"/>
    </row>
    <row r="2334" spans="1:15" s="2" customFormat="1" x14ac:dyDescent="0.2">
      <c r="A2334" s="160">
        <v>2332</v>
      </c>
      <c r="B2334" s="163" t="s">
        <v>3056</v>
      </c>
      <c r="C2334" s="173" t="s">
        <v>726</v>
      </c>
      <c r="D2334" s="164">
        <v>36.75</v>
      </c>
      <c r="E2334" s="171" t="s">
        <v>3117</v>
      </c>
      <c r="F2334" s="174"/>
      <c r="G2334" s="160">
        <v>1</v>
      </c>
      <c r="M2334"/>
      <c r="N2334"/>
      <c r="O2334"/>
    </row>
    <row r="2335" spans="1:15" s="2" customFormat="1" x14ac:dyDescent="0.2">
      <c r="A2335" s="160">
        <v>2333</v>
      </c>
      <c r="B2335" s="163" t="s">
        <v>3057</v>
      </c>
      <c r="C2335" s="173" t="s">
        <v>726</v>
      </c>
      <c r="D2335" s="164">
        <v>36.99</v>
      </c>
      <c r="E2335" s="171" t="s">
        <v>3118</v>
      </c>
      <c r="F2335" s="174"/>
      <c r="G2335" s="160">
        <v>1</v>
      </c>
      <c r="M2335"/>
      <c r="N2335"/>
      <c r="O2335"/>
    </row>
    <row r="2336" spans="1:15" s="2" customFormat="1" x14ac:dyDescent="0.2">
      <c r="A2336" s="160">
        <v>2334</v>
      </c>
      <c r="B2336" s="163" t="s">
        <v>3058</v>
      </c>
      <c r="C2336" s="173" t="s">
        <v>726</v>
      </c>
      <c r="D2336" s="164">
        <v>36.75</v>
      </c>
      <c r="E2336" s="171" t="s">
        <v>3117</v>
      </c>
      <c r="F2336" s="174"/>
      <c r="G2336" s="160">
        <v>1</v>
      </c>
      <c r="M2336"/>
      <c r="N2336"/>
      <c r="O2336"/>
    </row>
    <row r="2337" spans="1:15" s="2" customFormat="1" x14ac:dyDescent="0.2">
      <c r="A2337" s="160">
        <v>2335</v>
      </c>
      <c r="B2337" s="163" t="s">
        <v>3059</v>
      </c>
      <c r="C2337" s="173" t="s">
        <v>726</v>
      </c>
      <c r="D2337" s="164">
        <v>36.99</v>
      </c>
      <c r="E2337" s="171" t="s">
        <v>3118</v>
      </c>
      <c r="F2337" s="174"/>
      <c r="G2337" s="160">
        <v>1</v>
      </c>
      <c r="M2337"/>
      <c r="N2337"/>
      <c r="O2337"/>
    </row>
    <row r="2338" spans="1:15" s="2" customFormat="1" x14ac:dyDescent="0.2">
      <c r="A2338" s="160">
        <v>2336</v>
      </c>
      <c r="B2338" s="163" t="s">
        <v>3060</v>
      </c>
      <c r="C2338" s="173" t="s">
        <v>726</v>
      </c>
      <c r="D2338" s="164">
        <v>36.75</v>
      </c>
      <c r="E2338" s="171" t="s">
        <v>3117</v>
      </c>
      <c r="F2338" s="174"/>
      <c r="G2338" s="160">
        <v>1</v>
      </c>
      <c r="M2338"/>
      <c r="N2338"/>
      <c r="O2338"/>
    </row>
    <row r="2339" spans="1:15" s="2" customFormat="1" x14ac:dyDescent="0.2">
      <c r="A2339" s="160">
        <v>2337</v>
      </c>
      <c r="B2339" s="163" t="s">
        <v>3061</v>
      </c>
      <c r="C2339" s="173" t="s">
        <v>726</v>
      </c>
      <c r="D2339" s="164">
        <v>36.75</v>
      </c>
      <c r="E2339" s="171" t="s">
        <v>489</v>
      </c>
      <c r="F2339" s="174"/>
      <c r="G2339" s="160">
        <v>1</v>
      </c>
      <c r="M2339"/>
      <c r="N2339"/>
      <c r="O2339"/>
    </row>
    <row r="2340" spans="1:15" s="2" customFormat="1" x14ac:dyDescent="0.2">
      <c r="A2340" s="160">
        <v>2338</v>
      </c>
      <c r="B2340" s="163" t="s">
        <v>3062</v>
      </c>
      <c r="C2340" s="173" t="s">
        <v>726</v>
      </c>
      <c r="D2340" s="164">
        <v>36.75</v>
      </c>
      <c r="E2340" s="171" t="s">
        <v>489</v>
      </c>
      <c r="F2340" s="174"/>
      <c r="G2340" s="160">
        <v>1</v>
      </c>
      <c r="M2340"/>
      <c r="N2340"/>
      <c r="O2340"/>
    </row>
    <row r="2341" spans="1:15" s="2" customFormat="1" x14ac:dyDescent="0.2">
      <c r="A2341" s="160">
        <v>2339</v>
      </c>
      <c r="B2341" s="163" t="s">
        <v>3063</v>
      </c>
      <c r="C2341" s="173" t="s">
        <v>726</v>
      </c>
      <c r="D2341" s="164">
        <v>38.78</v>
      </c>
      <c r="E2341" s="171" t="s">
        <v>489</v>
      </c>
      <c r="F2341" s="174"/>
      <c r="G2341" s="160">
        <v>1</v>
      </c>
      <c r="M2341"/>
      <c r="N2341"/>
      <c r="O2341"/>
    </row>
    <row r="2342" spans="1:15" s="2" customFormat="1" x14ac:dyDescent="0.2">
      <c r="A2342" s="160">
        <v>2340</v>
      </c>
      <c r="B2342" s="163" t="s">
        <v>3064</v>
      </c>
      <c r="C2342" s="173" t="s">
        <v>726</v>
      </c>
      <c r="D2342" s="164">
        <v>36.31</v>
      </c>
      <c r="E2342" s="171" t="s">
        <v>3118</v>
      </c>
      <c r="F2342" s="174"/>
      <c r="G2342" s="160">
        <v>1</v>
      </c>
      <c r="M2342"/>
      <c r="N2342"/>
      <c r="O2342"/>
    </row>
    <row r="2343" spans="1:15" s="2" customFormat="1" x14ac:dyDescent="0.2">
      <c r="A2343" s="160">
        <v>2341</v>
      </c>
      <c r="B2343" s="163" t="s">
        <v>3065</v>
      </c>
      <c r="C2343" s="173" t="s">
        <v>726</v>
      </c>
      <c r="D2343" s="164">
        <v>36.08</v>
      </c>
      <c r="E2343" s="171" t="s">
        <v>3117</v>
      </c>
      <c r="F2343" s="174"/>
      <c r="G2343" s="160">
        <v>1</v>
      </c>
      <c r="M2343"/>
      <c r="N2343"/>
      <c r="O2343"/>
    </row>
    <row r="2344" spans="1:15" s="2" customFormat="1" x14ac:dyDescent="0.2">
      <c r="A2344" s="160">
        <v>2342</v>
      </c>
      <c r="B2344" s="163" t="s">
        <v>3066</v>
      </c>
      <c r="C2344" s="173" t="s">
        <v>726</v>
      </c>
      <c r="D2344" s="164">
        <v>38.340000000000003</v>
      </c>
      <c r="E2344" s="171" t="s">
        <v>3118</v>
      </c>
      <c r="F2344" s="174"/>
      <c r="G2344" s="160">
        <v>1</v>
      </c>
      <c r="M2344"/>
      <c r="N2344"/>
      <c r="O2344"/>
    </row>
    <row r="2345" spans="1:15" s="2" customFormat="1" x14ac:dyDescent="0.2">
      <c r="A2345" s="160">
        <v>2343</v>
      </c>
      <c r="B2345" s="168" t="s">
        <v>3067</v>
      </c>
      <c r="C2345" s="173" t="s">
        <v>726</v>
      </c>
      <c r="D2345" s="168">
        <v>38.590000000000003</v>
      </c>
      <c r="E2345" s="171" t="s">
        <v>3118</v>
      </c>
      <c r="F2345" s="174"/>
      <c r="G2345" s="160">
        <v>1</v>
      </c>
      <c r="M2345"/>
      <c r="N2345"/>
      <c r="O2345"/>
    </row>
    <row r="2346" spans="1:15" s="2" customFormat="1" x14ac:dyDescent="0.2">
      <c r="A2346" s="160">
        <v>2344</v>
      </c>
      <c r="B2346" s="168" t="s">
        <v>3068</v>
      </c>
      <c r="C2346" s="173" t="s">
        <v>726</v>
      </c>
      <c r="D2346" s="168">
        <v>38.340000000000003</v>
      </c>
      <c r="E2346" s="171" t="s">
        <v>3117</v>
      </c>
      <c r="F2346" s="174"/>
      <c r="G2346" s="160">
        <v>1</v>
      </c>
      <c r="M2346"/>
      <c r="N2346"/>
      <c r="O2346"/>
    </row>
    <row r="2347" spans="1:15" s="2" customFormat="1" x14ac:dyDescent="0.2">
      <c r="A2347" s="160">
        <v>2345</v>
      </c>
      <c r="B2347" s="168" t="s">
        <v>3069</v>
      </c>
      <c r="C2347" s="173" t="s">
        <v>726</v>
      </c>
      <c r="D2347" s="168">
        <v>39.31</v>
      </c>
      <c r="E2347" s="171" t="s">
        <v>3118</v>
      </c>
      <c r="F2347" s="174"/>
      <c r="G2347" s="160">
        <v>1</v>
      </c>
      <c r="M2347"/>
      <c r="N2347"/>
      <c r="O2347"/>
    </row>
    <row r="2348" spans="1:15" s="2" customFormat="1" x14ac:dyDescent="0.2">
      <c r="A2348" s="160">
        <v>2346</v>
      </c>
      <c r="B2348" s="168" t="s">
        <v>3070</v>
      </c>
      <c r="C2348" s="173" t="s">
        <v>726</v>
      </c>
      <c r="D2348" s="168">
        <v>39.049999999999997</v>
      </c>
      <c r="E2348" s="171" t="s">
        <v>3117</v>
      </c>
      <c r="F2348" s="174"/>
      <c r="G2348" s="160">
        <v>1</v>
      </c>
      <c r="M2348"/>
      <c r="N2348"/>
      <c r="O2348"/>
    </row>
    <row r="2349" spans="1:15" s="2" customFormat="1" x14ac:dyDescent="0.2">
      <c r="A2349" s="160">
        <v>2347</v>
      </c>
      <c r="B2349" s="168" t="s">
        <v>3071</v>
      </c>
      <c r="C2349" s="173" t="s">
        <v>726</v>
      </c>
      <c r="D2349" s="168">
        <v>36.08</v>
      </c>
      <c r="E2349" s="171" t="s">
        <v>3117</v>
      </c>
      <c r="F2349" s="174"/>
      <c r="G2349" s="160">
        <v>1</v>
      </c>
      <c r="M2349"/>
      <c r="N2349"/>
      <c r="O2349"/>
    </row>
    <row r="2350" spans="1:15" s="2" customFormat="1" x14ac:dyDescent="0.2">
      <c r="A2350" s="160">
        <v>2348</v>
      </c>
      <c r="B2350" s="168" t="s">
        <v>3072</v>
      </c>
      <c r="C2350" s="173" t="s">
        <v>726</v>
      </c>
      <c r="D2350" s="168">
        <v>36.31</v>
      </c>
      <c r="E2350" s="171" t="s">
        <v>3118</v>
      </c>
      <c r="F2350" s="174"/>
      <c r="G2350" s="160">
        <v>1</v>
      </c>
      <c r="M2350"/>
      <c r="N2350"/>
      <c r="O2350"/>
    </row>
    <row r="2351" spans="1:15" s="2" customFormat="1" x14ac:dyDescent="0.2">
      <c r="A2351" s="160">
        <v>2349</v>
      </c>
      <c r="B2351" s="168" t="s">
        <v>3073</v>
      </c>
      <c r="C2351" s="173" t="s">
        <v>726</v>
      </c>
      <c r="D2351" s="168">
        <v>36.31</v>
      </c>
      <c r="E2351" s="171" t="s">
        <v>3118</v>
      </c>
      <c r="F2351" s="174"/>
      <c r="G2351" s="160">
        <v>1</v>
      </c>
      <c r="M2351"/>
      <c r="N2351"/>
      <c r="O2351"/>
    </row>
    <row r="2352" spans="1:15" s="2" customFormat="1" x14ac:dyDescent="0.2">
      <c r="A2352" s="160">
        <v>2350</v>
      </c>
      <c r="B2352" s="168" t="s">
        <v>3074</v>
      </c>
      <c r="C2352" s="173" t="s">
        <v>726</v>
      </c>
      <c r="D2352" s="168">
        <v>36.299999999999997</v>
      </c>
      <c r="E2352" s="171" t="s">
        <v>3116</v>
      </c>
      <c r="F2352" s="174"/>
      <c r="G2352" s="160">
        <v>1</v>
      </c>
      <c r="M2352"/>
      <c r="N2352"/>
      <c r="O2352"/>
    </row>
    <row r="2353" spans="1:15" s="2" customFormat="1" x14ac:dyDescent="0.2">
      <c r="A2353" s="160">
        <v>2351</v>
      </c>
      <c r="B2353" s="168" t="s">
        <v>3075</v>
      </c>
      <c r="C2353" s="173" t="s">
        <v>726</v>
      </c>
      <c r="D2353" s="168">
        <v>36.299999999999997</v>
      </c>
      <c r="E2353" s="171" t="s">
        <v>3116</v>
      </c>
      <c r="F2353" s="174"/>
      <c r="G2353" s="160">
        <v>1</v>
      </c>
      <c r="M2353"/>
      <c r="N2353"/>
      <c r="O2353"/>
    </row>
    <row r="2354" spans="1:15" s="2" customFormat="1" x14ac:dyDescent="0.2">
      <c r="A2354" s="160">
        <v>2352</v>
      </c>
      <c r="B2354" s="168" t="s">
        <v>3076</v>
      </c>
      <c r="C2354" s="173" t="s">
        <v>726</v>
      </c>
      <c r="D2354" s="168">
        <v>37.299999999999997</v>
      </c>
      <c r="E2354" s="171" t="s">
        <v>3116</v>
      </c>
      <c r="F2354" s="174"/>
      <c r="G2354" s="160">
        <v>1</v>
      </c>
      <c r="M2354"/>
      <c r="N2354"/>
      <c r="O2354"/>
    </row>
    <row r="2355" spans="1:15" s="2" customFormat="1" x14ac:dyDescent="0.2">
      <c r="A2355" s="160">
        <v>2353</v>
      </c>
      <c r="B2355" s="168" t="s">
        <v>3077</v>
      </c>
      <c r="C2355" s="173" t="s">
        <v>726</v>
      </c>
      <c r="D2355" s="168">
        <v>36.31</v>
      </c>
      <c r="E2355" s="171" t="s">
        <v>3118</v>
      </c>
      <c r="F2355" s="174"/>
      <c r="G2355" s="160">
        <v>1</v>
      </c>
      <c r="M2355"/>
      <c r="N2355"/>
      <c r="O2355"/>
    </row>
    <row r="2356" spans="1:15" s="2" customFormat="1" x14ac:dyDescent="0.2">
      <c r="A2356" s="160">
        <v>2354</v>
      </c>
      <c r="B2356" s="168" t="s">
        <v>3078</v>
      </c>
      <c r="C2356" s="173" t="s">
        <v>726</v>
      </c>
      <c r="D2356" s="168">
        <v>36.08</v>
      </c>
      <c r="E2356" s="171" t="s">
        <v>3117</v>
      </c>
      <c r="F2356" s="174"/>
      <c r="G2356" s="160">
        <v>1</v>
      </c>
      <c r="M2356"/>
      <c r="N2356"/>
      <c r="O2356"/>
    </row>
    <row r="2357" spans="1:15" s="2" customFormat="1" x14ac:dyDescent="0.2">
      <c r="A2357" s="160">
        <v>2355</v>
      </c>
      <c r="B2357" s="168" t="s">
        <v>3079</v>
      </c>
      <c r="C2357" s="173" t="s">
        <v>726</v>
      </c>
      <c r="D2357" s="168">
        <v>36.31</v>
      </c>
      <c r="E2357" s="171" t="s">
        <v>3118</v>
      </c>
      <c r="F2357" s="174"/>
      <c r="G2357" s="160">
        <v>1</v>
      </c>
      <c r="M2357"/>
      <c r="N2357"/>
      <c r="O2357"/>
    </row>
    <row r="2358" spans="1:15" x14ac:dyDescent="0.2">
      <c r="M2358"/>
      <c r="N2358"/>
      <c r="O2358"/>
    </row>
    <row r="2359" spans="1:15" x14ac:dyDescent="0.2">
      <c r="M2359"/>
      <c r="N2359"/>
      <c r="O2359"/>
    </row>
    <row r="2360" spans="1:15" x14ac:dyDescent="0.2">
      <c r="M2360"/>
      <c r="N2360"/>
      <c r="O2360"/>
    </row>
    <row r="2361" spans="1:15" x14ac:dyDescent="0.2">
      <c r="M2361"/>
      <c r="N2361"/>
      <c r="O2361"/>
    </row>
    <row r="2362" spans="1:15" x14ac:dyDescent="0.2">
      <c r="M2362"/>
      <c r="N2362"/>
      <c r="O2362"/>
    </row>
    <row r="2363" spans="1:15" x14ac:dyDescent="0.2">
      <c r="M2363"/>
      <c r="N2363"/>
      <c r="O2363"/>
    </row>
    <row r="2364" spans="1:15" x14ac:dyDescent="0.2">
      <c r="M2364"/>
      <c r="N2364"/>
      <c r="O2364"/>
    </row>
    <row r="2365" spans="1:15" x14ac:dyDescent="0.2">
      <c r="M2365"/>
      <c r="N2365"/>
      <c r="O2365"/>
    </row>
    <row r="2366" spans="1:15" x14ac:dyDescent="0.2">
      <c r="M2366"/>
      <c r="N2366"/>
      <c r="O2366"/>
    </row>
    <row r="2367" spans="1:15" x14ac:dyDescent="0.2">
      <c r="M2367"/>
      <c r="N2367"/>
      <c r="O2367"/>
    </row>
    <row r="2368" spans="1:15" x14ac:dyDescent="0.2">
      <c r="M2368"/>
      <c r="N2368"/>
      <c r="O2368"/>
    </row>
    <row r="2369" spans="13:15" x14ac:dyDescent="0.2">
      <c r="M2369"/>
      <c r="N2369"/>
      <c r="O2369"/>
    </row>
    <row r="2370" spans="13:15" x14ac:dyDescent="0.2">
      <c r="M2370"/>
      <c r="N2370"/>
      <c r="O2370"/>
    </row>
    <row r="2371" spans="13:15" x14ac:dyDescent="0.2">
      <c r="M2371"/>
      <c r="N2371"/>
      <c r="O2371"/>
    </row>
    <row r="2372" spans="13:15" x14ac:dyDescent="0.2">
      <c r="M2372"/>
      <c r="N2372"/>
      <c r="O2372"/>
    </row>
    <row r="2373" spans="13:15" x14ac:dyDescent="0.2">
      <c r="M2373"/>
      <c r="N2373"/>
      <c r="O2373"/>
    </row>
    <row r="2374" spans="13:15" x14ac:dyDescent="0.2">
      <c r="M2374"/>
      <c r="N2374"/>
      <c r="O2374"/>
    </row>
    <row r="2375" spans="13:15" x14ac:dyDescent="0.2">
      <c r="M2375"/>
      <c r="N2375"/>
      <c r="O2375"/>
    </row>
    <row r="2376" spans="13:15" x14ac:dyDescent="0.2">
      <c r="M2376"/>
      <c r="N2376"/>
      <c r="O2376"/>
    </row>
    <row r="2377" spans="13:15" x14ac:dyDescent="0.2">
      <c r="M2377"/>
      <c r="N2377"/>
      <c r="O2377"/>
    </row>
    <row r="2378" spans="13:15" x14ac:dyDescent="0.2">
      <c r="M2378"/>
      <c r="N2378"/>
      <c r="O2378"/>
    </row>
    <row r="2379" spans="13:15" x14ac:dyDescent="0.2">
      <c r="M2379"/>
      <c r="N2379"/>
      <c r="O2379"/>
    </row>
    <row r="2380" spans="13:15" x14ac:dyDescent="0.2">
      <c r="M2380"/>
      <c r="N2380"/>
      <c r="O2380"/>
    </row>
    <row r="2381" spans="13:15" x14ac:dyDescent="0.2">
      <c r="M2381"/>
      <c r="N2381"/>
      <c r="O2381"/>
    </row>
    <row r="2382" spans="13:15" x14ac:dyDescent="0.2">
      <c r="M2382"/>
      <c r="N2382"/>
      <c r="O2382"/>
    </row>
    <row r="2383" spans="13:15" x14ac:dyDescent="0.2">
      <c r="M2383"/>
      <c r="N2383"/>
      <c r="O2383"/>
    </row>
    <row r="2384" spans="13:15" x14ac:dyDescent="0.2">
      <c r="M2384"/>
      <c r="N2384"/>
      <c r="O2384"/>
    </row>
    <row r="2385" spans="13:15" x14ac:dyDescent="0.2">
      <c r="M2385"/>
      <c r="N2385"/>
      <c r="O2385"/>
    </row>
    <row r="2386" spans="13:15" x14ac:dyDescent="0.2">
      <c r="M2386"/>
      <c r="N2386"/>
      <c r="O2386"/>
    </row>
    <row r="2387" spans="13:15" x14ac:dyDescent="0.2">
      <c r="M2387"/>
      <c r="N2387"/>
      <c r="O2387"/>
    </row>
    <row r="2388" spans="13:15" x14ac:dyDescent="0.2">
      <c r="M2388"/>
      <c r="N2388"/>
      <c r="O2388"/>
    </row>
    <row r="2389" spans="13:15" x14ac:dyDescent="0.2">
      <c r="M2389"/>
      <c r="N2389"/>
      <c r="O2389"/>
    </row>
    <row r="2390" spans="13:15" x14ac:dyDescent="0.2">
      <c r="M2390"/>
      <c r="N2390"/>
      <c r="O2390"/>
    </row>
    <row r="2391" spans="13:15" x14ac:dyDescent="0.2">
      <c r="M2391"/>
      <c r="N2391"/>
      <c r="O2391"/>
    </row>
    <row r="2392" spans="13:15" x14ac:dyDescent="0.2">
      <c r="M2392"/>
      <c r="N2392"/>
      <c r="O2392"/>
    </row>
    <row r="2393" spans="13:15" x14ac:dyDescent="0.2">
      <c r="M2393"/>
      <c r="N2393"/>
      <c r="O2393"/>
    </row>
    <row r="2394" spans="13:15" x14ac:dyDescent="0.2">
      <c r="M2394"/>
      <c r="N2394"/>
      <c r="O2394"/>
    </row>
    <row r="2395" spans="13:15" x14ac:dyDescent="0.2">
      <c r="M2395"/>
      <c r="N2395"/>
      <c r="O2395"/>
    </row>
    <row r="2396" spans="13:15" x14ac:dyDescent="0.2">
      <c r="M2396"/>
      <c r="N2396"/>
      <c r="O2396"/>
    </row>
    <row r="2397" spans="13:15" x14ac:dyDescent="0.2">
      <c r="M2397"/>
      <c r="N2397"/>
      <c r="O2397"/>
    </row>
    <row r="2398" spans="13:15" x14ac:dyDescent="0.2">
      <c r="M2398"/>
      <c r="N2398"/>
      <c r="O2398"/>
    </row>
    <row r="2399" spans="13:15" x14ac:dyDescent="0.2">
      <c r="M2399"/>
      <c r="N2399"/>
      <c r="O2399"/>
    </row>
    <row r="2400" spans="13:15" x14ac:dyDescent="0.2">
      <c r="M2400"/>
      <c r="N2400"/>
      <c r="O2400"/>
    </row>
    <row r="2401" spans="13:15" x14ac:dyDescent="0.2">
      <c r="M2401"/>
      <c r="N2401"/>
      <c r="O2401"/>
    </row>
    <row r="2402" spans="13:15" x14ac:dyDescent="0.2">
      <c r="M2402"/>
      <c r="N2402"/>
      <c r="O2402"/>
    </row>
    <row r="2403" spans="13:15" x14ac:dyDescent="0.2">
      <c r="M2403"/>
      <c r="N2403"/>
      <c r="O2403"/>
    </row>
    <row r="2404" spans="13:15" x14ac:dyDescent="0.2">
      <c r="M2404"/>
      <c r="N2404"/>
      <c r="O2404"/>
    </row>
    <row r="2405" spans="13:15" x14ac:dyDescent="0.2">
      <c r="M2405"/>
      <c r="N2405"/>
      <c r="O2405"/>
    </row>
    <row r="2406" spans="13:15" x14ac:dyDescent="0.2">
      <c r="M2406"/>
      <c r="N2406"/>
      <c r="O2406"/>
    </row>
    <row r="2407" spans="13:15" x14ac:dyDescent="0.2">
      <c r="M2407"/>
      <c r="N2407"/>
      <c r="O2407"/>
    </row>
    <row r="2408" spans="13:15" x14ac:dyDescent="0.2">
      <c r="M2408"/>
      <c r="N2408"/>
      <c r="O2408"/>
    </row>
    <row r="2409" spans="13:15" x14ac:dyDescent="0.2">
      <c r="M2409"/>
      <c r="N2409"/>
      <c r="O2409"/>
    </row>
    <row r="2410" spans="13:15" x14ac:dyDescent="0.2">
      <c r="M2410"/>
      <c r="N2410"/>
      <c r="O2410"/>
    </row>
    <row r="2411" spans="13:15" x14ac:dyDescent="0.2">
      <c r="M2411"/>
      <c r="N2411"/>
      <c r="O2411"/>
    </row>
    <row r="2412" spans="13:15" x14ac:dyDescent="0.2">
      <c r="M2412"/>
      <c r="N2412"/>
      <c r="O2412"/>
    </row>
    <row r="2413" spans="13:15" x14ac:dyDescent="0.2">
      <c r="M2413"/>
      <c r="N2413"/>
      <c r="O2413"/>
    </row>
    <row r="2414" spans="13:15" x14ac:dyDescent="0.2">
      <c r="M2414"/>
      <c r="N2414"/>
      <c r="O2414"/>
    </row>
    <row r="2415" spans="13:15" x14ac:dyDescent="0.2">
      <c r="M2415"/>
      <c r="N2415"/>
      <c r="O2415"/>
    </row>
    <row r="2416" spans="13:15" x14ac:dyDescent="0.2">
      <c r="M2416"/>
      <c r="N2416"/>
      <c r="O2416"/>
    </row>
    <row r="2417" spans="13:15" x14ac:dyDescent="0.2">
      <c r="M2417"/>
      <c r="N2417"/>
      <c r="O2417"/>
    </row>
    <row r="2418" spans="13:15" x14ac:dyDescent="0.2">
      <c r="M2418"/>
      <c r="N2418"/>
      <c r="O2418"/>
    </row>
    <row r="2419" spans="13:15" x14ac:dyDescent="0.2">
      <c r="M2419"/>
      <c r="N2419"/>
      <c r="O2419"/>
    </row>
    <row r="2420" spans="13:15" x14ac:dyDescent="0.2">
      <c r="M2420"/>
      <c r="N2420"/>
      <c r="O2420"/>
    </row>
    <row r="2421" spans="13:15" x14ac:dyDescent="0.2">
      <c r="M2421"/>
      <c r="N2421"/>
      <c r="O2421"/>
    </row>
    <row r="2422" spans="13:15" x14ac:dyDescent="0.2">
      <c r="M2422"/>
      <c r="N2422"/>
      <c r="O2422"/>
    </row>
    <row r="2423" spans="13:15" x14ac:dyDescent="0.2">
      <c r="M2423"/>
      <c r="N2423"/>
      <c r="O2423"/>
    </row>
    <row r="2424" spans="13:15" x14ac:dyDescent="0.2">
      <c r="M2424"/>
      <c r="N2424"/>
      <c r="O2424"/>
    </row>
    <row r="2425" spans="13:15" x14ac:dyDescent="0.2">
      <c r="M2425"/>
      <c r="N2425"/>
      <c r="O2425"/>
    </row>
    <row r="2426" spans="13:15" x14ac:dyDescent="0.2">
      <c r="M2426"/>
      <c r="N2426"/>
      <c r="O2426"/>
    </row>
    <row r="2427" spans="13:15" x14ac:dyDescent="0.2">
      <c r="M2427"/>
      <c r="N2427"/>
      <c r="O2427"/>
    </row>
    <row r="2428" spans="13:15" x14ac:dyDescent="0.2">
      <c r="M2428"/>
      <c r="N2428"/>
      <c r="O2428"/>
    </row>
    <row r="2429" spans="13:15" x14ac:dyDescent="0.2">
      <c r="M2429"/>
      <c r="N2429"/>
      <c r="O2429"/>
    </row>
    <row r="2430" spans="13:15" x14ac:dyDescent="0.2">
      <c r="M2430"/>
      <c r="N2430"/>
      <c r="O2430"/>
    </row>
    <row r="2431" spans="13:15" x14ac:dyDescent="0.2">
      <c r="M2431"/>
      <c r="N2431"/>
      <c r="O2431"/>
    </row>
    <row r="2432" spans="13:15" x14ac:dyDescent="0.2">
      <c r="M2432"/>
      <c r="N2432"/>
      <c r="O2432"/>
    </row>
    <row r="2433" spans="13:15" x14ac:dyDescent="0.2">
      <c r="M2433"/>
      <c r="N2433"/>
      <c r="O2433"/>
    </row>
    <row r="2434" spans="13:15" x14ac:dyDescent="0.2">
      <c r="M2434"/>
      <c r="N2434"/>
      <c r="O2434"/>
    </row>
    <row r="2435" spans="13:15" x14ac:dyDescent="0.2">
      <c r="M2435"/>
      <c r="N2435"/>
      <c r="O2435"/>
    </row>
    <row r="2436" spans="13:15" x14ac:dyDescent="0.2">
      <c r="M2436"/>
      <c r="N2436"/>
      <c r="O2436"/>
    </row>
    <row r="2437" spans="13:15" x14ac:dyDescent="0.2">
      <c r="M2437"/>
      <c r="N2437"/>
      <c r="O2437"/>
    </row>
    <row r="2438" spans="13:15" x14ac:dyDescent="0.2">
      <c r="M2438"/>
      <c r="N2438"/>
      <c r="O2438"/>
    </row>
    <row r="2439" spans="13:15" x14ac:dyDescent="0.2">
      <c r="M2439"/>
      <c r="N2439"/>
      <c r="O2439"/>
    </row>
    <row r="2440" spans="13:15" x14ac:dyDescent="0.2">
      <c r="M2440"/>
      <c r="N2440"/>
      <c r="O2440"/>
    </row>
    <row r="2441" spans="13:15" x14ac:dyDescent="0.2">
      <c r="M2441"/>
      <c r="N2441"/>
      <c r="O2441"/>
    </row>
    <row r="2442" spans="13:15" x14ac:dyDescent="0.2">
      <c r="M2442"/>
      <c r="N2442"/>
      <c r="O2442"/>
    </row>
    <row r="2443" spans="13:15" x14ac:dyDescent="0.2">
      <c r="M2443"/>
      <c r="N2443"/>
      <c r="O2443"/>
    </row>
    <row r="2444" spans="13:15" x14ac:dyDescent="0.2">
      <c r="M2444"/>
      <c r="N2444"/>
      <c r="O2444"/>
    </row>
    <row r="2445" spans="13:15" x14ac:dyDescent="0.2">
      <c r="M2445"/>
      <c r="N2445"/>
      <c r="O2445"/>
    </row>
    <row r="2446" spans="13:15" x14ac:dyDescent="0.2">
      <c r="M2446"/>
      <c r="N2446"/>
      <c r="O2446"/>
    </row>
    <row r="2447" spans="13:15" x14ac:dyDescent="0.2">
      <c r="M2447"/>
      <c r="N2447"/>
      <c r="O2447"/>
    </row>
    <row r="2448" spans="13:15" x14ac:dyDescent="0.2">
      <c r="M2448"/>
      <c r="N2448"/>
      <c r="O2448"/>
    </row>
    <row r="2449" spans="13:15" x14ac:dyDescent="0.2">
      <c r="M2449"/>
      <c r="N2449"/>
      <c r="O2449"/>
    </row>
    <row r="2450" spans="13:15" x14ac:dyDescent="0.2">
      <c r="M2450"/>
      <c r="N2450"/>
      <c r="O2450"/>
    </row>
    <row r="2451" spans="13:15" x14ac:dyDescent="0.2">
      <c r="M2451"/>
      <c r="N2451"/>
      <c r="O2451"/>
    </row>
    <row r="2452" spans="13:15" x14ac:dyDescent="0.2">
      <c r="M2452"/>
      <c r="N2452"/>
      <c r="O2452"/>
    </row>
    <row r="2453" spans="13:15" x14ac:dyDescent="0.2">
      <c r="M2453"/>
      <c r="N2453"/>
      <c r="O2453"/>
    </row>
    <row r="2454" spans="13:15" x14ac:dyDescent="0.2">
      <c r="M2454"/>
      <c r="N2454"/>
      <c r="O2454"/>
    </row>
    <row r="2455" spans="13:15" x14ac:dyDescent="0.2">
      <c r="M2455"/>
      <c r="N2455"/>
      <c r="O2455"/>
    </row>
    <row r="2456" spans="13:15" x14ac:dyDescent="0.2">
      <c r="M2456"/>
      <c r="N2456"/>
      <c r="O2456"/>
    </row>
    <row r="2457" spans="13:15" x14ac:dyDescent="0.2">
      <c r="M2457"/>
      <c r="N2457"/>
      <c r="O2457"/>
    </row>
    <row r="2458" spans="13:15" x14ac:dyDescent="0.2">
      <c r="M2458"/>
      <c r="N2458"/>
      <c r="O2458"/>
    </row>
    <row r="2459" spans="13:15" x14ac:dyDescent="0.2">
      <c r="M2459"/>
      <c r="N2459"/>
      <c r="O2459"/>
    </row>
    <row r="2460" spans="13:15" x14ac:dyDescent="0.2">
      <c r="M2460"/>
      <c r="N2460"/>
      <c r="O2460"/>
    </row>
    <row r="2461" spans="13:15" x14ac:dyDescent="0.2">
      <c r="M2461"/>
      <c r="N2461"/>
      <c r="O2461"/>
    </row>
    <row r="2462" spans="13:15" x14ac:dyDescent="0.2">
      <c r="M2462"/>
      <c r="N2462"/>
      <c r="O2462"/>
    </row>
    <row r="2463" spans="13:15" x14ac:dyDescent="0.2">
      <c r="M2463"/>
      <c r="N2463"/>
      <c r="O2463"/>
    </row>
    <row r="2464" spans="13:15" x14ac:dyDescent="0.2">
      <c r="M2464"/>
      <c r="N2464"/>
      <c r="O2464"/>
    </row>
    <row r="2465" spans="13:15" x14ac:dyDescent="0.2">
      <c r="M2465"/>
      <c r="N2465"/>
      <c r="O2465"/>
    </row>
    <row r="2466" spans="13:15" x14ac:dyDescent="0.2">
      <c r="M2466"/>
      <c r="N2466"/>
      <c r="O2466"/>
    </row>
    <row r="2467" spans="13:15" x14ac:dyDescent="0.2">
      <c r="M2467"/>
      <c r="N2467"/>
      <c r="O2467"/>
    </row>
    <row r="2468" spans="13:15" x14ac:dyDescent="0.2">
      <c r="M2468"/>
      <c r="N2468"/>
      <c r="O2468"/>
    </row>
    <row r="2469" spans="13:15" x14ac:dyDescent="0.2">
      <c r="M2469"/>
      <c r="N2469"/>
      <c r="O2469"/>
    </row>
    <row r="2470" spans="13:15" x14ac:dyDescent="0.2">
      <c r="M2470"/>
      <c r="N2470"/>
      <c r="O2470"/>
    </row>
    <row r="2471" spans="13:15" x14ac:dyDescent="0.2">
      <c r="M2471"/>
      <c r="N2471"/>
      <c r="O2471"/>
    </row>
    <row r="2472" spans="13:15" x14ac:dyDescent="0.2">
      <c r="M2472"/>
      <c r="N2472"/>
      <c r="O2472"/>
    </row>
    <row r="2473" spans="13:15" x14ac:dyDescent="0.2">
      <c r="M2473"/>
      <c r="N2473"/>
      <c r="O2473"/>
    </row>
    <row r="2474" spans="13:15" x14ac:dyDescent="0.2">
      <c r="M2474"/>
      <c r="N2474"/>
      <c r="O2474"/>
    </row>
    <row r="2475" spans="13:15" x14ac:dyDescent="0.2">
      <c r="M2475"/>
      <c r="N2475"/>
      <c r="O2475"/>
    </row>
    <row r="2476" spans="13:15" x14ac:dyDescent="0.2">
      <c r="M2476"/>
      <c r="N2476"/>
      <c r="O2476"/>
    </row>
    <row r="2477" spans="13:15" x14ac:dyDescent="0.2">
      <c r="M2477"/>
      <c r="N2477"/>
      <c r="O2477"/>
    </row>
    <row r="2478" spans="13:15" x14ac:dyDescent="0.2">
      <c r="M2478"/>
      <c r="N2478"/>
      <c r="O2478"/>
    </row>
    <row r="2479" spans="13:15" x14ac:dyDescent="0.2">
      <c r="M2479"/>
      <c r="N2479"/>
      <c r="O2479"/>
    </row>
    <row r="2480" spans="13:15" x14ac:dyDescent="0.2">
      <c r="M2480"/>
      <c r="N2480"/>
      <c r="O2480"/>
    </row>
    <row r="2481" spans="13:15" x14ac:dyDescent="0.2">
      <c r="M2481"/>
      <c r="N2481"/>
      <c r="O2481"/>
    </row>
    <row r="2482" spans="13:15" x14ac:dyDescent="0.2">
      <c r="M2482"/>
      <c r="N2482"/>
      <c r="O2482"/>
    </row>
    <row r="2483" spans="13:15" x14ac:dyDescent="0.2">
      <c r="M2483"/>
      <c r="N2483"/>
      <c r="O2483"/>
    </row>
    <row r="2484" spans="13:15" x14ac:dyDescent="0.2">
      <c r="M2484"/>
      <c r="N2484"/>
      <c r="O2484"/>
    </row>
    <row r="2485" spans="13:15" x14ac:dyDescent="0.2">
      <c r="M2485"/>
      <c r="N2485"/>
      <c r="O2485"/>
    </row>
    <row r="2486" spans="13:15" x14ac:dyDescent="0.2">
      <c r="M2486"/>
      <c r="N2486"/>
      <c r="O2486"/>
    </row>
    <row r="2487" spans="13:15" x14ac:dyDescent="0.2">
      <c r="M2487"/>
      <c r="N2487"/>
      <c r="O2487"/>
    </row>
    <row r="2488" spans="13:15" x14ac:dyDescent="0.2">
      <c r="M2488"/>
      <c r="N2488"/>
      <c r="O2488"/>
    </row>
    <row r="2489" spans="13:15" x14ac:dyDescent="0.2">
      <c r="M2489"/>
      <c r="N2489"/>
      <c r="O2489"/>
    </row>
    <row r="2490" spans="13:15" x14ac:dyDescent="0.2">
      <c r="M2490"/>
      <c r="N2490"/>
      <c r="O2490"/>
    </row>
    <row r="2491" spans="13:15" x14ac:dyDescent="0.2">
      <c r="M2491"/>
      <c r="N2491"/>
      <c r="O2491"/>
    </row>
    <row r="2492" spans="13:15" x14ac:dyDescent="0.2">
      <c r="M2492"/>
      <c r="N2492"/>
      <c r="O2492"/>
    </row>
    <row r="2493" spans="13:15" x14ac:dyDescent="0.2">
      <c r="M2493"/>
      <c r="N2493"/>
      <c r="O2493"/>
    </row>
    <row r="2494" spans="13:15" x14ac:dyDescent="0.2">
      <c r="M2494"/>
      <c r="N2494"/>
      <c r="O2494"/>
    </row>
    <row r="2495" spans="13:15" x14ac:dyDescent="0.2">
      <c r="M2495"/>
      <c r="N2495"/>
      <c r="O2495"/>
    </row>
    <row r="2496" spans="13:15" x14ac:dyDescent="0.2">
      <c r="M2496"/>
      <c r="N2496"/>
      <c r="O2496"/>
    </row>
    <row r="2497" spans="13:15" x14ac:dyDescent="0.2">
      <c r="M2497"/>
      <c r="N2497"/>
      <c r="O2497"/>
    </row>
    <row r="2498" spans="13:15" x14ac:dyDescent="0.2">
      <c r="M2498"/>
      <c r="N2498"/>
      <c r="O2498"/>
    </row>
    <row r="2499" spans="13:15" x14ac:dyDescent="0.2">
      <c r="M2499"/>
      <c r="N2499"/>
      <c r="O2499"/>
    </row>
    <row r="2500" spans="13:15" x14ac:dyDescent="0.2">
      <c r="M2500"/>
      <c r="N2500"/>
      <c r="O2500"/>
    </row>
    <row r="2501" spans="13:15" x14ac:dyDescent="0.2">
      <c r="M2501"/>
      <c r="N2501"/>
      <c r="O2501"/>
    </row>
    <row r="2502" spans="13:15" x14ac:dyDescent="0.2">
      <c r="M2502"/>
      <c r="N2502"/>
      <c r="O2502"/>
    </row>
    <row r="2503" spans="13:15" x14ac:dyDescent="0.2">
      <c r="M2503"/>
      <c r="N2503"/>
      <c r="O2503"/>
    </row>
    <row r="2504" spans="13:15" x14ac:dyDescent="0.2">
      <c r="M2504"/>
      <c r="N2504"/>
      <c r="O2504"/>
    </row>
    <row r="2505" spans="13:15" x14ac:dyDescent="0.2">
      <c r="M2505"/>
      <c r="N2505"/>
      <c r="O2505"/>
    </row>
    <row r="2506" spans="13:15" x14ac:dyDescent="0.2">
      <c r="M2506"/>
      <c r="N2506"/>
      <c r="O2506"/>
    </row>
    <row r="2507" spans="13:15" x14ac:dyDescent="0.2">
      <c r="M2507"/>
      <c r="N2507"/>
      <c r="O2507"/>
    </row>
    <row r="2508" spans="13:15" x14ac:dyDescent="0.2">
      <c r="M2508"/>
      <c r="N2508"/>
      <c r="O2508"/>
    </row>
    <row r="2509" spans="13:15" x14ac:dyDescent="0.2">
      <c r="M2509"/>
      <c r="N2509"/>
      <c r="O2509"/>
    </row>
    <row r="2510" spans="13:15" x14ac:dyDescent="0.2">
      <c r="M2510"/>
      <c r="N2510"/>
      <c r="O2510"/>
    </row>
    <row r="2511" spans="13:15" x14ac:dyDescent="0.2">
      <c r="M2511"/>
      <c r="N2511"/>
      <c r="O2511"/>
    </row>
    <row r="2512" spans="13:15" x14ac:dyDescent="0.2">
      <c r="M2512"/>
      <c r="N2512"/>
      <c r="O2512"/>
    </row>
    <row r="2513" spans="13:15" x14ac:dyDescent="0.2">
      <c r="M2513"/>
      <c r="N2513"/>
      <c r="O2513"/>
    </row>
    <row r="2514" spans="13:15" x14ac:dyDescent="0.2">
      <c r="M2514"/>
      <c r="N2514"/>
      <c r="O2514"/>
    </row>
    <row r="2515" spans="13:15" x14ac:dyDescent="0.2">
      <c r="M2515"/>
      <c r="N2515"/>
      <c r="O2515"/>
    </row>
    <row r="2516" spans="13:15" x14ac:dyDescent="0.2">
      <c r="M2516"/>
      <c r="N2516"/>
      <c r="O2516"/>
    </row>
    <row r="2517" spans="13:15" x14ac:dyDescent="0.2">
      <c r="M2517"/>
      <c r="N2517"/>
      <c r="O2517"/>
    </row>
    <row r="2518" spans="13:15" x14ac:dyDescent="0.2">
      <c r="M2518"/>
      <c r="N2518"/>
      <c r="O2518"/>
    </row>
    <row r="2519" spans="13:15" x14ac:dyDescent="0.2">
      <c r="M2519"/>
      <c r="N2519"/>
      <c r="O2519"/>
    </row>
    <row r="2520" spans="13:15" x14ac:dyDescent="0.2">
      <c r="M2520"/>
      <c r="N2520"/>
      <c r="O2520"/>
    </row>
    <row r="2521" spans="13:15" x14ac:dyDescent="0.2">
      <c r="M2521"/>
      <c r="N2521"/>
      <c r="O2521"/>
    </row>
    <row r="2522" spans="13:15" x14ac:dyDescent="0.2">
      <c r="M2522"/>
      <c r="N2522"/>
      <c r="O2522"/>
    </row>
    <row r="2523" spans="13:15" x14ac:dyDescent="0.2">
      <c r="M2523"/>
      <c r="N2523"/>
      <c r="O2523"/>
    </row>
    <row r="2524" spans="13:15" x14ac:dyDescent="0.2">
      <c r="M2524"/>
      <c r="N2524"/>
      <c r="O2524"/>
    </row>
    <row r="2525" spans="13:15" x14ac:dyDescent="0.2">
      <c r="M2525"/>
      <c r="N2525"/>
      <c r="O2525"/>
    </row>
    <row r="2526" spans="13:15" x14ac:dyDescent="0.2">
      <c r="M2526"/>
      <c r="N2526"/>
      <c r="O2526"/>
    </row>
    <row r="2527" spans="13:15" x14ac:dyDescent="0.2">
      <c r="M2527"/>
      <c r="N2527"/>
      <c r="O2527"/>
    </row>
    <row r="2528" spans="13:15" x14ac:dyDescent="0.2">
      <c r="M2528"/>
      <c r="N2528"/>
      <c r="O2528"/>
    </row>
    <row r="2529" spans="13:15" x14ac:dyDescent="0.2">
      <c r="M2529"/>
      <c r="N2529"/>
      <c r="O2529"/>
    </row>
    <row r="2530" spans="13:15" x14ac:dyDescent="0.2">
      <c r="M2530"/>
      <c r="N2530"/>
      <c r="O2530"/>
    </row>
    <row r="2531" spans="13:15" x14ac:dyDescent="0.2">
      <c r="M2531"/>
      <c r="N2531"/>
      <c r="O2531"/>
    </row>
    <row r="2532" spans="13:15" x14ac:dyDescent="0.2">
      <c r="M2532"/>
      <c r="N2532"/>
      <c r="O2532"/>
    </row>
    <row r="2533" spans="13:15" x14ac:dyDescent="0.2">
      <c r="M2533"/>
      <c r="N2533"/>
      <c r="O2533"/>
    </row>
    <row r="2534" spans="13:15" x14ac:dyDescent="0.2">
      <c r="M2534"/>
      <c r="N2534"/>
      <c r="O2534"/>
    </row>
    <row r="2535" spans="13:15" x14ac:dyDescent="0.2">
      <c r="M2535"/>
      <c r="N2535"/>
      <c r="O2535"/>
    </row>
    <row r="2536" spans="13:15" x14ac:dyDescent="0.2">
      <c r="M2536"/>
      <c r="N2536"/>
      <c r="O2536"/>
    </row>
    <row r="2537" spans="13:15" x14ac:dyDescent="0.2">
      <c r="M2537"/>
      <c r="N2537"/>
      <c r="O2537"/>
    </row>
    <row r="2538" spans="13:15" x14ac:dyDescent="0.2">
      <c r="M2538"/>
      <c r="N2538"/>
      <c r="O2538"/>
    </row>
    <row r="2539" spans="13:15" x14ac:dyDescent="0.2">
      <c r="M2539"/>
      <c r="N2539"/>
      <c r="O2539"/>
    </row>
    <row r="2540" spans="13:15" x14ac:dyDescent="0.2">
      <c r="M2540"/>
      <c r="N2540"/>
      <c r="O2540"/>
    </row>
    <row r="2541" spans="13:15" x14ac:dyDescent="0.2">
      <c r="M2541"/>
      <c r="N2541"/>
      <c r="O2541"/>
    </row>
    <row r="2542" spans="13:15" x14ac:dyDescent="0.2">
      <c r="M2542"/>
      <c r="N2542"/>
      <c r="O2542"/>
    </row>
    <row r="2543" spans="13:15" x14ac:dyDescent="0.2">
      <c r="M2543"/>
      <c r="N2543"/>
      <c r="O2543"/>
    </row>
    <row r="2544" spans="13:15" x14ac:dyDescent="0.2">
      <c r="M2544"/>
      <c r="N2544"/>
      <c r="O2544"/>
    </row>
    <row r="2545" spans="13:15" x14ac:dyDescent="0.2">
      <c r="M2545"/>
      <c r="N2545"/>
      <c r="O2545"/>
    </row>
    <row r="2546" spans="13:15" x14ac:dyDescent="0.2">
      <c r="M2546"/>
      <c r="N2546"/>
      <c r="O2546"/>
    </row>
    <row r="2547" spans="13:15" x14ac:dyDescent="0.2">
      <c r="M2547"/>
      <c r="N2547"/>
      <c r="O2547"/>
    </row>
    <row r="2548" spans="13:15" x14ac:dyDescent="0.2">
      <c r="M2548"/>
      <c r="N2548"/>
      <c r="O2548"/>
    </row>
    <row r="2549" spans="13:15" x14ac:dyDescent="0.2">
      <c r="M2549"/>
      <c r="N2549"/>
      <c r="O2549"/>
    </row>
    <row r="2550" spans="13:15" x14ac:dyDescent="0.2">
      <c r="M2550"/>
      <c r="N2550"/>
      <c r="O2550"/>
    </row>
    <row r="2551" spans="13:15" x14ac:dyDescent="0.2">
      <c r="M2551"/>
      <c r="N2551"/>
      <c r="O2551"/>
    </row>
    <row r="2552" spans="13:15" x14ac:dyDescent="0.2">
      <c r="M2552"/>
      <c r="N2552"/>
      <c r="O2552"/>
    </row>
    <row r="2553" spans="13:15" x14ac:dyDescent="0.2">
      <c r="M2553"/>
      <c r="N2553"/>
      <c r="O2553"/>
    </row>
    <row r="2554" spans="13:15" x14ac:dyDescent="0.2">
      <c r="M2554"/>
      <c r="N2554"/>
      <c r="O2554"/>
    </row>
    <row r="2555" spans="13:15" x14ac:dyDescent="0.2">
      <c r="M2555"/>
      <c r="N2555"/>
      <c r="O2555"/>
    </row>
    <row r="2556" spans="13:15" x14ac:dyDescent="0.2">
      <c r="M2556"/>
      <c r="N2556"/>
      <c r="O2556"/>
    </row>
    <row r="2557" spans="13:15" x14ac:dyDescent="0.2">
      <c r="M2557"/>
      <c r="N2557"/>
      <c r="O2557"/>
    </row>
    <row r="2558" spans="13:15" x14ac:dyDescent="0.2">
      <c r="M2558"/>
      <c r="N2558"/>
      <c r="O2558"/>
    </row>
    <row r="2559" spans="13:15" x14ac:dyDescent="0.2">
      <c r="M2559"/>
      <c r="N2559"/>
      <c r="O2559"/>
    </row>
    <row r="2560" spans="13:15" x14ac:dyDescent="0.2">
      <c r="M2560"/>
      <c r="N2560"/>
      <c r="O2560"/>
    </row>
    <row r="2561" spans="13:15" x14ac:dyDescent="0.2">
      <c r="M2561"/>
      <c r="N2561"/>
      <c r="O2561"/>
    </row>
    <row r="2562" spans="13:15" x14ac:dyDescent="0.2">
      <c r="M2562"/>
      <c r="N2562"/>
      <c r="O2562"/>
    </row>
    <row r="2563" spans="13:15" x14ac:dyDescent="0.2">
      <c r="M2563"/>
      <c r="N2563"/>
      <c r="O2563"/>
    </row>
    <row r="2564" spans="13:15" x14ac:dyDescent="0.2">
      <c r="M2564"/>
      <c r="N2564"/>
      <c r="O2564"/>
    </row>
    <row r="2565" spans="13:15" x14ac:dyDescent="0.2">
      <c r="M2565"/>
      <c r="N2565"/>
      <c r="O2565"/>
    </row>
    <row r="2566" spans="13:15" x14ac:dyDescent="0.2">
      <c r="M2566"/>
      <c r="N2566"/>
      <c r="O2566"/>
    </row>
    <row r="2567" spans="13:15" x14ac:dyDescent="0.2">
      <c r="M2567"/>
      <c r="N2567"/>
      <c r="O2567"/>
    </row>
    <row r="2568" spans="13:15" x14ac:dyDescent="0.2">
      <c r="M2568"/>
      <c r="N2568"/>
      <c r="O2568"/>
    </row>
    <row r="2569" spans="13:15" x14ac:dyDescent="0.2">
      <c r="M2569"/>
      <c r="N2569"/>
      <c r="O2569"/>
    </row>
    <row r="2570" spans="13:15" x14ac:dyDescent="0.2">
      <c r="M2570"/>
      <c r="N2570"/>
      <c r="O2570"/>
    </row>
    <row r="2571" spans="13:15" x14ac:dyDescent="0.2">
      <c r="M2571"/>
      <c r="N2571"/>
      <c r="O2571"/>
    </row>
    <row r="2572" spans="13:15" x14ac:dyDescent="0.2">
      <c r="M2572"/>
      <c r="N2572"/>
      <c r="O2572"/>
    </row>
    <row r="2573" spans="13:15" x14ac:dyDescent="0.2">
      <c r="M2573"/>
      <c r="N2573"/>
      <c r="O2573"/>
    </row>
    <row r="2574" spans="13:15" x14ac:dyDescent="0.2">
      <c r="M2574"/>
      <c r="N2574"/>
      <c r="O2574"/>
    </row>
    <row r="2575" spans="13:15" x14ac:dyDescent="0.2">
      <c r="M2575"/>
      <c r="N2575"/>
      <c r="O2575"/>
    </row>
    <row r="2576" spans="13:15" x14ac:dyDescent="0.2">
      <c r="M2576"/>
      <c r="N2576"/>
      <c r="O2576"/>
    </row>
    <row r="2577" spans="13:15" x14ac:dyDescent="0.2">
      <c r="M2577"/>
      <c r="N2577"/>
      <c r="O2577"/>
    </row>
    <row r="2578" spans="13:15" x14ac:dyDescent="0.2">
      <c r="M2578"/>
      <c r="N2578"/>
      <c r="O2578"/>
    </row>
    <row r="2579" spans="13:15" x14ac:dyDescent="0.2">
      <c r="M2579"/>
      <c r="N2579"/>
      <c r="O2579"/>
    </row>
    <row r="2580" spans="13:15" x14ac:dyDescent="0.2">
      <c r="M2580"/>
      <c r="N2580"/>
      <c r="O2580"/>
    </row>
    <row r="2581" spans="13:15" x14ac:dyDescent="0.2">
      <c r="M2581"/>
      <c r="N2581"/>
      <c r="O2581"/>
    </row>
    <row r="2582" spans="13:15" x14ac:dyDescent="0.2">
      <c r="M2582"/>
      <c r="N2582"/>
      <c r="O2582"/>
    </row>
    <row r="2583" spans="13:15" x14ac:dyDescent="0.2">
      <c r="M2583"/>
      <c r="N2583"/>
      <c r="O2583"/>
    </row>
    <row r="2584" spans="13:15" x14ac:dyDescent="0.2">
      <c r="M2584"/>
      <c r="N2584"/>
      <c r="O2584"/>
    </row>
    <row r="2585" spans="13:15" x14ac:dyDescent="0.2">
      <c r="M2585"/>
      <c r="N2585"/>
      <c r="O2585"/>
    </row>
    <row r="2586" spans="13:15" x14ac:dyDescent="0.2">
      <c r="M2586"/>
      <c r="N2586"/>
      <c r="O2586"/>
    </row>
    <row r="2587" spans="13:15" x14ac:dyDescent="0.2">
      <c r="M2587"/>
      <c r="N2587"/>
      <c r="O2587"/>
    </row>
    <row r="2588" spans="13:15" x14ac:dyDescent="0.2">
      <c r="M2588"/>
      <c r="N2588"/>
      <c r="O2588"/>
    </row>
    <row r="2589" spans="13:15" x14ac:dyDescent="0.2">
      <c r="M2589"/>
      <c r="N2589"/>
      <c r="O2589"/>
    </row>
    <row r="2590" spans="13:15" x14ac:dyDescent="0.2">
      <c r="M2590"/>
      <c r="N2590"/>
      <c r="O2590"/>
    </row>
    <row r="2591" spans="13:15" x14ac:dyDescent="0.2">
      <c r="M2591"/>
      <c r="N2591"/>
      <c r="O2591"/>
    </row>
    <row r="2592" spans="13:15" x14ac:dyDescent="0.2">
      <c r="M2592"/>
      <c r="N2592"/>
      <c r="O2592"/>
    </row>
    <row r="2593" spans="13:15" x14ac:dyDescent="0.2">
      <c r="M2593"/>
      <c r="N2593"/>
      <c r="O2593"/>
    </row>
    <row r="2594" spans="13:15" x14ac:dyDescent="0.2">
      <c r="M2594"/>
      <c r="N2594"/>
      <c r="O2594"/>
    </row>
    <row r="2595" spans="13:15" x14ac:dyDescent="0.2">
      <c r="M2595"/>
      <c r="N2595"/>
      <c r="O2595"/>
    </row>
    <row r="2596" spans="13:15" x14ac:dyDescent="0.2">
      <c r="M2596"/>
      <c r="N2596"/>
      <c r="O2596"/>
    </row>
    <row r="2597" spans="13:15" x14ac:dyDescent="0.2">
      <c r="M2597"/>
      <c r="N2597"/>
      <c r="O2597"/>
    </row>
    <row r="2598" spans="13:15" x14ac:dyDescent="0.2">
      <c r="M2598"/>
      <c r="N2598"/>
      <c r="O2598"/>
    </row>
    <row r="2599" spans="13:15" x14ac:dyDescent="0.2">
      <c r="M2599"/>
      <c r="N2599"/>
      <c r="O2599"/>
    </row>
    <row r="2600" spans="13:15" x14ac:dyDescent="0.2">
      <c r="M2600"/>
      <c r="N2600"/>
      <c r="O2600"/>
    </row>
    <row r="2601" spans="13:15" x14ac:dyDescent="0.2">
      <c r="M2601"/>
      <c r="N2601"/>
      <c r="O2601"/>
    </row>
    <row r="2602" spans="13:15" x14ac:dyDescent="0.2">
      <c r="M2602"/>
      <c r="N2602"/>
      <c r="O2602"/>
    </row>
    <row r="2603" spans="13:15" x14ac:dyDescent="0.2">
      <c r="M2603"/>
      <c r="N2603"/>
      <c r="O2603"/>
    </row>
    <row r="2604" spans="13:15" x14ac:dyDescent="0.2">
      <c r="M2604"/>
      <c r="N2604"/>
      <c r="O2604"/>
    </row>
    <row r="2605" spans="13:15" x14ac:dyDescent="0.2">
      <c r="M2605"/>
      <c r="N2605"/>
      <c r="O2605"/>
    </row>
    <row r="2606" spans="13:15" x14ac:dyDescent="0.2">
      <c r="M2606"/>
      <c r="N2606"/>
      <c r="O2606"/>
    </row>
    <row r="2607" spans="13:15" x14ac:dyDescent="0.2">
      <c r="M2607"/>
      <c r="N2607"/>
      <c r="O2607"/>
    </row>
    <row r="2608" spans="13:15" x14ac:dyDescent="0.2">
      <c r="M2608"/>
      <c r="N2608"/>
      <c r="O2608"/>
    </row>
    <row r="2609" spans="13:15" x14ac:dyDescent="0.2">
      <c r="M2609"/>
      <c r="N2609"/>
      <c r="O2609"/>
    </row>
    <row r="2610" spans="13:15" x14ac:dyDescent="0.2">
      <c r="M2610"/>
      <c r="N2610"/>
      <c r="O2610"/>
    </row>
    <row r="2611" spans="13:15" x14ac:dyDescent="0.2">
      <c r="M2611"/>
      <c r="N2611"/>
      <c r="O2611"/>
    </row>
    <row r="2612" spans="13:15" x14ac:dyDescent="0.2">
      <c r="M2612"/>
      <c r="N2612"/>
      <c r="O2612"/>
    </row>
    <row r="2613" spans="13:15" x14ac:dyDescent="0.2">
      <c r="M2613"/>
      <c r="N2613"/>
      <c r="O2613"/>
    </row>
    <row r="2614" spans="13:15" x14ac:dyDescent="0.2">
      <c r="M2614"/>
      <c r="N2614"/>
      <c r="O2614"/>
    </row>
    <row r="2615" spans="13:15" x14ac:dyDescent="0.2">
      <c r="M2615"/>
      <c r="N2615"/>
      <c r="O2615"/>
    </row>
    <row r="2616" spans="13:15" x14ac:dyDescent="0.2">
      <c r="M2616"/>
      <c r="N2616"/>
      <c r="O2616"/>
    </row>
    <row r="2617" spans="13:15" x14ac:dyDescent="0.2">
      <c r="M2617"/>
      <c r="N2617"/>
      <c r="O2617"/>
    </row>
    <row r="2618" spans="13:15" x14ac:dyDescent="0.2">
      <c r="M2618"/>
      <c r="N2618"/>
      <c r="O2618"/>
    </row>
    <row r="2619" spans="13:15" x14ac:dyDescent="0.2">
      <c r="M2619"/>
      <c r="N2619"/>
      <c r="O2619"/>
    </row>
    <row r="2620" spans="13:15" x14ac:dyDescent="0.2">
      <c r="M2620"/>
      <c r="N2620"/>
      <c r="O2620"/>
    </row>
    <row r="2621" spans="13:15" x14ac:dyDescent="0.2">
      <c r="M2621"/>
      <c r="N2621"/>
      <c r="O2621"/>
    </row>
    <row r="2622" spans="13:15" x14ac:dyDescent="0.2">
      <c r="M2622"/>
      <c r="N2622"/>
      <c r="O2622"/>
    </row>
    <row r="2623" spans="13:15" x14ac:dyDescent="0.2">
      <c r="M2623"/>
      <c r="N2623"/>
      <c r="O2623"/>
    </row>
    <row r="2624" spans="13:15" x14ac:dyDescent="0.2">
      <c r="M2624"/>
      <c r="N2624"/>
      <c r="O2624"/>
    </row>
    <row r="2625" spans="13:15" x14ac:dyDescent="0.2">
      <c r="M2625"/>
      <c r="N2625"/>
      <c r="O2625"/>
    </row>
    <row r="2626" spans="13:15" x14ac:dyDescent="0.2">
      <c r="M2626"/>
      <c r="N2626"/>
      <c r="O2626"/>
    </row>
    <row r="2627" spans="13:15" x14ac:dyDescent="0.2">
      <c r="M2627"/>
      <c r="N2627"/>
      <c r="O2627"/>
    </row>
    <row r="2628" spans="13:15" x14ac:dyDescent="0.2">
      <c r="M2628"/>
      <c r="N2628"/>
      <c r="O2628"/>
    </row>
    <row r="2629" spans="13:15" x14ac:dyDescent="0.2">
      <c r="M2629"/>
      <c r="N2629"/>
      <c r="O2629"/>
    </row>
    <row r="2630" spans="13:15" x14ac:dyDescent="0.2">
      <c r="M2630"/>
      <c r="N2630"/>
      <c r="O2630"/>
    </row>
    <row r="2631" spans="13:15" x14ac:dyDescent="0.2">
      <c r="M2631"/>
      <c r="N2631"/>
      <c r="O2631"/>
    </row>
    <row r="2632" spans="13:15" x14ac:dyDescent="0.2">
      <c r="M2632"/>
      <c r="N2632"/>
      <c r="O2632"/>
    </row>
    <row r="2633" spans="13:15" x14ac:dyDescent="0.2">
      <c r="M2633"/>
      <c r="N2633"/>
      <c r="O2633"/>
    </row>
    <row r="2634" spans="13:15" x14ac:dyDescent="0.2">
      <c r="M2634"/>
      <c r="N2634"/>
      <c r="O2634"/>
    </row>
    <row r="2635" spans="13:15" x14ac:dyDescent="0.2">
      <c r="M2635"/>
      <c r="N2635"/>
      <c r="O2635"/>
    </row>
    <row r="2636" spans="13:15" x14ac:dyDescent="0.2">
      <c r="M2636"/>
      <c r="N2636"/>
      <c r="O2636"/>
    </row>
    <row r="2637" spans="13:15" x14ac:dyDescent="0.2">
      <c r="M2637"/>
      <c r="N2637"/>
      <c r="O2637"/>
    </row>
    <row r="2638" spans="13:15" x14ac:dyDescent="0.2">
      <c r="M2638"/>
      <c r="N2638"/>
      <c r="O2638"/>
    </row>
    <row r="2639" spans="13:15" x14ac:dyDescent="0.2">
      <c r="M2639"/>
      <c r="N2639"/>
      <c r="O2639"/>
    </row>
    <row r="2640" spans="13:15" x14ac:dyDescent="0.2">
      <c r="M2640"/>
      <c r="N2640"/>
      <c r="O2640"/>
    </row>
    <row r="2641" spans="13:15" x14ac:dyDescent="0.2">
      <c r="M2641"/>
      <c r="N2641"/>
      <c r="O2641"/>
    </row>
    <row r="2642" spans="13:15" x14ac:dyDescent="0.2">
      <c r="M2642"/>
      <c r="N2642"/>
      <c r="O2642"/>
    </row>
    <row r="2643" spans="13:15" x14ac:dyDescent="0.2">
      <c r="M2643"/>
      <c r="N2643"/>
      <c r="O2643"/>
    </row>
    <row r="2644" spans="13:15" x14ac:dyDescent="0.2">
      <c r="M2644"/>
      <c r="N2644"/>
      <c r="O2644"/>
    </row>
    <row r="2645" spans="13:15" x14ac:dyDescent="0.2">
      <c r="M2645"/>
      <c r="N2645"/>
      <c r="O2645"/>
    </row>
    <row r="2646" spans="13:15" x14ac:dyDescent="0.2">
      <c r="M2646"/>
      <c r="N2646"/>
      <c r="O2646"/>
    </row>
    <row r="2647" spans="13:15" x14ac:dyDescent="0.2">
      <c r="M2647"/>
      <c r="N2647"/>
      <c r="O2647"/>
    </row>
    <row r="2648" spans="13:15" x14ac:dyDescent="0.2">
      <c r="M2648"/>
      <c r="N2648"/>
      <c r="O2648"/>
    </row>
    <row r="2649" spans="13:15" x14ac:dyDescent="0.2">
      <c r="M2649"/>
      <c r="N2649"/>
      <c r="O2649"/>
    </row>
    <row r="2650" spans="13:15" x14ac:dyDescent="0.2">
      <c r="M2650"/>
      <c r="N2650"/>
      <c r="O2650"/>
    </row>
    <row r="2651" spans="13:15" x14ac:dyDescent="0.2">
      <c r="M2651"/>
      <c r="N2651"/>
      <c r="O2651"/>
    </row>
    <row r="2652" spans="13:15" x14ac:dyDescent="0.2">
      <c r="M2652"/>
      <c r="N2652"/>
      <c r="O2652"/>
    </row>
    <row r="2653" spans="13:15" x14ac:dyDescent="0.2">
      <c r="M2653"/>
      <c r="N2653"/>
      <c r="O2653"/>
    </row>
    <row r="2654" spans="13:15" x14ac:dyDescent="0.2">
      <c r="M2654"/>
      <c r="N2654"/>
      <c r="O2654"/>
    </row>
    <row r="2655" spans="13:15" x14ac:dyDescent="0.2">
      <c r="M2655"/>
      <c r="N2655"/>
      <c r="O2655"/>
    </row>
    <row r="2656" spans="13:15" x14ac:dyDescent="0.2">
      <c r="M2656"/>
      <c r="N2656"/>
      <c r="O2656"/>
    </row>
    <row r="2657" spans="13:15" x14ac:dyDescent="0.2">
      <c r="M2657"/>
      <c r="N2657"/>
      <c r="O2657"/>
    </row>
    <row r="2658" spans="13:15" x14ac:dyDescent="0.2">
      <c r="M2658"/>
      <c r="N2658"/>
      <c r="O2658"/>
    </row>
    <row r="2659" spans="13:15" x14ac:dyDescent="0.2">
      <c r="M2659"/>
      <c r="N2659"/>
      <c r="O2659"/>
    </row>
    <row r="2660" spans="13:15" x14ac:dyDescent="0.2">
      <c r="M2660"/>
      <c r="N2660"/>
      <c r="O2660"/>
    </row>
    <row r="2661" spans="13:15" x14ac:dyDescent="0.2">
      <c r="M2661"/>
      <c r="N2661"/>
      <c r="O2661"/>
    </row>
    <row r="2662" spans="13:15" x14ac:dyDescent="0.2">
      <c r="M2662"/>
      <c r="N2662"/>
      <c r="O2662"/>
    </row>
    <row r="2663" spans="13:15" x14ac:dyDescent="0.2">
      <c r="M2663"/>
      <c r="N2663"/>
      <c r="O2663"/>
    </row>
    <row r="2664" spans="13:15" x14ac:dyDescent="0.2">
      <c r="M2664"/>
      <c r="N2664"/>
      <c r="O2664"/>
    </row>
    <row r="2665" spans="13:15" x14ac:dyDescent="0.2">
      <c r="M2665"/>
      <c r="N2665"/>
      <c r="O2665"/>
    </row>
    <row r="2666" spans="13:15" x14ac:dyDescent="0.2">
      <c r="M2666"/>
      <c r="N2666"/>
      <c r="O2666"/>
    </row>
    <row r="2667" spans="13:15" x14ac:dyDescent="0.2">
      <c r="M2667"/>
      <c r="N2667"/>
      <c r="O2667"/>
    </row>
    <row r="2668" spans="13:15" x14ac:dyDescent="0.2">
      <c r="M2668"/>
      <c r="N2668"/>
      <c r="O2668"/>
    </row>
    <row r="2669" spans="13:15" x14ac:dyDescent="0.2">
      <c r="M2669"/>
      <c r="N2669"/>
      <c r="O2669"/>
    </row>
    <row r="2670" spans="13:15" x14ac:dyDescent="0.2">
      <c r="M2670"/>
      <c r="N2670"/>
      <c r="O2670"/>
    </row>
    <row r="2671" spans="13:15" x14ac:dyDescent="0.2">
      <c r="M2671"/>
      <c r="N2671"/>
      <c r="O2671"/>
    </row>
    <row r="2672" spans="13:15" x14ac:dyDescent="0.2">
      <c r="M2672"/>
      <c r="N2672"/>
      <c r="O2672"/>
    </row>
    <row r="2673" spans="13:15" x14ac:dyDescent="0.2">
      <c r="M2673"/>
      <c r="N2673"/>
      <c r="O2673"/>
    </row>
    <row r="2674" spans="13:15" x14ac:dyDescent="0.2">
      <c r="M2674"/>
      <c r="N2674"/>
      <c r="O2674"/>
    </row>
    <row r="2675" spans="13:15" x14ac:dyDescent="0.2">
      <c r="M2675"/>
      <c r="N2675"/>
      <c r="O2675"/>
    </row>
    <row r="2676" spans="13:15" x14ac:dyDescent="0.2">
      <c r="M2676"/>
      <c r="N2676"/>
      <c r="O2676"/>
    </row>
    <row r="2677" spans="13:15" x14ac:dyDescent="0.2">
      <c r="M2677"/>
      <c r="N2677"/>
      <c r="O2677"/>
    </row>
    <row r="2678" spans="13:15" x14ac:dyDescent="0.2">
      <c r="M2678"/>
      <c r="N2678"/>
      <c r="O2678"/>
    </row>
    <row r="2679" spans="13:15" x14ac:dyDescent="0.2">
      <c r="M2679"/>
      <c r="N2679"/>
      <c r="O2679"/>
    </row>
    <row r="2680" spans="13:15" x14ac:dyDescent="0.2">
      <c r="M2680"/>
      <c r="N2680"/>
      <c r="O2680"/>
    </row>
    <row r="2681" spans="13:15" x14ac:dyDescent="0.2">
      <c r="M2681"/>
      <c r="N2681"/>
      <c r="O2681"/>
    </row>
    <row r="2682" spans="13:15" x14ac:dyDescent="0.2">
      <c r="M2682"/>
      <c r="N2682"/>
      <c r="O2682"/>
    </row>
    <row r="2683" spans="13:15" x14ac:dyDescent="0.2">
      <c r="M2683"/>
      <c r="N2683"/>
      <c r="O2683"/>
    </row>
    <row r="2684" spans="13:15" x14ac:dyDescent="0.2">
      <c r="M2684"/>
      <c r="N2684"/>
      <c r="O2684"/>
    </row>
    <row r="2685" spans="13:15" x14ac:dyDescent="0.2">
      <c r="M2685"/>
      <c r="N2685"/>
      <c r="O2685"/>
    </row>
    <row r="2686" spans="13:15" x14ac:dyDescent="0.2">
      <c r="M2686"/>
      <c r="N2686"/>
      <c r="O2686"/>
    </row>
    <row r="2687" spans="13:15" x14ac:dyDescent="0.2">
      <c r="M2687"/>
      <c r="N2687"/>
      <c r="O2687"/>
    </row>
    <row r="2688" spans="13:15" x14ac:dyDescent="0.2">
      <c r="M2688"/>
      <c r="N2688"/>
      <c r="O2688"/>
    </row>
    <row r="2689" spans="13:15" x14ac:dyDescent="0.2">
      <c r="M2689"/>
      <c r="N2689"/>
      <c r="O2689"/>
    </row>
    <row r="2690" spans="13:15" x14ac:dyDescent="0.2">
      <c r="M2690"/>
      <c r="N2690"/>
      <c r="O2690"/>
    </row>
    <row r="2691" spans="13:15" x14ac:dyDescent="0.2">
      <c r="M2691"/>
      <c r="N2691"/>
      <c r="O2691"/>
    </row>
    <row r="2692" spans="13:15" x14ac:dyDescent="0.2">
      <c r="M2692"/>
      <c r="N2692"/>
      <c r="O2692"/>
    </row>
    <row r="2693" spans="13:15" x14ac:dyDescent="0.2">
      <c r="M2693"/>
      <c r="N2693"/>
      <c r="O2693"/>
    </row>
    <row r="2694" spans="13:15" x14ac:dyDescent="0.2">
      <c r="M2694"/>
      <c r="N2694"/>
      <c r="O2694"/>
    </row>
    <row r="2695" spans="13:15" x14ac:dyDescent="0.2">
      <c r="M2695"/>
      <c r="N2695"/>
      <c r="O2695"/>
    </row>
    <row r="2696" spans="13:15" x14ac:dyDescent="0.2">
      <c r="M2696"/>
      <c r="N2696"/>
      <c r="O2696"/>
    </row>
    <row r="2697" spans="13:15" x14ac:dyDescent="0.2">
      <c r="M2697"/>
      <c r="N2697"/>
      <c r="O2697"/>
    </row>
    <row r="2698" spans="13:15" x14ac:dyDescent="0.2">
      <c r="M2698"/>
      <c r="N2698"/>
      <c r="O2698"/>
    </row>
    <row r="2699" spans="13:15" x14ac:dyDescent="0.2">
      <c r="M2699"/>
      <c r="N2699"/>
      <c r="O2699"/>
    </row>
    <row r="2700" spans="13:15" x14ac:dyDescent="0.2">
      <c r="M2700"/>
      <c r="N2700"/>
      <c r="O2700"/>
    </row>
    <row r="2701" spans="13:15" x14ac:dyDescent="0.2">
      <c r="M2701"/>
      <c r="N2701"/>
      <c r="O2701"/>
    </row>
    <row r="2702" spans="13:15" x14ac:dyDescent="0.2">
      <c r="M2702"/>
      <c r="N2702"/>
      <c r="O2702"/>
    </row>
    <row r="2703" spans="13:15" x14ac:dyDescent="0.2">
      <c r="M2703"/>
      <c r="N2703"/>
      <c r="O2703"/>
    </row>
    <row r="2704" spans="13:15" x14ac:dyDescent="0.2">
      <c r="M2704"/>
      <c r="N2704"/>
      <c r="O2704"/>
    </row>
    <row r="2705" spans="13:15" x14ac:dyDescent="0.2">
      <c r="M2705"/>
      <c r="N2705"/>
      <c r="O2705"/>
    </row>
    <row r="2706" spans="13:15" x14ac:dyDescent="0.2">
      <c r="M2706"/>
      <c r="N2706"/>
      <c r="O2706"/>
    </row>
    <row r="2707" spans="13:15" x14ac:dyDescent="0.2">
      <c r="M2707"/>
      <c r="N2707"/>
      <c r="O2707"/>
    </row>
    <row r="2708" spans="13:15" x14ac:dyDescent="0.2">
      <c r="M2708"/>
      <c r="N2708"/>
      <c r="O2708"/>
    </row>
    <row r="2709" spans="13:15" x14ac:dyDescent="0.2">
      <c r="M2709"/>
      <c r="N2709"/>
      <c r="O2709"/>
    </row>
    <row r="2710" spans="13:15" x14ac:dyDescent="0.2">
      <c r="M2710"/>
      <c r="N2710"/>
      <c r="O2710"/>
    </row>
    <row r="2711" spans="13:15" x14ac:dyDescent="0.2">
      <c r="M2711"/>
      <c r="N2711"/>
      <c r="O2711"/>
    </row>
    <row r="2712" spans="13:15" x14ac:dyDescent="0.2">
      <c r="M2712"/>
      <c r="N2712"/>
      <c r="O2712"/>
    </row>
    <row r="2713" spans="13:15" x14ac:dyDescent="0.2">
      <c r="M2713"/>
      <c r="N2713"/>
      <c r="O2713"/>
    </row>
    <row r="2714" spans="13:15" x14ac:dyDescent="0.2">
      <c r="M2714"/>
      <c r="N2714"/>
      <c r="O2714"/>
    </row>
    <row r="2715" spans="13:15" x14ac:dyDescent="0.2">
      <c r="M2715"/>
      <c r="N2715"/>
      <c r="O2715"/>
    </row>
    <row r="2716" spans="13:15" x14ac:dyDescent="0.2">
      <c r="M2716"/>
      <c r="N2716"/>
      <c r="O2716"/>
    </row>
    <row r="2717" spans="13:15" x14ac:dyDescent="0.2">
      <c r="M2717"/>
      <c r="N2717"/>
      <c r="O2717"/>
    </row>
    <row r="2718" spans="13:15" x14ac:dyDescent="0.2">
      <c r="M2718"/>
      <c r="N2718"/>
      <c r="O2718"/>
    </row>
    <row r="2719" spans="13:15" x14ac:dyDescent="0.2">
      <c r="M2719"/>
      <c r="N2719"/>
      <c r="O2719"/>
    </row>
    <row r="2720" spans="13:15" x14ac:dyDescent="0.2">
      <c r="M2720"/>
      <c r="N2720"/>
      <c r="O2720"/>
    </row>
    <row r="2721" spans="13:15" x14ac:dyDescent="0.2">
      <c r="M2721"/>
      <c r="N2721"/>
      <c r="O2721"/>
    </row>
    <row r="2722" spans="13:15" x14ac:dyDescent="0.2">
      <c r="M2722"/>
      <c r="N2722"/>
      <c r="O2722"/>
    </row>
    <row r="2723" spans="13:15" x14ac:dyDescent="0.2">
      <c r="M2723"/>
      <c r="N2723"/>
      <c r="O2723"/>
    </row>
    <row r="2724" spans="13:15" x14ac:dyDescent="0.2">
      <c r="M2724"/>
      <c r="N2724"/>
      <c r="O2724"/>
    </row>
    <row r="2725" spans="13:15" x14ac:dyDescent="0.2">
      <c r="M2725"/>
      <c r="N2725"/>
      <c r="O2725"/>
    </row>
    <row r="2726" spans="13:15" x14ac:dyDescent="0.2">
      <c r="M2726"/>
      <c r="N2726"/>
      <c r="O2726"/>
    </row>
    <row r="2727" spans="13:15" x14ac:dyDescent="0.2">
      <c r="M2727"/>
      <c r="N2727"/>
      <c r="O2727"/>
    </row>
    <row r="2728" spans="13:15" x14ac:dyDescent="0.2">
      <c r="M2728"/>
      <c r="N2728"/>
      <c r="O2728"/>
    </row>
    <row r="2729" spans="13:15" x14ac:dyDescent="0.2">
      <c r="M2729"/>
      <c r="N2729"/>
      <c r="O2729"/>
    </row>
    <row r="2730" spans="13:15" x14ac:dyDescent="0.2">
      <c r="M2730"/>
      <c r="N2730"/>
      <c r="O2730"/>
    </row>
    <row r="2731" spans="13:15" x14ac:dyDescent="0.2">
      <c r="M2731"/>
      <c r="N2731"/>
      <c r="O2731"/>
    </row>
    <row r="2732" spans="13:15" x14ac:dyDescent="0.2">
      <c r="M2732"/>
      <c r="N2732"/>
      <c r="O2732"/>
    </row>
    <row r="2733" spans="13:15" x14ac:dyDescent="0.2">
      <c r="M2733"/>
      <c r="N2733"/>
      <c r="O2733"/>
    </row>
    <row r="2734" spans="13:15" x14ac:dyDescent="0.2">
      <c r="M2734"/>
      <c r="N2734"/>
      <c r="O2734"/>
    </row>
    <row r="2735" spans="13:15" x14ac:dyDescent="0.2">
      <c r="M2735"/>
      <c r="N2735"/>
      <c r="O2735"/>
    </row>
    <row r="2736" spans="13:15" x14ac:dyDescent="0.2">
      <c r="M2736"/>
      <c r="N2736"/>
      <c r="O2736"/>
    </row>
    <row r="2737" spans="13:15" x14ac:dyDescent="0.2">
      <c r="M2737"/>
      <c r="N2737"/>
      <c r="O2737"/>
    </row>
    <row r="2738" spans="13:15" x14ac:dyDescent="0.2">
      <c r="M2738"/>
      <c r="N2738"/>
      <c r="O2738"/>
    </row>
    <row r="2739" spans="13:15" x14ac:dyDescent="0.2">
      <c r="M2739"/>
      <c r="N2739"/>
      <c r="O2739"/>
    </row>
    <row r="2740" spans="13:15" x14ac:dyDescent="0.2">
      <c r="M2740"/>
      <c r="N2740"/>
      <c r="O2740"/>
    </row>
    <row r="2741" spans="13:15" x14ac:dyDescent="0.2">
      <c r="M2741"/>
      <c r="N2741"/>
      <c r="O2741"/>
    </row>
    <row r="2742" spans="13:15" x14ac:dyDescent="0.2">
      <c r="M2742"/>
      <c r="N2742"/>
      <c r="O2742"/>
    </row>
    <row r="2743" spans="13:15" x14ac:dyDescent="0.2">
      <c r="M2743"/>
      <c r="N2743"/>
      <c r="O2743"/>
    </row>
    <row r="2744" spans="13:15" x14ac:dyDescent="0.2">
      <c r="M2744"/>
      <c r="N2744"/>
      <c r="O2744"/>
    </row>
    <row r="2745" spans="13:15" x14ac:dyDescent="0.2">
      <c r="M2745"/>
      <c r="N2745"/>
      <c r="O2745"/>
    </row>
    <row r="2746" spans="13:15" x14ac:dyDescent="0.2">
      <c r="M2746"/>
      <c r="N2746"/>
      <c r="O2746"/>
    </row>
    <row r="2747" spans="13:15" x14ac:dyDescent="0.2">
      <c r="M2747"/>
      <c r="N2747"/>
      <c r="O2747"/>
    </row>
    <row r="2748" spans="13:15" x14ac:dyDescent="0.2">
      <c r="M2748"/>
      <c r="N2748"/>
      <c r="O2748"/>
    </row>
    <row r="2749" spans="13:15" x14ac:dyDescent="0.2">
      <c r="M2749"/>
      <c r="N2749"/>
      <c r="O2749"/>
    </row>
    <row r="2750" spans="13:15" x14ac:dyDescent="0.2">
      <c r="M2750"/>
      <c r="N2750"/>
      <c r="O2750"/>
    </row>
    <row r="2751" spans="13:15" x14ac:dyDescent="0.2">
      <c r="M2751"/>
      <c r="N2751"/>
      <c r="O2751"/>
    </row>
    <row r="2752" spans="13:15" x14ac:dyDescent="0.2">
      <c r="M2752"/>
      <c r="N2752"/>
      <c r="O2752"/>
    </row>
    <row r="2753" spans="13:15" x14ac:dyDescent="0.2">
      <c r="M2753"/>
      <c r="N2753"/>
      <c r="O2753"/>
    </row>
    <row r="2754" spans="13:15" x14ac:dyDescent="0.2">
      <c r="M2754"/>
      <c r="N2754"/>
      <c r="O2754"/>
    </row>
    <row r="2755" spans="13:15" x14ac:dyDescent="0.2">
      <c r="M2755"/>
      <c r="N2755"/>
      <c r="O2755"/>
    </row>
    <row r="2756" spans="13:15" x14ac:dyDescent="0.2">
      <c r="M2756"/>
      <c r="N2756"/>
      <c r="O2756"/>
    </row>
    <row r="2757" spans="13:15" x14ac:dyDescent="0.2">
      <c r="M2757"/>
      <c r="N2757"/>
      <c r="O2757"/>
    </row>
    <row r="2758" spans="13:15" x14ac:dyDescent="0.2">
      <c r="M2758"/>
      <c r="N2758"/>
      <c r="O2758"/>
    </row>
    <row r="2759" spans="13:15" x14ac:dyDescent="0.2">
      <c r="M2759"/>
      <c r="N2759"/>
      <c r="O2759"/>
    </row>
    <row r="2760" spans="13:15" x14ac:dyDescent="0.2">
      <c r="M2760"/>
      <c r="N2760"/>
      <c r="O2760"/>
    </row>
    <row r="2761" spans="13:15" x14ac:dyDescent="0.2">
      <c r="M2761"/>
      <c r="N2761"/>
      <c r="O2761"/>
    </row>
    <row r="2762" spans="13:15" x14ac:dyDescent="0.2">
      <c r="M2762"/>
      <c r="N2762"/>
      <c r="O2762"/>
    </row>
    <row r="2763" spans="13:15" x14ac:dyDescent="0.2">
      <c r="M2763"/>
      <c r="N2763"/>
      <c r="O2763"/>
    </row>
    <row r="2764" spans="13:15" x14ac:dyDescent="0.2">
      <c r="M2764"/>
      <c r="N2764"/>
      <c r="O2764"/>
    </row>
    <row r="2765" spans="13:15" x14ac:dyDescent="0.2">
      <c r="M2765"/>
      <c r="N2765"/>
      <c r="O2765"/>
    </row>
    <row r="2766" spans="13:15" x14ac:dyDescent="0.2">
      <c r="M2766"/>
      <c r="N2766"/>
      <c r="O2766"/>
    </row>
    <row r="2767" spans="13:15" x14ac:dyDescent="0.2">
      <c r="M2767"/>
      <c r="N2767"/>
      <c r="O2767"/>
    </row>
    <row r="2768" spans="13:15" x14ac:dyDescent="0.2">
      <c r="M2768"/>
      <c r="N2768"/>
      <c r="O2768"/>
    </row>
    <row r="2769" spans="13:15" x14ac:dyDescent="0.2">
      <c r="M2769"/>
      <c r="N2769"/>
      <c r="O2769"/>
    </row>
    <row r="2770" spans="13:15" x14ac:dyDescent="0.2">
      <c r="M2770"/>
      <c r="N2770"/>
      <c r="O2770"/>
    </row>
    <row r="2771" spans="13:15" x14ac:dyDescent="0.2">
      <c r="M2771"/>
      <c r="N2771"/>
      <c r="O2771"/>
    </row>
    <row r="2772" spans="13:15" x14ac:dyDescent="0.2">
      <c r="M2772"/>
      <c r="N2772"/>
      <c r="O2772"/>
    </row>
    <row r="2773" spans="13:15" x14ac:dyDescent="0.2">
      <c r="M2773"/>
      <c r="N2773"/>
      <c r="O2773"/>
    </row>
    <row r="2774" spans="13:15" x14ac:dyDescent="0.2">
      <c r="M2774"/>
      <c r="N2774"/>
      <c r="O2774"/>
    </row>
    <row r="2775" spans="13:15" x14ac:dyDescent="0.2">
      <c r="M2775"/>
      <c r="N2775"/>
      <c r="O2775"/>
    </row>
    <row r="2776" spans="13:15" x14ac:dyDescent="0.2">
      <c r="M2776"/>
      <c r="N2776"/>
      <c r="O2776"/>
    </row>
    <row r="2777" spans="13:15" x14ac:dyDescent="0.2">
      <c r="M2777"/>
      <c r="N2777"/>
      <c r="O2777"/>
    </row>
    <row r="2778" spans="13:15" x14ac:dyDescent="0.2">
      <c r="M2778"/>
      <c r="N2778"/>
      <c r="O2778"/>
    </row>
    <row r="2779" spans="13:15" x14ac:dyDescent="0.2">
      <c r="M2779"/>
      <c r="N2779"/>
      <c r="O2779"/>
    </row>
    <row r="2780" spans="13:15" x14ac:dyDescent="0.2">
      <c r="M2780"/>
      <c r="N2780"/>
      <c r="O2780"/>
    </row>
    <row r="2781" spans="13:15" x14ac:dyDescent="0.2">
      <c r="M2781"/>
      <c r="N2781"/>
      <c r="O2781"/>
    </row>
    <row r="2782" spans="13:15" x14ac:dyDescent="0.2">
      <c r="M2782"/>
      <c r="N2782"/>
      <c r="O2782"/>
    </row>
    <row r="2783" spans="13:15" x14ac:dyDescent="0.2">
      <c r="M2783"/>
      <c r="N2783"/>
      <c r="O2783"/>
    </row>
    <row r="2784" spans="13:15" x14ac:dyDescent="0.2">
      <c r="M2784"/>
      <c r="N2784"/>
      <c r="O2784"/>
    </row>
    <row r="2785" spans="13:15" x14ac:dyDescent="0.2">
      <c r="M2785"/>
      <c r="N2785"/>
      <c r="O2785"/>
    </row>
    <row r="2786" spans="13:15" x14ac:dyDescent="0.2">
      <c r="M2786"/>
      <c r="N2786"/>
      <c r="O2786"/>
    </row>
    <row r="2787" spans="13:15" x14ac:dyDescent="0.2">
      <c r="M2787"/>
      <c r="N2787"/>
      <c r="O2787"/>
    </row>
    <row r="2788" spans="13:15" x14ac:dyDescent="0.2">
      <c r="M2788"/>
      <c r="N2788"/>
      <c r="O2788"/>
    </row>
    <row r="2789" spans="13:15" x14ac:dyDescent="0.2">
      <c r="M2789"/>
      <c r="N2789"/>
      <c r="O2789"/>
    </row>
    <row r="2790" spans="13:15" x14ac:dyDescent="0.2">
      <c r="M2790"/>
      <c r="N2790"/>
      <c r="O2790"/>
    </row>
    <row r="2791" spans="13:15" x14ac:dyDescent="0.2">
      <c r="M2791"/>
      <c r="N2791"/>
      <c r="O2791"/>
    </row>
    <row r="2792" spans="13:15" x14ac:dyDescent="0.2">
      <c r="M2792"/>
      <c r="N2792"/>
      <c r="O2792"/>
    </row>
    <row r="2793" spans="13:15" x14ac:dyDescent="0.2">
      <c r="M2793"/>
      <c r="N2793"/>
      <c r="O2793"/>
    </row>
    <row r="2794" spans="13:15" x14ac:dyDescent="0.2">
      <c r="M2794"/>
      <c r="N2794"/>
      <c r="O2794"/>
    </row>
    <row r="2795" spans="13:15" x14ac:dyDescent="0.2">
      <c r="M2795"/>
      <c r="N2795"/>
      <c r="O2795"/>
    </row>
    <row r="2796" spans="13:15" x14ac:dyDescent="0.2">
      <c r="M2796"/>
      <c r="N2796"/>
      <c r="O2796"/>
    </row>
    <row r="2797" spans="13:15" x14ac:dyDescent="0.2">
      <c r="M2797"/>
      <c r="N2797"/>
      <c r="O2797"/>
    </row>
    <row r="2798" spans="13:15" x14ac:dyDescent="0.2">
      <c r="M2798"/>
      <c r="N2798"/>
      <c r="O2798"/>
    </row>
    <row r="2799" spans="13:15" x14ac:dyDescent="0.2">
      <c r="M2799"/>
      <c r="N2799"/>
      <c r="O2799"/>
    </row>
    <row r="2800" spans="13:15" x14ac:dyDescent="0.2">
      <c r="M2800"/>
      <c r="N2800"/>
      <c r="O2800"/>
    </row>
    <row r="2801" spans="13:15" x14ac:dyDescent="0.2">
      <c r="M2801"/>
      <c r="N2801"/>
      <c r="O2801"/>
    </row>
    <row r="2802" spans="13:15" x14ac:dyDescent="0.2">
      <c r="M2802"/>
      <c r="N2802"/>
      <c r="O2802"/>
    </row>
    <row r="2803" spans="13:15" x14ac:dyDescent="0.2">
      <c r="M2803"/>
      <c r="N2803"/>
      <c r="O2803"/>
    </row>
    <row r="2804" spans="13:15" x14ac:dyDescent="0.2">
      <c r="M2804"/>
      <c r="N2804"/>
      <c r="O2804"/>
    </row>
    <row r="2805" spans="13:15" x14ac:dyDescent="0.2">
      <c r="M2805"/>
      <c r="N2805"/>
      <c r="O2805"/>
    </row>
    <row r="2806" spans="13:15" x14ac:dyDescent="0.2">
      <c r="M2806"/>
      <c r="N2806"/>
      <c r="O2806"/>
    </row>
    <row r="2807" spans="13:15" x14ac:dyDescent="0.2">
      <c r="M2807"/>
      <c r="N2807"/>
      <c r="O2807"/>
    </row>
    <row r="2808" spans="13:15" x14ac:dyDescent="0.2">
      <c r="M2808"/>
      <c r="N2808"/>
      <c r="O2808"/>
    </row>
    <row r="2809" spans="13:15" x14ac:dyDescent="0.2">
      <c r="M2809"/>
      <c r="N2809"/>
      <c r="O2809"/>
    </row>
    <row r="2810" spans="13:15" x14ac:dyDescent="0.2">
      <c r="M2810"/>
      <c r="N2810"/>
      <c r="O2810"/>
    </row>
    <row r="2811" spans="13:15" x14ac:dyDescent="0.2">
      <c r="M2811"/>
      <c r="N2811"/>
      <c r="O2811"/>
    </row>
    <row r="2812" spans="13:15" x14ac:dyDescent="0.2">
      <c r="M2812"/>
      <c r="N2812"/>
      <c r="O2812"/>
    </row>
    <row r="2813" spans="13:15" x14ac:dyDescent="0.2">
      <c r="M2813"/>
      <c r="N2813"/>
      <c r="O2813"/>
    </row>
    <row r="2814" spans="13:15" x14ac:dyDescent="0.2">
      <c r="M2814"/>
      <c r="N2814"/>
      <c r="O2814"/>
    </row>
    <row r="2815" spans="13:15" x14ac:dyDescent="0.2">
      <c r="M2815"/>
      <c r="N2815"/>
      <c r="O2815"/>
    </row>
    <row r="2816" spans="13:15" x14ac:dyDescent="0.2">
      <c r="M2816"/>
      <c r="N2816"/>
      <c r="O2816"/>
    </row>
    <row r="2817" spans="13:15" x14ac:dyDescent="0.2">
      <c r="M2817"/>
      <c r="N2817"/>
      <c r="O2817"/>
    </row>
    <row r="2818" spans="13:15" x14ac:dyDescent="0.2">
      <c r="M2818"/>
      <c r="N2818"/>
      <c r="O2818"/>
    </row>
    <row r="2819" spans="13:15" x14ac:dyDescent="0.2">
      <c r="M2819"/>
      <c r="N2819"/>
      <c r="O2819"/>
    </row>
    <row r="2820" spans="13:15" x14ac:dyDescent="0.2">
      <c r="M2820"/>
      <c r="N2820"/>
      <c r="O2820"/>
    </row>
    <row r="2821" spans="13:15" x14ac:dyDescent="0.2">
      <c r="M2821"/>
      <c r="N2821"/>
      <c r="O2821"/>
    </row>
    <row r="2822" spans="13:15" x14ac:dyDescent="0.2">
      <c r="M2822"/>
      <c r="N2822"/>
      <c r="O2822"/>
    </row>
    <row r="2823" spans="13:15" x14ac:dyDescent="0.2">
      <c r="M2823"/>
      <c r="N2823"/>
      <c r="O2823"/>
    </row>
    <row r="2824" spans="13:15" x14ac:dyDescent="0.2">
      <c r="M2824"/>
      <c r="N2824"/>
      <c r="O2824"/>
    </row>
    <row r="2825" spans="13:15" x14ac:dyDescent="0.2">
      <c r="M2825"/>
      <c r="N2825"/>
      <c r="O2825"/>
    </row>
    <row r="2826" spans="13:15" x14ac:dyDescent="0.2">
      <c r="M2826"/>
      <c r="N2826"/>
      <c r="O2826"/>
    </row>
    <row r="2827" spans="13:15" x14ac:dyDescent="0.2">
      <c r="M2827"/>
      <c r="N2827"/>
      <c r="O2827"/>
    </row>
    <row r="2828" spans="13:15" x14ac:dyDescent="0.2">
      <c r="M2828"/>
      <c r="N2828"/>
      <c r="O2828"/>
    </row>
    <row r="2829" spans="13:15" x14ac:dyDescent="0.2">
      <c r="M2829"/>
      <c r="N2829"/>
      <c r="O2829"/>
    </row>
    <row r="2830" spans="13:15" x14ac:dyDescent="0.2">
      <c r="M2830"/>
      <c r="N2830"/>
      <c r="O2830"/>
    </row>
    <row r="2831" spans="13:15" x14ac:dyDescent="0.2">
      <c r="M2831"/>
      <c r="N2831"/>
      <c r="O2831"/>
    </row>
    <row r="2832" spans="13:15" x14ac:dyDescent="0.2">
      <c r="M2832"/>
      <c r="N2832"/>
      <c r="O2832"/>
    </row>
    <row r="2833" spans="13:15" x14ac:dyDescent="0.2">
      <c r="M2833"/>
      <c r="N2833"/>
      <c r="O2833"/>
    </row>
    <row r="2834" spans="13:15" x14ac:dyDescent="0.2">
      <c r="M2834"/>
      <c r="N2834"/>
      <c r="O2834"/>
    </row>
    <row r="2835" spans="13:15" x14ac:dyDescent="0.2">
      <c r="M2835"/>
      <c r="N2835"/>
      <c r="O2835"/>
    </row>
    <row r="2836" spans="13:15" x14ac:dyDescent="0.2">
      <c r="M2836"/>
      <c r="N2836"/>
      <c r="O2836"/>
    </row>
    <row r="2837" spans="13:15" x14ac:dyDescent="0.2">
      <c r="M2837"/>
      <c r="N2837"/>
      <c r="O2837"/>
    </row>
    <row r="2838" spans="13:15" x14ac:dyDescent="0.2">
      <c r="M2838"/>
      <c r="N2838"/>
      <c r="O2838"/>
    </row>
    <row r="2839" spans="13:15" x14ac:dyDescent="0.2">
      <c r="M2839"/>
      <c r="N2839"/>
      <c r="O2839"/>
    </row>
    <row r="2840" spans="13:15" x14ac:dyDescent="0.2">
      <c r="M2840"/>
      <c r="N2840"/>
      <c r="O2840"/>
    </row>
    <row r="2841" spans="13:15" x14ac:dyDescent="0.2">
      <c r="M2841"/>
      <c r="N2841"/>
      <c r="O2841"/>
    </row>
    <row r="2842" spans="13:15" x14ac:dyDescent="0.2">
      <c r="M2842"/>
      <c r="N2842"/>
      <c r="O2842"/>
    </row>
    <row r="2843" spans="13:15" x14ac:dyDescent="0.2">
      <c r="M2843"/>
      <c r="N2843"/>
      <c r="O2843"/>
    </row>
    <row r="2844" spans="13:15" x14ac:dyDescent="0.2">
      <c r="M2844"/>
      <c r="N2844"/>
      <c r="O2844"/>
    </row>
    <row r="2845" spans="13:15" x14ac:dyDescent="0.2">
      <c r="M2845"/>
      <c r="N2845"/>
      <c r="O2845"/>
    </row>
    <row r="2846" spans="13:15" x14ac:dyDescent="0.2">
      <c r="M2846"/>
      <c r="N2846"/>
      <c r="O2846"/>
    </row>
    <row r="2847" spans="13:15" x14ac:dyDescent="0.2">
      <c r="M2847"/>
      <c r="N2847"/>
      <c r="O2847"/>
    </row>
    <row r="2848" spans="13:15" x14ac:dyDescent="0.2">
      <c r="M2848"/>
      <c r="N2848"/>
      <c r="O2848"/>
    </row>
    <row r="2849" spans="13:15" x14ac:dyDescent="0.2">
      <c r="M2849"/>
      <c r="N2849"/>
      <c r="O2849"/>
    </row>
    <row r="2850" spans="13:15" x14ac:dyDescent="0.2">
      <c r="M2850"/>
      <c r="N2850"/>
      <c r="O2850"/>
    </row>
    <row r="2851" spans="13:15" x14ac:dyDescent="0.2">
      <c r="M2851"/>
      <c r="N2851"/>
      <c r="O2851"/>
    </row>
    <row r="2852" spans="13:15" x14ac:dyDescent="0.2">
      <c r="M2852"/>
      <c r="N2852"/>
      <c r="O2852"/>
    </row>
    <row r="2853" spans="13:15" x14ac:dyDescent="0.2">
      <c r="M2853"/>
      <c r="N2853"/>
      <c r="O2853"/>
    </row>
    <row r="2854" spans="13:15" x14ac:dyDescent="0.2">
      <c r="M2854"/>
      <c r="N2854"/>
      <c r="O2854"/>
    </row>
    <row r="2855" spans="13:15" x14ac:dyDescent="0.2">
      <c r="M2855"/>
      <c r="N2855"/>
      <c r="O2855"/>
    </row>
    <row r="2856" spans="13:15" x14ac:dyDescent="0.2">
      <c r="M2856"/>
      <c r="N2856"/>
      <c r="O2856"/>
    </row>
    <row r="2857" spans="13:15" x14ac:dyDescent="0.2">
      <c r="M2857"/>
      <c r="N2857"/>
      <c r="O2857"/>
    </row>
    <row r="2858" spans="13:15" x14ac:dyDescent="0.2">
      <c r="M2858"/>
      <c r="N2858"/>
      <c r="O2858"/>
    </row>
    <row r="2859" spans="13:15" x14ac:dyDescent="0.2">
      <c r="M2859"/>
      <c r="N2859"/>
      <c r="O2859"/>
    </row>
    <row r="2860" spans="13:15" x14ac:dyDescent="0.2">
      <c r="M2860"/>
      <c r="N2860"/>
      <c r="O2860"/>
    </row>
    <row r="2861" spans="13:15" x14ac:dyDescent="0.2">
      <c r="M2861"/>
      <c r="N2861"/>
      <c r="O2861"/>
    </row>
    <row r="2862" spans="13:15" x14ac:dyDescent="0.2">
      <c r="M2862"/>
      <c r="N2862"/>
      <c r="O2862"/>
    </row>
    <row r="2863" spans="13:15" x14ac:dyDescent="0.2">
      <c r="M2863"/>
      <c r="N2863"/>
      <c r="O2863"/>
    </row>
    <row r="2864" spans="13:15" x14ac:dyDescent="0.2">
      <c r="M2864"/>
      <c r="N2864"/>
      <c r="O2864"/>
    </row>
    <row r="2865" spans="13:15" x14ac:dyDescent="0.2">
      <c r="M2865"/>
      <c r="N2865"/>
      <c r="O2865"/>
    </row>
    <row r="2866" spans="13:15" x14ac:dyDescent="0.2">
      <c r="M2866"/>
      <c r="N2866"/>
      <c r="O2866"/>
    </row>
    <row r="2867" spans="13:15" x14ac:dyDescent="0.2">
      <c r="M2867"/>
      <c r="N2867"/>
      <c r="O2867"/>
    </row>
    <row r="2868" spans="13:15" x14ac:dyDescent="0.2">
      <c r="M2868"/>
      <c r="N2868"/>
      <c r="O2868"/>
    </row>
    <row r="2869" spans="13:15" x14ac:dyDescent="0.2">
      <c r="M2869"/>
      <c r="N2869"/>
      <c r="O2869"/>
    </row>
    <row r="2870" spans="13:15" x14ac:dyDescent="0.2">
      <c r="M2870"/>
      <c r="N2870"/>
      <c r="O2870"/>
    </row>
    <row r="2871" spans="13:15" x14ac:dyDescent="0.2">
      <c r="M2871"/>
      <c r="N2871"/>
      <c r="O2871"/>
    </row>
    <row r="2872" spans="13:15" x14ac:dyDescent="0.2">
      <c r="M2872"/>
      <c r="N2872"/>
      <c r="O2872"/>
    </row>
    <row r="2873" spans="13:15" x14ac:dyDescent="0.2">
      <c r="M2873"/>
      <c r="N2873"/>
      <c r="O2873"/>
    </row>
    <row r="2874" spans="13:15" x14ac:dyDescent="0.2">
      <c r="M2874"/>
      <c r="N2874"/>
      <c r="O2874"/>
    </row>
    <row r="2875" spans="13:15" x14ac:dyDescent="0.2">
      <c r="M2875"/>
      <c r="N2875"/>
      <c r="O2875"/>
    </row>
    <row r="2876" spans="13:15" x14ac:dyDescent="0.2">
      <c r="M2876"/>
      <c r="N2876"/>
      <c r="O2876"/>
    </row>
    <row r="2877" spans="13:15" x14ac:dyDescent="0.2">
      <c r="M2877"/>
      <c r="N2877"/>
      <c r="O2877"/>
    </row>
    <row r="2878" spans="13:15" x14ac:dyDescent="0.2">
      <c r="M2878"/>
      <c r="N2878"/>
      <c r="O2878"/>
    </row>
    <row r="2879" spans="13:15" x14ac:dyDescent="0.2">
      <c r="M2879"/>
      <c r="N2879"/>
      <c r="O2879"/>
    </row>
    <row r="2880" spans="13:15" x14ac:dyDescent="0.2">
      <c r="M2880"/>
      <c r="N2880"/>
      <c r="O2880"/>
    </row>
    <row r="2881" spans="13:15" x14ac:dyDescent="0.2">
      <c r="M2881"/>
      <c r="N2881"/>
      <c r="O2881"/>
    </row>
    <row r="2882" spans="13:15" x14ac:dyDescent="0.2">
      <c r="M2882"/>
      <c r="N2882"/>
      <c r="O2882"/>
    </row>
    <row r="2883" spans="13:15" x14ac:dyDescent="0.2">
      <c r="M2883"/>
      <c r="N2883"/>
      <c r="O2883"/>
    </row>
    <row r="2884" spans="13:15" x14ac:dyDescent="0.2">
      <c r="M2884"/>
      <c r="N2884"/>
      <c r="O2884"/>
    </row>
    <row r="2885" spans="13:15" x14ac:dyDescent="0.2">
      <c r="M2885"/>
      <c r="N2885"/>
      <c r="O2885"/>
    </row>
    <row r="2886" spans="13:15" x14ac:dyDescent="0.2">
      <c r="M2886"/>
      <c r="N2886"/>
      <c r="O2886"/>
    </row>
    <row r="2887" spans="13:15" x14ac:dyDescent="0.2">
      <c r="M2887"/>
      <c r="N2887"/>
      <c r="O2887"/>
    </row>
    <row r="2888" spans="13:15" x14ac:dyDescent="0.2">
      <c r="M2888"/>
      <c r="N2888"/>
      <c r="O2888"/>
    </row>
    <row r="2889" spans="13:15" x14ac:dyDescent="0.2">
      <c r="M2889"/>
      <c r="N2889"/>
      <c r="O2889"/>
    </row>
    <row r="2890" spans="13:15" x14ac:dyDescent="0.2">
      <c r="M2890"/>
      <c r="N2890"/>
      <c r="O2890"/>
    </row>
    <row r="2891" spans="13:15" x14ac:dyDescent="0.2">
      <c r="M2891"/>
      <c r="N2891"/>
      <c r="O2891"/>
    </row>
    <row r="2892" spans="13:15" x14ac:dyDescent="0.2">
      <c r="M2892"/>
      <c r="N2892"/>
      <c r="O2892"/>
    </row>
    <row r="2893" spans="13:15" x14ac:dyDescent="0.2">
      <c r="M2893"/>
      <c r="N2893"/>
      <c r="O2893"/>
    </row>
    <row r="2894" spans="13:15" x14ac:dyDescent="0.2">
      <c r="M2894"/>
      <c r="N2894"/>
      <c r="O2894"/>
    </row>
    <row r="2895" spans="13:15" x14ac:dyDescent="0.2">
      <c r="M2895"/>
      <c r="N2895"/>
      <c r="O2895"/>
    </row>
    <row r="2896" spans="13:15" x14ac:dyDescent="0.2">
      <c r="M2896"/>
      <c r="N2896"/>
      <c r="O2896"/>
    </row>
    <row r="2897" spans="13:15" x14ac:dyDescent="0.2">
      <c r="M2897"/>
      <c r="N2897"/>
      <c r="O2897"/>
    </row>
    <row r="2898" spans="13:15" x14ac:dyDescent="0.2">
      <c r="M2898"/>
      <c r="N2898"/>
      <c r="O2898"/>
    </row>
    <row r="2899" spans="13:15" x14ac:dyDescent="0.2">
      <c r="M2899"/>
      <c r="N2899"/>
      <c r="O2899"/>
    </row>
    <row r="2900" spans="13:15" x14ac:dyDescent="0.2">
      <c r="M2900"/>
      <c r="N2900"/>
      <c r="O2900"/>
    </row>
    <row r="2901" spans="13:15" x14ac:dyDescent="0.2">
      <c r="M2901"/>
      <c r="N2901"/>
      <c r="O2901"/>
    </row>
    <row r="2902" spans="13:15" x14ac:dyDescent="0.2">
      <c r="M2902"/>
      <c r="N2902"/>
      <c r="O2902"/>
    </row>
    <row r="2903" spans="13:15" x14ac:dyDescent="0.2">
      <c r="M2903"/>
      <c r="N2903"/>
      <c r="O2903"/>
    </row>
    <row r="2904" spans="13:15" x14ac:dyDescent="0.2">
      <c r="M2904"/>
      <c r="N2904"/>
      <c r="O2904"/>
    </row>
    <row r="2905" spans="13:15" x14ac:dyDescent="0.2">
      <c r="M2905"/>
      <c r="N2905"/>
      <c r="O2905"/>
    </row>
    <row r="2906" spans="13:15" x14ac:dyDescent="0.2">
      <c r="M2906"/>
      <c r="N2906"/>
      <c r="O2906"/>
    </row>
    <row r="2907" spans="13:15" x14ac:dyDescent="0.2">
      <c r="M2907"/>
      <c r="N2907"/>
      <c r="O2907"/>
    </row>
    <row r="2908" spans="13:15" x14ac:dyDescent="0.2">
      <c r="M2908"/>
      <c r="N2908"/>
      <c r="O2908"/>
    </row>
    <row r="2909" spans="13:15" x14ac:dyDescent="0.2">
      <c r="M2909"/>
      <c r="N2909"/>
      <c r="O2909"/>
    </row>
    <row r="2910" spans="13:15" x14ac:dyDescent="0.2">
      <c r="M2910"/>
      <c r="N2910"/>
      <c r="O2910"/>
    </row>
    <row r="2911" spans="13:15" x14ac:dyDescent="0.2">
      <c r="M2911"/>
      <c r="N2911"/>
      <c r="O2911"/>
    </row>
    <row r="2912" spans="13:15" x14ac:dyDescent="0.2">
      <c r="M2912"/>
      <c r="N2912"/>
      <c r="O2912"/>
    </row>
    <row r="2913" spans="13:15" x14ac:dyDescent="0.2">
      <c r="M2913"/>
      <c r="N2913"/>
      <c r="O2913"/>
    </row>
    <row r="2914" spans="13:15" x14ac:dyDescent="0.2">
      <c r="M2914"/>
      <c r="N2914"/>
      <c r="O2914"/>
    </row>
    <row r="2915" spans="13:15" x14ac:dyDescent="0.2">
      <c r="M2915"/>
      <c r="N2915"/>
      <c r="O2915"/>
    </row>
    <row r="2916" spans="13:15" x14ac:dyDescent="0.2">
      <c r="M2916"/>
      <c r="N2916"/>
      <c r="O2916"/>
    </row>
    <row r="2917" spans="13:15" x14ac:dyDescent="0.2">
      <c r="M2917"/>
      <c r="N2917"/>
      <c r="O2917"/>
    </row>
    <row r="2918" spans="13:15" x14ac:dyDescent="0.2">
      <c r="M2918"/>
      <c r="N2918"/>
      <c r="O2918"/>
    </row>
    <row r="2919" spans="13:15" x14ac:dyDescent="0.2">
      <c r="M2919"/>
      <c r="N2919"/>
      <c r="O2919"/>
    </row>
    <row r="2920" spans="13:15" x14ac:dyDescent="0.2">
      <c r="M2920"/>
      <c r="N2920"/>
      <c r="O2920"/>
    </row>
    <row r="2921" spans="13:15" x14ac:dyDescent="0.2">
      <c r="M2921"/>
      <c r="N2921"/>
      <c r="O2921"/>
    </row>
    <row r="2922" spans="13:15" x14ac:dyDescent="0.2">
      <c r="M2922"/>
      <c r="N2922"/>
      <c r="O2922"/>
    </row>
    <row r="2923" spans="13:15" x14ac:dyDescent="0.2">
      <c r="M2923"/>
      <c r="N2923"/>
      <c r="O2923"/>
    </row>
    <row r="2924" spans="13:15" x14ac:dyDescent="0.2">
      <c r="M2924"/>
      <c r="N2924"/>
      <c r="O2924"/>
    </row>
    <row r="2925" spans="13:15" x14ac:dyDescent="0.2">
      <c r="M2925"/>
      <c r="N2925"/>
      <c r="O2925"/>
    </row>
    <row r="2926" spans="13:15" x14ac:dyDescent="0.2">
      <c r="M2926"/>
      <c r="N2926"/>
      <c r="O2926"/>
    </row>
    <row r="2927" spans="13:15" x14ac:dyDescent="0.2">
      <c r="M2927"/>
      <c r="N2927"/>
      <c r="O2927"/>
    </row>
    <row r="2928" spans="13:15" x14ac:dyDescent="0.2">
      <c r="M2928"/>
      <c r="N2928"/>
      <c r="O2928"/>
    </row>
    <row r="2929" spans="13:15" x14ac:dyDescent="0.2">
      <c r="M2929"/>
      <c r="N2929"/>
      <c r="O2929"/>
    </row>
    <row r="2930" spans="13:15" x14ac:dyDescent="0.2">
      <c r="M2930"/>
      <c r="N2930"/>
      <c r="O2930"/>
    </row>
    <row r="2931" spans="13:15" x14ac:dyDescent="0.2">
      <c r="M2931"/>
      <c r="N2931"/>
      <c r="O2931"/>
    </row>
    <row r="2932" spans="13:15" x14ac:dyDescent="0.2">
      <c r="M2932"/>
      <c r="N2932"/>
      <c r="O2932"/>
    </row>
    <row r="2933" spans="13:15" x14ac:dyDescent="0.2">
      <c r="M2933"/>
      <c r="N2933"/>
      <c r="O2933"/>
    </row>
    <row r="2934" spans="13:15" x14ac:dyDescent="0.2">
      <c r="M2934"/>
      <c r="N2934"/>
      <c r="O2934"/>
    </row>
    <row r="2935" spans="13:15" x14ac:dyDescent="0.2">
      <c r="M2935"/>
      <c r="N2935"/>
      <c r="O2935"/>
    </row>
    <row r="2936" spans="13:15" x14ac:dyDescent="0.2">
      <c r="M2936"/>
      <c r="N2936"/>
      <c r="O2936"/>
    </row>
    <row r="2937" spans="13:15" x14ac:dyDescent="0.2">
      <c r="M2937"/>
      <c r="N2937"/>
      <c r="O2937"/>
    </row>
    <row r="2938" spans="13:15" x14ac:dyDescent="0.2">
      <c r="M2938"/>
      <c r="N2938"/>
      <c r="O2938"/>
    </row>
    <row r="2939" spans="13:15" x14ac:dyDescent="0.2">
      <c r="M2939"/>
      <c r="N2939"/>
      <c r="O2939"/>
    </row>
    <row r="2940" spans="13:15" x14ac:dyDescent="0.2">
      <c r="M2940"/>
      <c r="N2940"/>
      <c r="O2940"/>
    </row>
    <row r="2941" spans="13:15" x14ac:dyDescent="0.2">
      <c r="M2941"/>
      <c r="N2941"/>
      <c r="O2941"/>
    </row>
    <row r="2942" spans="13:15" x14ac:dyDescent="0.2">
      <c r="M2942"/>
      <c r="N2942"/>
      <c r="O2942"/>
    </row>
    <row r="2943" spans="13:15" x14ac:dyDescent="0.2">
      <c r="M2943"/>
      <c r="N2943"/>
      <c r="O2943"/>
    </row>
    <row r="2944" spans="13:15" x14ac:dyDescent="0.2">
      <c r="M2944"/>
      <c r="N2944"/>
      <c r="O2944"/>
    </row>
    <row r="2945" spans="13:15" x14ac:dyDescent="0.2">
      <c r="M2945"/>
      <c r="N2945"/>
      <c r="O2945"/>
    </row>
    <row r="2946" spans="13:15" x14ac:dyDescent="0.2">
      <c r="M2946"/>
      <c r="N2946"/>
      <c r="O2946"/>
    </row>
    <row r="2947" spans="13:15" x14ac:dyDescent="0.2">
      <c r="M2947"/>
      <c r="N2947"/>
      <c r="O2947"/>
    </row>
    <row r="2948" spans="13:15" x14ac:dyDescent="0.2">
      <c r="M2948"/>
      <c r="N2948"/>
      <c r="O2948"/>
    </row>
    <row r="2949" spans="13:15" x14ac:dyDescent="0.2">
      <c r="M2949"/>
      <c r="N2949"/>
      <c r="O2949"/>
    </row>
    <row r="2950" spans="13:15" x14ac:dyDescent="0.2">
      <c r="M2950"/>
      <c r="N2950"/>
      <c r="O2950"/>
    </row>
    <row r="2951" spans="13:15" x14ac:dyDescent="0.2">
      <c r="M2951"/>
      <c r="N2951"/>
      <c r="O2951"/>
    </row>
    <row r="2952" spans="13:15" x14ac:dyDescent="0.2">
      <c r="M2952"/>
      <c r="N2952"/>
      <c r="O2952"/>
    </row>
    <row r="2953" spans="13:15" x14ac:dyDescent="0.2">
      <c r="M2953"/>
      <c r="N2953"/>
      <c r="O2953"/>
    </row>
    <row r="2954" spans="13:15" x14ac:dyDescent="0.2">
      <c r="M2954"/>
      <c r="N2954"/>
      <c r="O2954"/>
    </row>
    <row r="2955" spans="13:15" x14ac:dyDescent="0.2">
      <c r="M2955"/>
      <c r="N2955"/>
      <c r="O2955"/>
    </row>
    <row r="2956" spans="13:15" x14ac:dyDescent="0.2">
      <c r="M2956"/>
      <c r="N2956"/>
      <c r="O2956"/>
    </row>
    <row r="2957" spans="13:15" x14ac:dyDescent="0.2">
      <c r="M2957"/>
      <c r="N2957"/>
      <c r="O2957"/>
    </row>
    <row r="2958" spans="13:15" x14ac:dyDescent="0.2">
      <c r="M2958"/>
      <c r="N2958"/>
      <c r="O2958"/>
    </row>
    <row r="2959" spans="13:15" x14ac:dyDescent="0.2">
      <c r="M2959"/>
      <c r="N2959"/>
      <c r="O2959"/>
    </row>
    <row r="2960" spans="13:15" x14ac:dyDescent="0.2">
      <c r="M2960"/>
      <c r="N2960"/>
      <c r="O2960"/>
    </row>
    <row r="2961" spans="13:15" x14ac:dyDescent="0.2">
      <c r="M2961"/>
      <c r="N2961"/>
      <c r="O2961"/>
    </row>
    <row r="2962" spans="13:15" x14ac:dyDescent="0.2">
      <c r="M2962"/>
      <c r="N2962"/>
      <c r="O2962"/>
    </row>
    <row r="2963" spans="13:15" x14ac:dyDescent="0.2">
      <c r="M2963"/>
      <c r="N2963"/>
      <c r="O2963"/>
    </row>
    <row r="2964" spans="13:15" x14ac:dyDescent="0.2">
      <c r="M2964"/>
      <c r="N2964"/>
      <c r="O2964"/>
    </row>
    <row r="2965" spans="13:15" x14ac:dyDescent="0.2">
      <c r="M2965"/>
      <c r="N2965"/>
      <c r="O2965"/>
    </row>
    <row r="2966" spans="13:15" x14ac:dyDescent="0.2">
      <c r="M2966"/>
      <c r="N2966"/>
      <c r="O2966"/>
    </row>
    <row r="2967" spans="13:15" x14ac:dyDescent="0.2">
      <c r="M2967"/>
      <c r="N2967"/>
      <c r="O2967"/>
    </row>
    <row r="2968" spans="13:15" x14ac:dyDescent="0.2">
      <c r="M2968"/>
      <c r="N2968"/>
      <c r="O2968"/>
    </row>
    <row r="2969" spans="13:15" x14ac:dyDescent="0.2">
      <c r="M2969"/>
      <c r="N2969"/>
      <c r="O2969"/>
    </row>
    <row r="2970" spans="13:15" x14ac:dyDescent="0.2">
      <c r="M2970"/>
      <c r="N2970"/>
      <c r="O2970"/>
    </row>
    <row r="2971" spans="13:15" x14ac:dyDescent="0.2">
      <c r="M2971"/>
      <c r="N2971"/>
      <c r="O2971"/>
    </row>
    <row r="2972" spans="13:15" x14ac:dyDescent="0.2">
      <c r="M2972"/>
      <c r="N2972"/>
      <c r="O2972"/>
    </row>
    <row r="2973" spans="13:15" x14ac:dyDescent="0.2">
      <c r="M2973"/>
      <c r="N2973"/>
      <c r="O2973"/>
    </row>
    <row r="2974" spans="13:15" x14ac:dyDescent="0.2">
      <c r="M2974"/>
      <c r="N2974"/>
      <c r="O2974"/>
    </row>
    <row r="2975" spans="13:15" x14ac:dyDescent="0.2">
      <c r="M2975"/>
      <c r="N2975"/>
      <c r="O2975"/>
    </row>
    <row r="2976" spans="13:15" x14ac:dyDescent="0.2">
      <c r="M2976"/>
      <c r="N2976"/>
      <c r="O2976"/>
    </row>
    <row r="2977" spans="13:15" x14ac:dyDescent="0.2">
      <c r="M2977"/>
      <c r="N2977"/>
      <c r="O2977"/>
    </row>
    <row r="2978" spans="13:15" x14ac:dyDescent="0.2">
      <c r="M2978"/>
      <c r="N2978"/>
      <c r="O2978"/>
    </row>
    <row r="2979" spans="13:15" x14ac:dyDescent="0.2">
      <c r="M2979"/>
      <c r="N2979"/>
      <c r="O2979"/>
    </row>
    <row r="2980" spans="13:15" x14ac:dyDescent="0.2">
      <c r="M2980"/>
      <c r="N2980"/>
      <c r="O2980"/>
    </row>
    <row r="2981" spans="13:15" x14ac:dyDescent="0.2">
      <c r="M2981"/>
      <c r="N2981"/>
      <c r="O2981"/>
    </row>
    <row r="2982" spans="13:15" x14ac:dyDescent="0.2">
      <c r="M2982"/>
      <c r="N2982"/>
      <c r="O2982"/>
    </row>
    <row r="2983" spans="13:15" x14ac:dyDescent="0.2">
      <c r="M2983"/>
      <c r="N2983"/>
      <c r="O2983"/>
    </row>
    <row r="2984" spans="13:15" x14ac:dyDescent="0.2">
      <c r="M2984"/>
      <c r="N2984"/>
      <c r="O2984"/>
    </row>
    <row r="2985" spans="13:15" x14ac:dyDescent="0.2">
      <c r="M2985"/>
      <c r="N2985"/>
      <c r="O2985"/>
    </row>
    <row r="2986" spans="13:15" x14ac:dyDescent="0.2">
      <c r="M2986"/>
      <c r="N2986"/>
      <c r="O2986"/>
    </row>
    <row r="2987" spans="13:15" x14ac:dyDescent="0.2">
      <c r="M2987"/>
      <c r="N2987"/>
      <c r="O2987"/>
    </row>
    <row r="2988" spans="13:15" x14ac:dyDescent="0.2">
      <c r="M2988"/>
      <c r="N2988"/>
      <c r="O2988"/>
    </row>
    <row r="2989" spans="13:15" x14ac:dyDescent="0.2">
      <c r="M2989"/>
      <c r="N2989"/>
      <c r="O2989"/>
    </row>
    <row r="2990" spans="13:15" x14ac:dyDescent="0.2">
      <c r="M2990"/>
      <c r="N2990"/>
      <c r="O2990"/>
    </row>
    <row r="2991" spans="13:15" x14ac:dyDescent="0.2">
      <c r="M2991"/>
      <c r="N2991"/>
      <c r="O2991"/>
    </row>
    <row r="2992" spans="13:15" x14ac:dyDescent="0.2">
      <c r="M2992"/>
      <c r="N2992"/>
      <c r="O2992"/>
    </row>
    <row r="2993" spans="13:15" x14ac:dyDescent="0.2">
      <c r="M2993"/>
      <c r="N2993"/>
      <c r="O2993"/>
    </row>
    <row r="2994" spans="13:15" x14ac:dyDescent="0.2">
      <c r="M2994"/>
      <c r="N2994"/>
      <c r="O2994"/>
    </row>
    <row r="2995" spans="13:15" x14ac:dyDescent="0.2">
      <c r="M2995"/>
      <c r="N2995"/>
      <c r="O2995"/>
    </row>
    <row r="2996" spans="13:15" x14ac:dyDescent="0.2">
      <c r="M2996"/>
      <c r="N2996"/>
      <c r="O2996"/>
    </row>
    <row r="2997" spans="13:15" x14ac:dyDescent="0.2">
      <c r="M2997"/>
      <c r="N2997"/>
      <c r="O2997"/>
    </row>
    <row r="2998" spans="13:15" x14ac:dyDescent="0.2">
      <c r="M2998"/>
      <c r="N2998"/>
      <c r="O2998"/>
    </row>
    <row r="2999" spans="13:15" x14ac:dyDescent="0.2">
      <c r="M2999"/>
      <c r="N2999"/>
      <c r="O2999"/>
    </row>
    <row r="3000" spans="13:15" x14ac:dyDescent="0.2">
      <c r="M3000"/>
      <c r="N3000"/>
      <c r="O3000"/>
    </row>
    <row r="3001" spans="13:15" x14ac:dyDescent="0.2">
      <c r="M3001"/>
      <c r="N3001"/>
      <c r="O3001"/>
    </row>
    <row r="3002" spans="13:15" x14ac:dyDescent="0.2">
      <c r="M3002"/>
      <c r="N3002"/>
      <c r="O3002"/>
    </row>
    <row r="3003" spans="13:15" x14ac:dyDescent="0.2">
      <c r="M3003"/>
      <c r="N3003"/>
      <c r="O3003"/>
    </row>
    <row r="3004" spans="13:15" x14ac:dyDescent="0.2">
      <c r="M3004"/>
      <c r="N3004"/>
      <c r="O3004"/>
    </row>
    <row r="3005" spans="13:15" x14ac:dyDescent="0.2">
      <c r="M3005"/>
      <c r="N3005"/>
      <c r="O3005"/>
    </row>
    <row r="3006" spans="13:15" x14ac:dyDescent="0.2">
      <c r="M3006"/>
      <c r="N3006"/>
      <c r="O3006"/>
    </row>
    <row r="3007" spans="13:15" x14ac:dyDescent="0.2">
      <c r="M3007"/>
      <c r="N3007"/>
      <c r="O3007"/>
    </row>
    <row r="3008" spans="13:15" x14ac:dyDescent="0.2">
      <c r="M3008"/>
      <c r="N3008"/>
      <c r="O3008"/>
    </row>
    <row r="3009" spans="13:15" x14ac:dyDescent="0.2">
      <c r="M3009"/>
      <c r="N3009"/>
      <c r="O3009"/>
    </row>
    <row r="3010" spans="13:15" x14ac:dyDescent="0.2">
      <c r="M3010"/>
      <c r="N3010"/>
      <c r="O3010"/>
    </row>
    <row r="3011" spans="13:15" x14ac:dyDescent="0.2">
      <c r="M3011"/>
      <c r="N3011"/>
      <c r="O3011"/>
    </row>
    <row r="3012" spans="13:15" x14ac:dyDescent="0.2">
      <c r="M3012"/>
      <c r="N3012"/>
      <c r="O3012"/>
    </row>
    <row r="3013" spans="13:15" x14ac:dyDescent="0.2">
      <c r="M3013"/>
      <c r="N3013"/>
      <c r="O3013"/>
    </row>
    <row r="3014" spans="13:15" x14ac:dyDescent="0.2">
      <c r="M3014"/>
      <c r="N3014"/>
      <c r="O3014"/>
    </row>
    <row r="3015" spans="13:15" x14ac:dyDescent="0.2">
      <c r="M3015"/>
      <c r="N3015"/>
      <c r="O3015"/>
    </row>
    <row r="3016" spans="13:15" x14ac:dyDescent="0.2">
      <c r="M3016"/>
      <c r="N3016"/>
      <c r="O3016"/>
    </row>
    <row r="3017" spans="13:15" x14ac:dyDescent="0.2">
      <c r="M3017"/>
      <c r="N3017"/>
      <c r="O3017"/>
    </row>
    <row r="3018" spans="13:15" x14ac:dyDescent="0.2">
      <c r="M3018"/>
      <c r="N3018"/>
      <c r="O3018"/>
    </row>
    <row r="3019" spans="13:15" x14ac:dyDescent="0.2">
      <c r="M3019"/>
      <c r="N3019"/>
      <c r="O3019"/>
    </row>
    <row r="3020" spans="13:15" x14ac:dyDescent="0.2">
      <c r="M3020"/>
      <c r="N3020"/>
      <c r="O3020"/>
    </row>
    <row r="3021" spans="13:15" x14ac:dyDescent="0.2">
      <c r="M3021"/>
      <c r="N3021"/>
      <c r="O3021"/>
    </row>
    <row r="3022" spans="13:15" x14ac:dyDescent="0.2">
      <c r="M3022"/>
      <c r="N3022"/>
      <c r="O3022"/>
    </row>
    <row r="3023" spans="13:15" x14ac:dyDescent="0.2">
      <c r="M3023"/>
      <c r="N3023"/>
      <c r="O3023"/>
    </row>
    <row r="3024" spans="13:15" x14ac:dyDescent="0.2">
      <c r="M3024"/>
      <c r="N3024"/>
      <c r="O3024"/>
    </row>
    <row r="3025" spans="13:15" x14ac:dyDescent="0.2">
      <c r="M3025"/>
      <c r="N3025"/>
      <c r="O3025"/>
    </row>
    <row r="3026" spans="13:15" x14ac:dyDescent="0.2">
      <c r="M3026"/>
      <c r="N3026"/>
      <c r="O3026"/>
    </row>
    <row r="3027" spans="13:15" x14ac:dyDescent="0.2">
      <c r="M3027"/>
      <c r="N3027"/>
      <c r="O3027"/>
    </row>
    <row r="3028" spans="13:15" x14ac:dyDescent="0.2">
      <c r="M3028"/>
      <c r="N3028"/>
      <c r="O3028"/>
    </row>
    <row r="3029" spans="13:15" x14ac:dyDescent="0.2">
      <c r="M3029"/>
      <c r="N3029"/>
      <c r="O3029"/>
    </row>
    <row r="3030" spans="13:15" x14ac:dyDescent="0.2">
      <c r="M3030"/>
      <c r="N3030"/>
      <c r="O3030"/>
    </row>
    <row r="3031" spans="13:15" x14ac:dyDescent="0.2">
      <c r="M3031"/>
      <c r="N3031"/>
      <c r="O3031"/>
    </row>
    <row r="3032" spans="13:15" x14ac:dyDescent="0.2">
      <c r="M3032"/>
      <c r="N3032"/>
      <c r="O3032"/>
    </row>
    <row r="3033" spans="13:15" x14ac:dyDescent="0.2">
      <c r="M3033"/>
      <c r="N3033"/>
      <c r="O3033"/>
    </row>
    <row r="3034" spans="13:15" x14ac:dyDescent="0.2">
      <c r="M3034"/>
      <c r="N3034"/>
      <c r="O3034"/>
    </row>
    <row r="3035" spans="13:15" x14ac:dyDescent="0.2">
      <c r="M3035"/>
      <c r="N3035"/>
      <c r="O3035"/>
    </row>
    <row r="3036" spans="13:15" x14ac:dyDescent="0.2">
      <c r="M3036"/>
      <c r="N3036"/>
      <c r="O3036"/>
    </row>
    <row r="3037" spans="13:15" x14ac:dyDescent="0.2">
      <c r="M3037"/>
      <c r="N3037"/>
      <c r="O3037"/>
    </row>
    <row r="3038" spans="13:15" x14ac:dyDescent="0.2">
      <c r="M3038"/>
      <c r="N3038"/>
      <c r="O3038"/>
    </row>
    <row r="3039" spans="13:15" x14ac:dyDescent="0.2">
      <c r="M3039"/>
      <c r="N3039"/>
      <c r="O3039"/>
    </row>
    <row r="3040" spans="13:15" x14ac:dyDescent="0.2">
      <c r="M3040"/>
      <c r="N3040"/>
      <c r="O3040"/>
    </row>
    <row r="3041" spans="13:15" x14ac:dyDescent="0.2">
      <c r="M3041"/>
      <c r="N3041"/>
      <c r="O3041"/>
    </row>
    <row r="3042" spans="13:15" x14ac:dyDescent="0.2">
      <c r="M3042"/>
      <c r="N3042"/>
      <c r="O3042"/>
    </row>
    <row r="3043" spans="13:15" x14ac:dyDescent="0.2">
      <c r="M3043"/>
      <c r="N3043"/>
      <c r="O3043"/>
    </row>
    <row r="3044" spans="13:15" x14ac:dyDescent="0.2">
      <c r="M3044"/>
      <c r="N3044"/>
      <c r="O3044"/>
    </row>
    <row r="3045" spans="13:15" x14ac:dyDescent="0.2">
      <c r="M3045"/>
      <c r="N3045"/>
      <c r="O3045"/>
    </row>
    <row r="3046" spans="13:15" x14ac:dyDescent="0.2">
      <c r="M3046"/>
      <c r="N3046"/>
      <c r="O3046"/>
    </row>
    <row r="3047" spans="13:15" x14ac:dyDescent="0.2">
      <c r="M3047"/>
      <c r="N3047"/>
      <c r="O3047"/>
    </row>
    <row r="3048" spans="13:15" x14ac:dyDescent="0.2">
      <c r="M3048"/>
      <c r="N3048"/>
      <c r="O3048"/>
    </row>
    <row r="3049" spans="13:15" x14ac:dyDescent="0.2">
      <c r="M3049"/>
      <c r="N3049"/>
      <c r="O3049"/>
    </row>
    <row r="3050" spans="13:15" x14ac:dyDescent="0.2">
      <c r="M3050"/>
      <c r="N3050"/>
      <c r="O3050"/>
    </row>
    <row r="3051" spans="13:15" x14ac:dyDescent="0.2">
      <c r="M3051"/>
      <c r="N3051"/>
      <c r="O3051"/>
    </row>
    <row r="3052" spans="13:15" x14ac:dyDescent="0.2">
      <c r="M3052"/>
      <c r="N3052"/>
      <c r="O3052"/>
    </row>
    <row r="3053" spans="13:15" x14ac:dyDescent="0.2">
      <c r="M3053"/>
      <c r="N3053"/>
      <c r="O3053"/>
    </row>
    <row r="3054" spans="13:15" x14ac:dyDescent="0.2">
      <c r="M3054"/>
      <c r="N3054"/>
      <c r="O3054"/>
    </row>
    <row r="3055" spans="13:15" x14ac:dyDescent="0.2">
      <c r="M3055"/>
      <c r="N3055"/>
      <c r="O3055"/>
    </row>
    <row r="3056" spans="13:15" x14ac:dyDescent="0.2">
      <c r="M3056"/>
      <c r="N3056"/>
      <c r="O3056"/>
    </row>
    <row r="3057" spans="13:15" x14ac:dyDescent="0.2">
      <c r="M3057"/>
      <c r="N3057"/>
      <c r="O3057"/>
    </row>
    <row r="3058" spans="13:15" x14ac:dyDescent="0.2">
      <c r="M3058"/>
      <c r="N3058"/>
      <c r="O3058"/>
    </row>
    <row r="3059" spans="13:15" x14ac:dyDescent="0.2">
      <c r="M3059"/>
      <c r="N3059"/>
      <c r="O3059"/>
    </row>
    <row r="3060" spans="13:15" x14ac:dyDescent="0.2">
      <c r="M3060"/>
      <c r="N3060"/>
      <c r="O3060"/>
    </row>
    <row r="3061" spans="13:15" x14ac:dyDescent="0.2">
      <c r="M3061"/>
      <c r="N3061"/>
      <c r="O3061"/>
    </row>
    <row r="3062" spans="13:15" x14ac:dyDescent="0.2">
      <c r="M3062"/>
      <c r="N3062"/>
      <c r="O3062"/>
    </row>
    <row r="3063" spans="13:15" x14ac:dyDescent="0.2">
      <c r="M3063"/>
      <c r="N3063"/>
      <c r="O3063"/>
    </row>
    <row r="3064" spans="13:15" x14ac:dyDescent="0.2">
      <c r="M3064"/>
      <c r="N3064"/>
      <c r="O3064"/>
    </row>
    <row r="3065" spans="13:15" x14ac:dyDescent="0.2">
      <c r="M3065"/>
      <c r="N3065"/>
      <c r="O3065"/>
    </row>
    <row r="3066" spans="13:15" x14ac:dyDescent="0.2">
      <c r="M3066"/>
      <c r="N3066"/>
      <c r="O3066"/>
    </row>
    <row r="3067" spans="13:15" x14ac:dyDescent="0.2">
      <c r="M3067"/>
      <c r="N3067"/>
      <c r="O3067"/>
    </row>
    <row r="3068" spans="13:15" x14ac:dyDescent="0.2">
      <c r="M3068"/>
      <c r="N3068"/>
      <c r="O3068"/>
    </row>
    <row r="3069" spans="13:15" x14ac:dyDescent="0.2">
      <c r="M3069"/>
      <c r="N3069"/>
      <c r="O3069"/>
    </row>
    <row r="3070" spans="13:15" x14ac:dyDescent="0.2">
      <c r="M3070"/>
      <c r="N3070"/>
      <c r="O3070"/>
    </row>
    <row r="3071" spans="13:15" x14ac:dyDescent="0.2">
      <c r="M3071"/>
      <c r="N3071"/>
      <c r="O3071"/>
    </row>
    <row r="3072" spans="13:15" x14ac:dyDescent="0.2">
      <c r="M3072"/>
      <c r="N3072"/>
      <c r="O3072"/>
    </row>
    <row r="3073" spans="13:15" x14ac:dyDescent="0.2">
      <c r="M3073"/>
      <c r="N3073"/>
      <c r="O3073"/>
    </row>
    <row r="3074" spans="13:15" x14ac:dyDescent="0.2">
      <c r="M3074"/>
      <c r="N3074"/>
      <c r="O3074"/>
    </row>
    <row r="3075" spans="13:15" x14ac:dyDescent="0.2">
      <c r="M3075"/>
      <c r="N3075"/>
      <c r="O3075"/>
    </row>
    <row r="3076" spans="13:15" x14ac:dyDescent="0.2">
      <c r="M3076"/>
      <c r="N3076"/>
      <c r="O3076"/>
    </row>
    <row r="3077" spans="13:15" x14ac:dyDescent="0.2">
      <c r="M3077"/>
      <c r="N3077"/>
      <c r="O3077"/>
    </row>
    <row r="3078" spans="13:15" x14ac:dyDescent="0.2">
      <c r="M3078"/>
      <c r="N3078"/>
      <c r="O3078"/>
    </row>
    <row r="3079" spans="13:15" x14ac:dyDescent="0.2">
      <c r="M3079"/>
      <c r="N3079"/>
      <c r="O3079"/>
    </row>
    <row r="3080" spans="13:15" x14ac:dyDescent="0.2">
      <c r="M3080"/>
      <c r="N3080"/>
      <c r="O3080"/>
    </row>
    <row r="3081" spans="13:15" x14ac:dyDescent="0.2">
      <c r="M3081"/>
      <c r="N3081"/>
      <c r="O3081"/>
    </row>
    <row r="3082" spans="13:15" x14ac:dyDescent="0.2">
      <c r="M3082"/>
      <c r="N3082"/>
      <c r="O3082"/>
    </row>
    <row r="3083" spans="13:15" x14ac:dyDescent="0.2">
      <c r="M3083"/>
      <c r="N3083"/>
      <c r="O3083"/>
    </row>
    <row r="3084" spans="13:15" x14ac:dyDescent="0.2">
      <c r="M3084"/>
      <c r="N3084"/>
      <c r="O3084"/>
    </row>
    <row r="3085" spans="13:15" x14ac:dyDescent="0.2">
      <c r="M3085"/>
      <c r="N3085"/>
      <c r="O3085"/>
    </row>
    <row r="3086" spans="13:15" x14ac:dyDescent="0.2">
      <c r="M3086"/>
      <c r="N3086"/>
      <c r="O3086"/>
    </row>
    <row r="3087" spans="13:15" x14ac:dyDescent="0.2">
      <c r="M3087"/>
      <c r="N3087"/>
      <c r="O3087"/>
    </row>
    <row r="3088" spans="13:15" x14ac:dyDescent="0.2">
      <c r="M3088"/>
      <c r="N3088"/>
      <c r="O3088"/>
    </row>
    <row r="3089" spans="13:15" x14ac:dyDescent="0.2">
      <c r="M3089"/>
      <c r="N3089"/>
      <c r="O3089"/>
    </row>
    <row r="3090" spans="13:15" x14ac:dyDescent="0.2">
      <c r="M3090"/>
      <c r="N3090"/>
      <c r="O3090"/>
    </row>
    <row r="3091" spans="13:15" x14ac:dyDescent="0.2">
      <c r="M3091"/>
      <c r="N3091"/>
      <c r="O3091"/>
    </row>
    <row r="3092" spans="13:15" x14ac:dyDescent="0.2">
      <c r="M3092"/>
      <c r="N3092"/>
      <c r="O3092"/>
    </row>
    <row r="3093" spans="13:15" x14ac:dyDescent="0.2">
      <c r="M3093"/>
      <c r="N3093"/>
      <c r="O3093"/>
    </row>
    <row r="3094" spans="13:15" x14ac:dyDescent="0.2">
      <c r="M3094"/>
      <c r="N3094"/>
      <c r="O3094"/>
    </row>
    <row r="3095" spans="13:15" x14ac:dyDescent="0.2">
      <c r="M3095"/>
      <c r="N3095"/>
      <c r="O3095"/>
    </row>
    <row r="3096" spans="13:15" x14ac:dyDescent="0.2">
      <c r="M3096"/>
      <c r="N3096"/>
      <c r="O3096"/>
    </row>
    <row r="3097" spans="13:15" x14ac:dyDescent="0.2">
      <c r="M3097"/>
      <c r="N3097"/>
      <c r="O3097"/>
    </row>
    <row r="3098" spans="13:15" x14ac:dyDescent="0.2">
      <c r="M3098"/>
      <c r="N3098"/>
      <c r="O3098"/>
    </row>
    <row r="3099" spans="13:15" x14ac:dyDescent="0.2">
      <c r="M3099"/>
      <c r="N3099"/>
      <c r="O3099"/>
    </row>
    <row r="3100" spans="13:15" x14ac:dyDescent="0.2">
      <c r="M3100"/>
      <c r="N3100"/>
      <c r="O3100"/>
    </row>
    <row r="3101" spans="13:15" x14ac:dyDescent="0.2">
      <c r="M3101"/>
      <c r="N3101"/>
      <c r="O3101"/>
    </row>
    <row r="3102" spans="13:15" x14ac:dyDescent="0.2">
      <c r="M3102"/>
      <c r="N3102"/>
      <c r="O3102"/>
    </row>
    <row r="3103" spans="13:15" x14ac:dyDescent="0.2">
      <c r="M3103"/>
      <c r="N3103"/>
      <c r="O3103"/>
    </row>
    <row r="3104" spans="13:15" x14ac:dyDescent="0.2">
      <c r="M3104"/>
      <c r="N3104"/>
      <c r="O3104"/>
    </row>
    <row r="3105" spans="13:15" x14ac:dyDescent="0.2">
      <c r="M3105"/>
      <c r="N3105"/>
      <c r="O3105"/>
    </row>
    <row r="3106" spans="13:15" x14ac:dyDescent="0.2">
      <c r="M3106"/>
      <c r="N3106"/>
      <c r="O3106"/>
    </row>
    <row r="3107" spans="13:15" x14ac:dyDescent="0.2">
      <c r="M3107"/>
      <c r="N3107"/>
      <c r="O3107"/>
    </row>
    <row r="3108" spans="13:15" x14ac:dyDescent="0.2">
      <c r="M3108"/>
      <c r="N3108"/>
      <c r="O3108"/>
    </row>
    <row r="3109" spans="13:15" x14ac:dyDescent="0.2">
      <c r="M3109"/>
      <c r="N3109"/>
      <c r="O3109"/>
    </row>
    <row r="3110" spans="13:15" x14ac:dyDescent="0.2">
      <c r="M3110"/>
      <c r="N3110"/>
      <c r="O3110"/>
    </row>
    <row r="3111" spans="13:15" x14ac:dyDescent="0.2">
      <c r="M3111"/>
      <c r="N3111"/>
      <c r="O3111"/>
    </row>
    <row r="3112" spans="13:15" x14ac:dyDescent="0.2">
      <c r="M3112"/>
      <c r="N3112"/>
      <c r="O3112"/>
    </row>
    <row r="3113" spans="13:15" x14ac:dyDescent="0.2">
      <c r="M3113"/>
      <c r="N3113"/>
      <c r="O3113"/>
    </row>
    <row r="3114" spans="13:15" x14ac:dyDescent="0.2">
      <c r="M3114"/>
      <c r="N3114"/>
      <c r="O3114"/>
    </row>
    <row r="3115" spans="13:15" x14ac:dyDescent="0.2">
      <c r="M3115"/>
      <c r="N3115"/>
      <c r="O3115"/>
    </row>
    <row r="3116" spans="13:15" x14ac:dyDescent="0.2">
      <c r="M3116"/>
      <c r="N3116"/>
      <c r="O3116"/>
    </row>
    <row r="3117" spans="13:15" x14ac:dyDescent="0.2">
      <c r="M3117"/>
      <c r="N3117"/>
      <c r="O3117"/>
    </row>
    <row r="3118" spans="13:15" x14ac:dyDescent="0.2">
      <c r="M3118"/>
      <c r="N3118"/>
      <c r="O3118"/>
    </row>
    <row r="3119" spans="13:15" x14ac:dyDescent="0.2">
      <c r="M3119"/>
      <c r="N3119"/>
      <c r="O3119"/>
    </row>
    <row r="3120" spans="13:15" x14ac:dyDescent="0.2">
      <c r="M3120"/>
      <c r="N3120"/>
      <c r="O3120"/>
    </row>
    <row r="3121" spans="13:15" x14ac:dyDescent="0.2">
      <c r="M3121"/>
      <c r="N3121"/>
      <c r="O3121"/>
    </row>
    <row r="3122" spans="13:15" x14ac:dyDescent="0.2">
      <c r="M3122"/>
      <c r="N3122"/>
      <c r="O3122"/>
    </row>
    <row r="3123" spans="13:15" x14ac:dyDescent="0.2">
      <c r="M3123"/>
      <c r="N3123"/>
      <c r="O3123"/>
    </row>
    <row r="3124" spans="13:15" x14ac:dyDescent="0.2">
      <c r="M3124"/>
      <c r="N3124"/>
      <c r="O3124"/>
    </row>
    <row r="3125" spans="13:15" x14ac:dyDescent="0.2">
      <c r="M3125"/>
      <c r="N3125"/>
      <c r="O3125"/>
    </row>
    <row r="3126" spans="13:15" x14ac:dyDescent="0.2">
      <c r="M3126"/>
      <c r="N3126"/>
      <c r="O3126"/>
    </row>
    <row r="3127" spans="13:15" x14ac:dyDescent="0.2">
      <c r="M3127"/>
      <c r="N3127"/>
      <c r="O3127"/>
    </row>
    <row r="3128" spans="13:15" x14ac:dyDescent="0.2">
      <c r="M3128"/>
      <c r="N3128"/>
      <c r="O3128"/>
    </row>
    <row r="3129" spans="13:15" x14ac:dyDescent="0.2">
      <c r="M3129"/>
      <c r="N3129"/>
      <c r="O3129"/>
    </row>
    <row r="3130" spans="13:15" x14ac:dyDescent="0.2">
      <c r="M3130"/>
      <c r="N3130"/>
      <c r="O3130"/>
    </row>
    <row r="3131" spans="13:15" x14ac:dyDescent="0.2">
      <c r="M3131"/>
      <c r="N3131"/>
      <c r="O3131"/>
    </row>
    <row r="3132" spans="13:15" x14ac:dyDescent="0.2">
      <c r="M3132"/>
      <c r="N3132"/>
      <c r="O3132"/>
    </row>
    <row r="3133" spans="13:15" x14ac:dyDescent="0.2">
      <c r="M3133"/>
      <c r="N3133"/>
      <c r="O3133"/>
    </row>
    <row r="3134" spans="13:15" x14ac:dyDescent="0.2">
      <c r="M3134"/>
      <c r="N3134"/>
      <c r="O3134"/>
    </row>
    <row r="3135" spans="13:15" x14ac:dyDescent="0.2">
      <c r="M3135"/>
      <c r="N3135"/>
      <c r="O3135"/>
    </row>
    <row r="3136" spans="13:15" x14ac:dyDescent="0.2">
      <c r="M3136"/>
      <c r="N3136"/>
      <c r="O3136"/>
    </row>
    <row r="3137" spans="13:15" x14ac:dyDescent="0.2">
      <c r="M3137"/>
      <c r="N3137"/>
      <c r="O3137"/>
    </row>
    <row r="3138" spans="13:15" x14ac:dyDescent="0.2">
      <c r="M3138"/>
      <c r="N3138"/>
      <c r="O3138"/>
    </row>
    <row r="3139" spans="13:15" x14ac:dyDescent="0.2">
      <c r="M3139"/>
      <c r="N3139"/>
      <c r="O3139"/>
    </row>
    <row r="3140" spans="13:15" x14ac:dyDescent="0.2">
      <c r="M3140"/>
      <c r="N3140"/>
      <c r="O3140"/>
    </row>
    <row r="3141" spans="13:15" x14ac:dyDescent="0.2">
      <c r="M3141"/>
      <c r="N3141"/>
      <c r="O3141"/>
    </row>
    <row r="3142" spans="13:15" x14ac:dyDescent="0.2">
      <c r="M3142"/>
      <c r="N3142"/>
      <c r="O3142"/>
    </row>
    <row r="3143" spans="13:15" x14ac:dyDescent="0.2">
      <c r="M3143"/>
      <c r="N3143"/>
      <c r="O3143"/>
    </row>
    <row r="3144" spans="13:15" x14ac:dyDescent="0.2">
      <c r="M3144"/>
      <c r="N3144"/>
      <c r="O3144"/>
    </row>
    <row r="3145" spans="13:15" x14ac:dyDescent="0.2">
      <c r="M3145"/>
      <c r="N3145"/>
      <c r="O3145"/>
    </row>
    <row r="3146" spans="13:15" x14ac:dyDescent="0.2">
      <c r="M3146"/>
      <c r="N3146"/>
      <c r="O3146"/>
    </row>
    <row r="3147" spans="13:15" x14ac:dyDescent="0.2">
      <c r="M3147"/>
      <c r="N3147"/>
      <c r="O3147"/>
    </row>
    <row r="3148" spans="13:15" x14ac:dyDescent="0.2">
      <c r="M3148"/>
      <c r="N3148"/>
      <c r="O3148"/>
    </row>
    <row r="3149" spans="13:15" x14ac:dyDescent="0.2">
      <c r="M3149"/>
      <c r="N3149"/>
      <c r="O3149"/>
    </row>
    <row r="3150" spans="13:15" x14ac:dyDescent="0.2">
      <c r="M3150"/>
      <c r="N3150"/>
      <c r="O3150"/>
    </row>
    <row r="3151" spans="13:15" x14ac:dyDescent="0.2">
      <c r="M3151"/>
      <c r="N3151"/>
      <c r="O3151"/>
    </row>
    <row r="3152" spans="13:15" x14ac:dyDescent="0.2">
      <c r="M3152"/>
      <c r="N3152"/>
      <c r="O3152"/>
    </row>
    <row r="3153" spans="13:15" x14ac:dyDescent="0.2">
      <c r="M3153"/>
      <c r="N3153"/>
      <c r="O3153"/>
    </row>
    <row r="3154" spans="13:15" x14ac:dyDescent="0.2">
      <c r="M3154"/>
      <c r="N3154"/>
      <c r="O3154"/>
    </row>
    <row r="3155" spans="13:15" x14ac:dyDescent="0.2">
      <c r="M3155"/>
      <c r="N3155"/>
      <c r="O3155"/>
    </row>
    <row r="3156" spans="13:15" x14ac:dyDescent="0.2">
      <c r="M3156"/>
      <c r="N3156"/>
      <c r="O3156"/>
    </row>
    <row r="3157" spans="13:15" x14ac:dyDescent="0.2">
      <c r="M3157"/>
      <c r="N3157"/>
      <c r="O3157"/>
    </row>
    <row r="3158" spans="13:15" x14ac:dyDescent="0.2">
      <c r="M3158"/>
      <c r="N3158"/>
      <c r="O3158"/>
    </row>
    <row r="3159" spans="13:15" x14ac:dyDescent="0.2">
      <c r="M3159"/>
      <c r="N3159"/>
      <c r="O3159"/>
    </row>
    <row r="3160" spans="13:15" x14ac:dyDescent="0.2">
      <c r="M3160"/>
      <c r="N3160"/>
      <c r="O3160"/>
    </row>
    <row r="3161" spans="13:15" x14ac:dyDescent="0.2">
      <c r="M3161"/>
      <c r="N3161"/>
      <c r="O3161"/>
    </row>
    <row r="3162" spans="13:15" x14ac:dyDescent="0.2">
      <c r="M3162"/>
      <c r="N3162"/>
      <c r="O3162"/>
    </row>
    <row r="3163" spans="13:15" x14ac:dyDescent="0.2">
      <c r="M3163"/>
      <c r="N3163"/>
      <c r="O3163"/>
    </row>
    <row r="3164" spans="13:15" x14ac:dyDescent="0.2">
      <c r="M3164"/>
      <c r="N3164"/>
      <c r="O3164"/>
    </row>
    <row r="3165" spans="13:15" x14ac:dyDescent="0.2">
      <c r="M3165"/>
      <c r="N3165"/>
      <c r="O3165"/>
    </row>
    <row r="3166" spans="13:15" x14ac:dyDescent="0.2">
      <c r="M3166"/>
      <c r="N3166"/>
      <c r="O3166"/>
    </row>
    <row r="3167" spans="13:15" x14ac:dyDescent="0.2">
      <c r="M3167"/>
      <c r="N3167"/>
      <c r="O3167"/>
    </row>
    <row r="3168" spans="13:15" x14ac:dyDescent="0.2">
      <c r="M3168"/>
      <c r="N3168"/>
      <c r="O3168"/>
    </row>
    <row r="3169" spans="13:15" x14ac:dyDescent="0.2">
      <c r="M3169"/>
      <c r="N3169"/>
      <c r="O3169"/>
    </row>
    <row r="3170" spans="13:15" x14ac:dyDescent="0.2">
      <c r="M3170"/>
      <c r="N3170"/>
      <c r="O3170"/>
    </row>
    <row r="3171" spans="13:15" x14ac:dyDescent="0.2">
      <c r="M3171"/>
      <c r="N3171"/>
      <c r="O3171"/>
    </row>
    <row r="3172" spans="13:15" x14ac:dyDescent="0.2">
      <c r="M3172"/>
      <c r="N3172"/>
      <c r="O3172"/>
    </row>
    <row r="3173" spans="13:15" x14ac:dyDescent="0.2">
      <c r="M3173"/>
      <c r="N3173"/>
      <c r="O3173"/>
    </row>
    <row r="3174" spans="13:15" x14ac:dyDescent="0.2">
      <c r="M3174"/>
      <c r="N3174"/>
      <c r="O3174"/>
    </row>
    <row r="3175" spans="13:15" x14ac:dyDescent="0.2">
      <c r="M3175"/>
      <c r="N3175"/>
      <c r="O3175"/>
    </row>
    <row r="3176" spans="13:15" x14ac:dyDescent="0.2">
      <c r="M3176"/>
      <c r="N3176"/>
      <c r="O3176"/>
    </row>
    <row r="3177" spans="13:15" x14ac:dyDescent="0.2">
      <c r="M3177"/>
      <c r="N3177"/>
      <c r="O3177"/>
    </row>
    <row r="3178" spans="13:15" x14ac:dyDescent="0.2">
      <c r="M3178"/>
      <c r="N3178"/>
      <c r="O3178"/>
    </row>
    <row r="3179" spans="13:15" x14ac:dyDescent="0.2">
      <c r="M3179"/>
      <c r="N3179"/>
      <c r="O3179"/>
    </row>
    <row r="3180" spans="13:15" x14ac:dyDescent="0.2">
      <c r="M3180"/>
      <c r="N3180"/>
      <c r="O3180"/>
    </row>
    <row r="3181" spans="13:15" x14ac:dyDescent="0.2">
      <c r="M3181"/>
      <c r="N3181"/>
      <c r="O3181"/>
    </row>
    <row r="3182" spans="13:15" x14ac:dyDescent="0.2">
      <c r="M3182"/>
      <c r="N3182"/>
      <c r="O3182"/>
    </row>
    <row r="3183" spans="13:15" x14ac:dyDescent="0.2">
      <c r="M3183"/>
      <c r="N3183"/>
      <c r="O3183"/>
    </row>
    <row r="3184" spans="13:15" x14ac:dyDescent="0.2">
      <c r="M3184"/>
      <c r="N3184"/>
      <c r="O3184"/>
    </row>
    <row r="3185" spans="13:15" x14ac:dyDescent="0.2">
      <c r="M3185"/>
      <c r="N3185"/>
      <c r="O3185"/>
    </row>
    <row r="3186" spans="13:15" x14ac:dyDescent="0.2">
      <c r="M3186"/>
      <c r="N3186"/>
      <c r="O3186"/>
    </row>
    <row r="3187" spans="13:15" x14ac:dyDescent="0.2">
      <c r="M3187"/>
      <c r="N3187"/>
      <c r="O3187"/>
    </row>
    <row r="3188" spans="13:15" x14ac:dyDescent="0.2">
      <c r="M3188"/>
      <c r="N3188"/>
      <c r="O3188"/>
    </row>
    <row r="3189" spans="13:15" x14ac:dyDescent="0.2">
      <c r="M3189"/>
      <c r="N3189"/>
      <c r="O3189"/>
    </row>
    <row r="3190" spans="13:15" x14ac:dyDescent="0.2">
      <c r="M3190"/>
      <c r="N3190"/>
      <c r="O3190"/>
    </row>
    <row r="3191" spans="13:15" x14ac:dyDescent="0.2">
      <c r="M3191"/>
      <c r="N3191"/>
      <c r="O3191"/>
    </row>
    <row r="3192" spans="13:15" x14ac:dyDescent="0.2">
      <c r="M3192"/>
      <c r="N3192"/>
      <c r="O3192"/>
    </row>
    <row r="3193" spans="13:15" x14ac:dyDescent="0.2">
      <c r="M3193"/>
      <c r="N3193"/>
      <c r="O3193"/>
    </row>
    <row r="3194" spans="13:15" x14ac:dyDescent="0.2">
      <c r="M3194"/>
      <c r="N3194"/>
      <c r="O3194"/>
    </row>
    <row r="3195" spans="13:15" x14ac:dyDescent="0.2">
      <c r="M3195"/>
      <c r="N3195"/>
      <c r="O3195"/>
    </row>
    <row r="3196" spans="13:15" x14ac:dyDescent="0.2">
      <c r="M3196"/>
      <c r="N3196"/>
      <c r="O3196"/>
    </row>
    <row r="3197" spans="13:15" x14ac:dyDescent="0.2">
      <c r="M3197"/>
      <c r="N3197"/>
      <c r="O3197"/>
    </row>
    <row r="3198" spans="13:15" x14ac:dyDescent="0.2">
      <c r="M3198"/>
      <c r="N3198"/>
      <c r="O3198"/>
    </row>
    <row r="3199" spans="13:15" x14ac:dyDescent="0.2">
      <c r="M3199"/>
      <c r="N3199"/>
      <c r="O3199"/>
    </row>
    <row r="3200" spans="13:15" x14ac:dyDescent="0.2">
      <c r="M3200"/>
      <c r="N3200"/>
      <c r="O3200"/>
    </row>
    <row r="3201" spans="13:15" x14ac:dyDescent="0.2">
      <c r="M3201"/>
      <c r="N3201"/>
      <c r="O3201"/>
    </row>
    <row r="3202" spans="13:15" x14ac:dyDescent="0.2">
      <c r="M3202"/>
      <c r="N3202"/>
      <c r="O3202"/>
    </row>
    <row r="3203" spans="13:15" x14ac:dyDescent="0.2">
      <c r="M3203"/>
      <c r="N3203"/>
      <c r="O3203"/>
    </row>
    <row r="3204" spans="13:15" x14ac:dyDescent="0.2">
      <c r="M3204"/>
      <c r="N3204"/>
      <c r="O3204"/>
    </row>
    <row r="3205" spans="13:15" x14ac:dyDescent="0.2">
      <c r="M3205"/>
      <c r="N3205"/>
      <c r="O3205"/>
    </row>
    <row r="3206" spans="13:15" x14ac:dyDescent="0.2">
      <c r="M3206"/>
      <c r="N3206"/>
      <c r="O3206"/>
    </row>
    <row r="3207" spans="13:15" x14ac:dyDescent="0.2">
      <c r="M3207"/>
      <c r="N3207"/>
      <c r="O3207"/>
    </row>
    <row r="3208" spans="13:15" x14ac:dyDescent="0.2">
      <c r="M3208"/>
      <c r="N3208"/>
      <c r="O3208"/>
    </row>
    <row r="3209" spans="13:15" x14ac:dyDescent="0.2">
      <c r="M3209"/>
      <c r="N3209"/>
      <c r="O3209"/>
    </row>
    <row r="3210" spans="13:15" x14ac:dyDescent="0.2">
      <c r="M3210"/>
      <c r="N3210"/>
      <c r="O3210"/>
    </row>
    <row r="3211" spans="13:15" x14ac:dyDescent="0.2">
      <c r="M3211"/>
      <c r="N3211"/>
      <c r="O3211"/>
    </row>
    <row r="3212" spans="13:15" x14ac:dyDescent="0.2">
      <c r="M3212"/>
      <c r="N3212"/>
      <c r="O3212"/>
    </row>
    <row r="3213" spans="13:15" x14ac:dyDescent="0.2">
      <c r="M3213"/>
      <c r="N3213"/>
      <c r="O3213"/>
    </row>
    <row r="3214" spans="13:15" x14ac:dyDescent="0.2">
      <c r="M3214"/>
      <c r="N3214"/>
      <c r="O3214"/>
    </row>
    <row r="3215" spans="13:15" x14ac:dyDescent="0.2">
      <c r="M3215"/>
      <c r="N3215"/>
      <c r="O3215"/>
    </row>
    <row r="3216" spans="13:15" x14ac:dyDescent="0.2">
      <c r="M3216"/>
      <c r="N3216"/>
      <c r="O3216"/>
    </row>
    <row r="3217" spans="13:15" x14ac:dyDescent="0.2">
      <c r="M3217"/>
      <c r="N3217"/>
      <c r="O3217"/>
    </row>
    <row r="3218" spans="13:15" x14ac:dyDescent="0.2">
      <c r="M3218"/>
      <c r="N3218"/>
      <c r="O3218"/>
    </row>
    <row r="3219" spans="13:15" x14ac:dyDescent="0.2">
      <c r="M3219"/>
      <c r="N3219"/>
      <c r="O3219"/>
    </row>
    <row r="3220" spans="13:15" x14ac:dyDescent="0.2">
      <c r="M3220"/>
      <c r="N3220"/>
      <c r="O3220"/>
    </row>
    <row r="3221" spans="13:15" x14ac:dyDescent="0.2">
      <c r="M3221"/>
      <c r="N3221"/>
      <c r="O3221"/>
    </row>
    <row r="3222" spans="13:15" x14ac:dyDescent="0.2">
      <c r="M3222"/>
      <c r="N3222"/>
      <c r="O3222"/>
    </row>
    <row r="3223" spans="13:15" x14ac:dyDescent="0.2">
      <c r="M3223"/>
      <c r="N3223"/>
      <c r="O3223"/>
    </row>
    <row r="3224" spans="13:15" x14ac:dyDescent="0.2">
      <c r="M3224"/>
      <c r="N3224"/>
      <c r="O3224"/>
    </row>
    <row r="3225" spans="13:15" x14ac:dyDescent="0.2">
      <c r="M3225"/>
      <c r="N3225"/>
      <c r="O3225"/>
    </row>
    <row r="3226" spans="13:15" x14ac:dyDescent="0.2">
      <c r="M3226"/>
      <c r="N3226"/>
      <c r="O3226"/>
    </row>
    <row r="3227" spans="13:15" x14ac:dyDescent="0.2">
      <c r="M3227"/>
      <c r="N3227"/>
      <c r="O3227"/>
    </row>
    <row r="3228" spans="13:15" x14ac:dyDescent="0.2">
      <c r="M3228"/>
      <c r="N3228"/>
      <c r="O3228"/>
    </row>
    <row r="3229" spans="13:15" x14ac:dyDescent="0.2">
      <c r="M3229"/>
      <c r="N3229"/>
      <c r="O3229"/>
    </row>
    <row r="3230" spans="13:15" x14ac:dyDescent="0.2">
      <c r="M3230"/>
      <c r="N3230"/>
      <c r="O3230"/>
    </row>
    <row r="3231" spans="13:15" x14ac:dyDescent="0.2">
      <c r="M3231"/>
      <c r="N3231"/>
      <c r="O3231"/>
    </row>
    <row r="3232" spans="13:15" x14ac:dyDescent="0.2">
      <c r="M3232"/>
      <c r="N3232"/>
      <c r="O3232"/>
    </row>
    <row r="3233" spans="13:15" x14ac:dyDescent="0.2">
      <c r="M3233"/>
      <c r="N3233"/>
      <c r="O3233"/>
    </row>
    <row r="3234" spans="13:15" x14ac:dyDescent="0.2">
      <c r="M3234"/>
      <c r="N3234"/>
      <c r="O3234"/>
    </row>
    <row r="3235" spans="13:15" x14ac:dyDescent="0.2">
      <c r="M3235"/>
      <c r="N3235"/>
      <c r="O3235"/>
    </row>
    <row r="3236" spans="13:15" x14ac:dyDescent="0.2">
      <c r="M3236"/>
      <c r="N3236"/>
      <c r="O3236"/>
    </row>
    <row r="3237" spans="13:15" x14ac:dyDescent="0.2">
      <c r="M3237"/>
      <c r="N3237"/>
      <c r="O3237"/>
    </row>
    <row r="3238" spans="13:15" x14ac:dyDescent="0.2">
      <c r="M3238"/>
      <c r="N3238"/>
      <c r="O3238"/>
    </row>
    <row r="3239" spans="13:15" x14ac:dyDescent="0.2">
      <c r="M3239"/>
      <c r="N3239"/>
      <c r="O3239"/>
    </row>
    <row r="3240" spans="13:15" x14ac:dyDescent="0.2">
      <c r="M3240"/>
      <c r="N3240"/>
      <c r="O3240"/>
    </row>
    <row r="3241" spans="13:15" x14ac:dyDescent="0.2">
      <c r="M3241"/>
      <c r="N3241"/>
      <c r="O3241"/>
    </row>
    <row r="3242" spans="13:15" x14ac:dyDescent="0.2">
      <c r="M3242"/>
      <c r="N3242"/>
      <c r="O3242"/>
    </row>
    <row r="3243" spans="13:15" x14ac:dyDescent="0.2">
      <c r="M3243"/>
      <c r="N3243"/>
      <c r="O3243"/>
    </row>
    <row r="3244" spans="13:15" x14ac:dyDescent="0.2">
      <c r="M3244"/>
      <c r="N3244"/>
      <c r="O3244"/>
    </row>
    <row r="3245" spans="13:15" x14ac:dyDescent="0.2">
      <c r="M3245"/>
      <c r="N3245"/>
      <c r="O3245"/>
    </row>
    <row r="3246" spans="13:15" x14ac:dyDescent="0.2">
      <c r="M3246"/>
      <c r="N3246"/>
      <c r="O3246"/>
    </row>
    <row r="3247" spans="13:15" x14ac:dyDescent="0.2">
      <c r="M3247"/>
      <c r="N3247"/>
      <c r="O3247"/>
    </row>
    <row r="3248" spans="13:15" x14ac:dyDescent="0.2">
      <c r="M3248"/>
      <c r="N3248"/>
      <c r="O3248"/>
    </row>
    <row r="3249" spans="13:15" x14ac:dyDescent="0.2">
      <c r="M3249"/>
      <c r="N3249"/>
      <c r="O3249"/>
    </row>
    <row r="3250" spans="13:15" x14ac:dyDescent="0.2">
      <c r="M3250"/>
      <c r="N3250"/>
      <c r="O3250"/>
    </row>
    <row r="3251" spans="13:15" x14ac:dyDescent="0.2">
      <c r="M3251"/>
      <c r="N3251"/>
      <c r="O3251"/>
    </row>
    <row r="3252" spans="13:15" x14ac:dyDescent="0.2">
      <c r="M3252"/>
      <c r="N3252"/>
      <c r="O3252"/>
    </row>
    <row r="3253" spans="13:15" x14ac:dyDescent="0.2">
      <c r="M3253"/>
      <c r="N3253"/>
      <c r="O3253"/>
    </row>
    <row r="3254" spans="13:15" x14ac:dyDescent="0.2">
      <c r="M3254"/>
      <c r="N3254"/>
      <c r="O3254"/>
    </row>
    <row r="3255" spans="13:15" x14ac:dyDescent="0.2">
      <c r="M3255"/>
      <c r="N3255"/>
      <c r="O3255"/>
    </row>
    <row r="3256" spans="13:15" x14ac:dyDescent="0.2">
      <c r="M3256"/>
      <c r="N3256"/>
      <c r="O3256"/>
    </row>
    <row r="3257" spans="13:15" x14ac:dyDescent="0.2">
      <c r="M3257"/>
      <c r="N3257"/>
      <c r="O3257"/>
    </row>
    <row r="3258" spans="13:15" x14ac:dyDescent="0.2">
      <c r="M3258"/>
      <c r="N3258"/>
      <c r="O3258"/>
    </row>
    <row r="3259" spans="13:15" x14ac:dyDescent="0.2">
      <c r="M3259"/>
      <c r="N3259"/>
      <c r="O3259"/>
    </row>
    <row r="3260" spans="13:15" x14ac:dyDescent="0.2">
      <c r="M3260"/>
      <c r="N3260"/>
      <c r="O3260"/>
    </row>
    <row r="3261" spans="13:15" x14ac:dyDescent="0.2">
      <c r="M3261"/>
      <c r="N3261"/>
      <c r="O3261"/>
    </row>
    <row r="3262" spans="13:15" x14ac:dyDescent="0.2">
      <c r="M3262"/>
      <c r="N3262"/>
      <c r="O3262"/>
    </row>
    <row r="3263" spans="13:15" x14ac:dyDescent="0.2">
      <c r="M3263"/>
      <c r="N3263"/>
      <c r="O3263"/>
    </row>
    <row r="3264" spans="13:15" x14ac:dyDescent="0.2">
      <c r="M3264"/>
      <c r="N3264"/>
      <c r="O3264"/>
    </row>
    <row r="3265" spans="13:15" x14ac:dyDescent="0.2">
      <c r="M3265"/>
      <c r="N3265"/>
      <c r="O3265"/>
    </row>
    <row r="3266" spans="13:15" x14ac:dyDescent="0.2">
      <c r="M3266"/>
      <c r="N3266"/>
      <c r="O3266"/>
    </row>
    <row r="3267" spans="13:15" x14ac:dyDescent="0.2">
      <c r="M3267"/>
      <c r="N3267"/>
      <c r="O3267"/>
    </row>
    <row r="3268" spans="13:15" x14ac:dyDescent="0.2">
      <c r="M3268"/>
      <c r="N3268"/>
      <c r="O3268"/>
    </row>
    <row r="3269" spans="13:15" x14ac:dyDescent="0.2">
      <c r="M3269"/>
      <c r="N3269"/>
      <c r="O3269"/>
    </row>
    <row r="3270" spans="13:15" x14ac:dyDescent="0.2">
      <c r="M3270"/>
      <c r="N3270"/>
      <c r="O3270"/>
    </row>
    <row r="3271" spans="13:15" x14ac:dyDescent="0.2">
      <c r="M3271"/>
      <c r="N3271"/>
      <c r="O3271"/>
    </row>
    <row r="3272" spans="13:15" x14ac:dyDescent="0.2">
      <c r="M3272"/>
      <c r="N3272"/>
      <c r="O3272"/>
    </row>
    <row r="3273" spans="13:15" x14ac:dyDescent="0.2">
      <c r="M3273"/>
      <c r="N3273"/>
      <c r="O3273"/>
    </row>
    <row r="3274" spans="13:15" x14ac:dyDescent="0.2">
      <c r="M3274"/>
      <c r="N3274"/>
      <c r="O3274"/>
    </row>
    <row r="3275" spans="13:15" x14ac:dyDescent="0.2">
      <c r="M3275"/>
      <c r="N3275"/>
      <c r="O3275"/>
    </row>
    <row r="3276" spans="13:15" x14ac:dyDescent="0.2">
      <c r="M3276"/>
      <c r="N3276"/>
      <c r="O3276"/>
    </row>
    <row r="3277" spans="13:15" x14ac:dyDescent="0.2">
      <c r="M3277"/>
      <c r="N3277"/>
      <c r="O3277"/>
    </row>
    <row r="3278" spans="13:15" x14ac:dyDescent="0.2">
      <c r="M3278"/>
      <c r="N3278"/>
      <c r="O3278"/>
    </row>
    <row r="3279" spans="13:15" x14ac:dyDescent="0.2">
      <c r="M3279"/>
      <c r="N3279"/>
      <c r="O3279"/>
    </row>
    <row r="3280" spans="13:15" x14ac:dyDescent="0.2">
      <c r="M3280"/>
      <c r="N3280"/>
      <c r="O3280"/>
    </row>
    <row r="3281" spans="13:15" x14ac:dyDescent="0.2">
      <c r="M3281"/>
      <c r="N3281"/>
      <c r="O3281"/>
    </row>
    <row r="3282" spans="13:15" x14ac:dyDescent="0.2">
      <c r="M3282"/>
      <c r="N3282"/>
      <c r="O3282"/>
    </row>
    <row r="3283" spans="13:15" x14ac:dyDescent="0.2">
      <c r="M3283"/>
      <c r="N3283"/>
      <c r="O3283"/>
    </row>
    <row r="3284" spans="13:15" x14ac:dyDescent="0.2">
      <c r="M3284"/>
      <c r="N3284"/>
      <c r="O3284"/>
    </row>
    <row r="3285" spans="13:15" x14ac:dyDescent="0.2">
      <c r="M3285"/>
      <c r="N3285"/>
      <c r="O3285"/>
    </row>
    <row r="3286" spans="13:15" x14ac:dyDescent="0.2">
      <c r="M3286"/>
      <c r="N3286"/>
      <c r="O3286"/>
    </row>
    <row r="3287" spans="13:15" x14ac:dyDescent="0.2">
      <c r="M3287"/>
      <c r="N3287"/>
      <c r="O3287"/>
    </row>
    <row r="3288" spans="13:15" x14ac:dyDescent="0.2">
      <c r="M3288"/>
      <c r="N3288"/>
      <c r="O3288"/>
    </row>
    <row r="3289" spans="13:15" x14ac:dyDescent="0.2">
      <c r="M3289"/>
      <c r="N3289"/>
      <c r="O3289"/>
    </row>
    <row r="3290" spans="13:15" x14ac:dyDescent="0.2">
      <c r="M3290"/>
      <c r="N3290"/>
      <c r="O3290"/>
    </row>
    <row r="3291" spans="13:15" x14ac:dyDescent="0.2">
      <c r="M3291"/>
      <c r="N3291"/>
      <c r="O3291"/>
    </row>
    <row r="3292" spans="13:15" x14ac:dyDescent="0.2">
      <c r="M3292"/>
      <c r="N3292"/>
      <c r="O3292"/>
    </row>
    <row r="3293" spans="13:15" x14ac:dyDescent="0.2">
      <c r="M3293"/>
      <c r="N3293"/>
      <c r="O3293"/>
    </row>
    <row r="3294" spans="13:15" x14ac:dyDescent="0.2">
      <c r="M3294"/>
      <c r="N3294"/>
      <c r="O3294"/>
    </row>
    <row r="3295" spans="13:15" x14ac:dyDescent="0.2">
      <c r="M3295"/>
      <c r="N3295"/>
      <c r="O3295"/>
    </row>
    <row r="3296" spans="13:15" x14ac:dyDescent="0.2">
      <c r="M3296"/>
      <c r="N3296"/>
      <c r="O3296"/>
    </row>
    <row r="3297" spans="13:15" x14ac:dyDescent="0.2">
      <c r="M3297"/>
      <c r="N3297"/>
      <c r="O3297"/>
    </row>
    <row r="3298" spans="13:15" x14ac:dyDescent="0.2">
      <c r="M3298"/>
      <c r="N3298"/>
      <c r="O3298"/>
    </row>
    <row r="3299" spans="13:15" x14ac:dyDescent="0.2">
      <c r="M3299"/>
      <c r="N3299"/>
      <c r="O3299"/>
    </row>
    <row r="3300" spans="13:15" x14ac:dyDescent="0.2">
      <c r="M3300"/>
      <c r="N3300"/>
      <c r="O3300"/>
    </row>
    <row r="3301" spans="13:15" x14ac:dyDescent="0.2">
      <c r="M3301"/>
      <c r="N3301"/>
      <c r="O3301"/>
    </row>
    <row r="3302" spans="13:15" x14ac:dyDescent="0.2">
      <c r="M3302"/>
      <c r="N3302"/>
      <c r="O3302"/>
    </row>
    <row r="3303" spans="13:15" x14ac:dyDescent="0.2">
      <c r="M3303"/>
      <c r="N3303"/>
      <c r="O3303"/>
    </row>
    <row r="3304" spans="13:15" x14ac:dyDescent="0.2">
      <c r="M3304"/>
      <c r="N3304"/>
      <c r="O3304"/>
    </row>
    <row r="3305" spans="13:15" x14ac:dyDescent="0.2">
      <c r="M3305"/>
      <c r="N3305"/>
      <c r="O3305"/>
    </row>
    <row r="3306" spans="13:15" x14ac:dyDescent="0.2">
      <c r="M3306"/>
      <c r="N3306"/>
      <c r="O3306"/>
    </row>
    <row r="3307" spans="13:15" x14ac:dyDescent="0.2">
      <c r="M3307"/>
      <c r="N3307"/>
      <c r="O3307"/>
    </row>
    <row r="3308" spans="13:15" x14ac:dyDescent="0.2">
      <c r="M3308"/>
      <c r="N3308"/>
      <c r="O3308"/>
    </row>
    <row r="3309" spans="13:15" x14ac:dyDescent="0.2">
      <c r="M3309"/>
      <c r="N3309"/>
      <c r="O3309"/>
    </row>
    <row r="3310" spans="13:15" x14ac:dyDescent="0.2">
      <c r="M3310"/>
      <c r="N3310"/>
      <c r="O3310"/>
    </row>
    <row r="3311" spans="13:15" x14ac:dyDescent="0.2">
      <c r="M3311"/>
      <c r="N3311"/>
      <c r="O3311"/>
    </row>
    <row r="3312" spans="13:15" x14ac:dyDescent="0.2">
      <c r="M3312"/>
      <c r="N3312"/>
      <c r="O3312"/>
    </row>
    <row r="3313" spans="13:15" x14ac:dyDescent="0.2">
      <c r="M3313"/>
      <c r="N3313"/>
      <c r="O3313"/>
    </row>
    <row r="3314" spans="13:15" x14ac:dyDescent="0.2">
      <c r="M3314"/>
      <c r="N3314"/>
      <c r="O3314"/>
    </row>
    <row r="3315" spans="13:15" x14ac:dyDescent="0.2">
      <c r="M3315"/>
      <c r="N3315"/>
      <c r="O3315"/>
    </row>
    <row r="3316" spans="13:15" x14ac:dyDescent="0.2">
      <c r="M3316"/>
      <c r="N3316"/>
      <c r="O3316"/>
    </row>
    <row r="3317" spans="13:15" x14ac:dyDescent="0.2">
      <c r="M3317"/>
      <c r="N3317"/>
      <c r="O3317"/>
    </row>
    <row r="3318" spans="13:15" x14ac:dyDescent="0.2">
      <c r="M3318"/>
      <c r="N3318"/>
      <c r="O3318"/>
    </row>
    <row r="3319" spans="13:15" x14ac:dyDescent="0.2">
      <c r="M3319"/>
      <c r="N3319"/>
      <c r="O3319"/>
    </row>
    <row r="3320" spans="13:15" x14ac:dyDescent="0.2">
      <c r="M3320"/>
      <c r="N3320"/>
      <c r="O3320"/>
    </row>
    <row r="3321" spans="13:15" x14ac:dyDescent="0.2">
      <c r="M3321"/>
      <c r="N3321"/>
      <c r="O3321"/>
    </row>
    <row r="3322" spans="13:15" x14ac:dyDescent="0.2">
      <c r="M3322"/>
      <c r="N3322"/>
      <c r="O3322"/>
    </row>
    <row r="3323" spans="13:15" x14ac:dyDescent="0.2">
      <c r="M3323"/>
      <c r="N3323"/>
      <c r="O3323"/>
    </row>
    <row r="3324" spans="13:15" x14ac:dyDescent="0.2">
      <c r="M3324"/>
      <c r="N3324"/>
      <c r="O3324"/>
    </row>
    <row r="3325" spans="13:15" x14ac:dyDescent="0.2">
      <c r="M3325"/>
      <c r="N3325"/>
      <c r="O3325"/>
    </row>
    <row r="3326" spans="13:15" x14ac:dyDescent="0.2">
      <c r="M3326"/>
      <c r="N3326"/>
      <c r="O3326"/>
    </row>
    <row r="3327" spans="13:15" x14ac:dyDescent="0.2">
      <c r="M3327"/>
      <c r="N3327"/>
      <c r="O3327"/>
    </row>
    <row r="3328" spans="13:15" x14ac:dyDescent="0.2">
      <c r="M3328"/>
      <c r="N3328"/>
      <c r="O3328"/>
    </row>
    <row r="3329" spans="13:15" x14ac:dyDescent="0.2">
      <c r="M3329"/>
      <c r="N3329"/>
      <c r="O3329"/>
    </row>
    <row r="3330" spans="13:15" x14ac:dyDescent="0.2">
      <c r="M3330"/>
      <c r="N3330"/>
      <c r="O3330"/>
    </row>
    <row r="3331" spans="13:15" x14ac:dyDescent="0.2">
      <c r="M3331"/>
      <c r="N3331"/>
      <c r="O3331"/>
    </row>
    <row r="3332" spans="13:15" x14ac:dyDescent="0.2">
      <c r="M3332"/>
      <c r="N3332"/>
      <c r="O3332"/>
    </row>
    <row r="3333" spans="13:15" x14ac:dyDescent="0.2">
      <c r="M3333"/>
      <c r="N3333"/>
      <c r="O3333"/>
    </row>
    <row r="3334" spans="13:15" x14ac:dyDescent="0.2">
      <c r="M3334"/>
      <c r="N3334"/>
      <c r="O3334"/>
    </row>
    <row r="3335" spans="13:15" x14ac:dyDescent="0.2">
      <c r="M3335"/>
      <c r="N3335"/>
      <c r="O3335"/>
    </row>
    <row r="3336" spans="13:15" x14ac:dyDescent="0.2">
      <c r="M3336"/>
      <c r="N3336"/>
      <c r="O3336"/>
    </row>
    <row r="3337" spans="13:15" x14ac:dyDescent="0.2">
      <c r="M3337"/>
      <c r="N3337"/>
      <c r="O3337"/>
    </row>
    <row r="3338" spans="13:15" x14ac:dyDescent="0.2">
      <c r="M3338"/>
      <c r="N3338"/>
      <c r="O3338"/>
    </row>
    <row r="3339" spans="13:15" x14ac:dyDescent="0.2">
      <c r="M3339"/>
      <c r="N3339"/>
      <c r="O3339"/>
    </row>
    <row r="3340" spans="13:15" x14ac:dyDescent="0.2">
      <c r="M3340"/>
      <c r="N3340"/>
      <c r="O3340"/>
    </row>
    <row r="3341" spans="13:15" x14ac:dyDescent="0.2">
      <c r="M3341"/>
      <c r="N3341"/>
      <c r="O3341"/>
    </row>
    <row r="3342" spans="13:15" x14ac:dyDescent="0.2">
      <c r="M3342"/>
      <c r="N3342"/>
      <c r="O3342"/>
    </row>
    <row r="3343" spans="13:15" x14ac:dyDescent="0.2">
      <c r="M3343"/>
      <c r="N3343"/>
      <c r="O3343"/>
    </row>
    <row r="3344" spans="13:15" x14ac:dyDescent="0.2">
      <c r="M3344"/>
      <c r="N3344"/>
      <c r="O3344"/>
    </row>
    <row r="3345" spans="13:15" x14ac:dyDescent="0.2">
      <c r="M3345"/>
      <c r="N3345"/>
      <c r="O3345"/>
    </row>
    <row r="3346" spans="13:15" x14ac:dyDescent="0.2">
      <c r="M3346"/>
      <c r="N3346"/>
      <c r="O3346"/>
    </row>
    <row r="3347" spans="13:15" x14ac:dyDescent="0.2">
      <c r="M3347"/>
      <c r="N3347"/>
      <c r="O3347"/>
    </row>
    <row r="3348" spans="13:15" x14ac:dyDescent="0.2">
      <c r="M3348"/>
      <c r="N3348"/>
      <c r="O3348"/>
    </row>
    <row r="3349" spans="13:15" x14ac:dyDescent="0.2">
      <c r="M3349"/>
      <c r="N3349"/>
      <c r="O3349"/>
    </row>
    <row r="3350" spans="13:15" x14ac:dyDescent="0.2">
      <c r="M3350"/>
      <c r="N3350"/>
      <c r="O3350"/>
    </row>
    <row r="3351" spans="13:15" x14ac:dyDescent="0.2">
      <c r="M3351"/>
      <c r="N3351"/>
      <c r="O3351"/>
    </row>
    <row r="3352" spans="13:15" x14ac:dyDescent="0.2">
      <c r="M3352"/>
      <c r="N3352"/>
      <c r="O3352"/>
    </row>
    <row r="3353" spans="13:15" x14ac:dyDescent="0.2">
      <c r="M3353"/>
      <c r="N3353"/>
      <c r="O3353"/>
    </row>
    <row r="3354" spans="13:15" x14ac:dyDescent="0.2">
      <c r="M3354"/>
      <c r="N3354"/>
      <c r="O3354"/>
    </row>
    <row r="3355" spans="13:15" x14ac:dyDescent="0.2">
      <c r="M3355"/>
      <c r="N3355"/>
      <c r="O3355"/>
    </row>
    <row r="3356" spans="13:15" x14ac:dyDescent="0.2">
      <c r="M3356"/>
      <c r="N3356"/>
      <c r="O3356"/>
    </row>
    <row r="3357" spans="13:15" x14ac:dyDescent="0.2">
      <c r="M3357"/>
      <c r="N3357"/>
      <c r="O3357"/>
    </row>
    <row r="3358" spans="13:15" x14ac:dyDescent="0.2">
      <c r="M3358"/>
      <c r="N3358"/>
      <c r="O3358"/>
    </row>
    <row r="3359" spans="13:15" x14ac:dyDescent="0.2">
      <c r="M3359"/>
      <c r="N3359"/>
      <c r="O3359"/>
    </row>
    <row r="3360" spans="13:15" x14ac:dyDescent="0.2">
      <c r="M3360"/>
      <c r="N3360"/>
      <c r="O3360"/>
    </row>
    <row r="3361" spans="13:15" x14ac:dyDescent="0.2">
      <c r="M3361"/>
      <c r="N3361"/>
      <c r="O3361"/>
    </row>
    <row r="3362" spans="13:15" x14ac:dyDescent="0.2">
      <c r="M3362"/>
      <c r="N3362"/>
      <c r="O3362"/>
    </row>
    <row r="3363" spans="13:15" x14ac:dyDescent="0.2">
      <c r="M3363"/>
      <c r="N3363"/>
      <c r="O3363"/>
    </row>
    <row r="3364" spans="13:15" x14ac:dyDescent="0.2">
      <c r="M3364"/>
      <c r="N3364"/>
      <c r="O3364"/>
    </row>
    <row r="3365" spans="13:15" x14ac:dyDescent="0.2">
      <c r="M3365"/>
      <c r="N3365"/>
      <c r="O3365"/>
    </row>
    <row r="3366" spans="13:15" x14ac:dyDescent="0.2">
      <c r="M3366"/>
      <c r="N3366"/>
      <c r="O3366"/>
    </row>
    <row r="3367" spans="13:15" x14ac:dyDescent="0.2">
      <c r="M3367"/>
      <c r="N3367"/>
      <c r="O3367"/>
    </row>
    <row r="3368" spans="13:15" x14ac:dyDescent="0.2">
      <c r="M3368"/>
      <c r="N3368"/>
      <c r="O3368"/>
    </row>
    <row r="3369" spans="13:15" x14ac:dyDescent="0.2">
      <c r="M3369"/>
      <c r="N3369"/>
      <c r="O3369"/>
    </row>
    <row r="3370" spans="13:15" x14ac:dyDescent="0.2">
      <c r="M3370"/>
      <c r="N3370"/>
      <c r="O3370"/>
    </row>
    <row r="3371" spans="13:15" x14ac:dyDescent="0.2">
      <c r="M3371"/>
      <c r="N3371"/>
      <c r="O3371"/>
    </row>
    <row r="3372" spans="13:15" x14ac:dyDescent="0.2">
      <c r="M3372"/>
      <c r="N3372"/>
      <c r="O3372"/>
    </row>
    <row r="3373" spans="13:15" x14ac:dyDescent="0.2">
      <c r="M3373"/>
      <c r="N3373"/>
      <c r="O3373"/>
    </row>
    <row r="3374" spans="13:15" x14ac:dyDescent="0.2">
      <c r="M3374"/>
      <c r="N3374"/>
      <c r="O3374"/>
    </row>
    <row r="3375" spans="13:15" x14ac:dyDescent="0.2">
      <c r="M3375"/>
      <c r="N3375"/>
      <c r="O3375"/>
    </row>
    <row r="3376" spans="13:15" x14ac:dyDescent="0.2">
      <c r="M3376"/>
      <c r="N3376"/>
      <c r="O3376"/>
    </row>
    <row r="3377" spans="13:15" x14ac:dyDescent="0.2">
      <c r="M3377"/>
      <c r="N3377"/>
      <c r="O3377"/>
    </row>
    <row r="3378" spans="13:15" x14ac:dyDescent="0.2">
      <c r="M3378"/>
      <c r="N3378"/>
      <c r="O3378"/>
    </row>
    <row r="3379" spans="13:15" x14ac:dyDescent="0.2">
      <c r="M3379"/>
      <c r="N3379"/>
      <c r="O3379"/>
    </row>
    <row r="3380" spans="13:15" x14ac:dyDescent="0.2">
      <c r="M3380"/>
      <c r="N3380"/>
      <c r="O3380"/>
    </row>
    <row r="3381" spans="13:15" x14ac:dyDescent="0.2">
      <c r="M3381"/>
      <c r="N3381"/>
      <c r="O3381"/>
    </row>
    <row r="3382" spans="13:15" x14ac:dyDescent="0.2">
      <c r="M3382"/>
      <c r="N3382"/>
      <c r="O3382"/>
    </row>
    <row r="3383" spans="13:15" x14ac:dyDescent="0.2">
      <c r="M3383"/>
      <c r="N3383"/>
      <c r="O3383"/>
    </row>
    <row r="3384" spans="13:15" x14ac:dyDescent="0.2">
      <c r="M3384"/>
      <c r="N3384"/>
      <c r="O3384"/>
    </row>
    <row r="3385" spans="13:15" x14ac:dyDescent="0.2">
      <c r="M3385"/>
      <c r="N3385"/>
      <c r="O3385"/>
    </row>
    <row r="3386" spans="13:15" x14ac:dyDescent="0.2">
      <c r="M3386"/>
      <c r="N3386"/>
      <c r="O3386"/>
    </row>
    <row r="3387" spans="13:15" x14ac:dyDescent="0.2">
      <c r="M3387"/>
      <c r="N3387"/>
      <c r="O3387"/>
    </row>
    <row r="3388" spans="13:15" x14ac:dyDescent="0.2">
      <c r="M3388"/>
      <c r="N3388"/>
      <c r="O3388"/>
    </row>
    <row r="3389" spans="13:15" x14ac:dyDescent="0.2">
      <c r="M3389"/>
      <c r="N3389"/>
      <c r="O3389"/>
    </row>
    <row r="3390" spans="13:15" x14ac:dyDescent="0.2">
      <c r="M3390"/>
      <c r="N3390"/>
      <c r="O3390"/>
    </row>
    <row r="3391" spans="13:15" x14ac:dyDescent="0.2">
      <c r="M3391"/>
      <c r="N3391"/>
      <c r="O3391"/>
    </row>
    <row r="3392" spans="13:15" x14ac:dyDescent="0.2">
      <c r="M3392"/>
      <c r="N3392"/>
      <c r="O3392"/>
    </row>
    <row r="3393" spans="13:15" x14ac:dyDescent="0.2">
      <c r="M3393"/>
      <c r="N3393"/>
      <c r="O3393"/>
    </row>
    <row r="3394" spans="13:15" x14ac:dyDescent="0.2">
      <c r="M3394"/>
      <c r="N3394"/>
      <c r="O3394"/>
    </row>
    <row r="3395" spans="13:15" x14ac:dyDescent="0.2">
      <c r="M3395"/>
      <c r="N3395"/>
      <c r="O3395"/>
    </row>
    <row r="3396" spans="13:15" x14ac:dyDescent="0.2">
      <c r="M3396"/>
      <c r="N3396"/>
      <c r="O3396"/>
    </row>
    <row r="3397" spans="13:15" x14ac:dyDescent="0.2">
      <c r="M3397"/>
      <c r="N3397"/>
      <c r="O3397"/>
    </row>
    <row r="3398" spans="13:15" x14ac:dyDescent="0.2">
      <c r="M3398"/>
      <c r="N3398"/>
      <c r="O3398"/>
    </row>
    <row r="3399" spans="13:15" x14ac:dyDescent="0.2">
      <c r="M3399"/>
      <c r="N3399"/>
      <c r="O3399"/>
    </row>
    <row r="3400" spans="13:15" x14ac:dyDescent="0.2">
      <c r="M3400"/>
      <c r="N3400"/>
      <c r="O3400"/>
    </row>
    <row r="3401" spans="13:15" x14ac:dyDescent="0.2">
      <c r="M3401"/>
      <c r="N3401"/>
      <c r="O3401"/>
    </row>
    <row r="3402" spans="13:15" x14ac:dyDescent="0.2">
      <c r="M3402"/>
      <c r="N3402"/>
      <c r="O3402"/>
    </row>
    <row r="3403" spans="13:15" x14ac:dyDescent="0.2">
      <c r="M3403"/>
      <c r="N3403"/>
      <c r="O3403"/>
    </row>
    <row r="3404" spans="13:15" x14ac:dyDescent="0.2">
      <c r="M3404"/>
      <c r="N3404"/>
      <c r="O3404"/>
    </row>
    <row r="3405" spans="13:15" x14ac:dyDescent="0.2">
      <c r="M3405"/>
      <c r="N3405"/>
      <c r="O3405"/>
    </row>
    <row r="3406" spans="13:15" x14ac:dyDescent="0.2">
      <c r="M3406"/>
      <c r="N3406"/>
      <c r="O3406"/>
    </row>
    <row r="3407" spans="13:15" x14ac:dyDescent="0.2">
      <c r="M3407"/>
      <c r="N3407"/>
      <c r="O3407"/>
    </row>
    <row r="3408" spans="13:15" x14ac:dyDescent="0.2">
      <c r="M3408"/>
      <c r="N3408"/>
      <c r="O3408"/>
    </row>
    <row r="3409" spans="13:15" x14ac:dyDescent="0.2">
      <c r="M3409"/>
      <c r="N3409"/>
      <c r="O3409"/>
    </row>
    <row r="3410" spans="13:15" x14ac:dyDescent="0.2">
      <c r="M3410"/>
      <c r="N3410"/>
      <c r="O3410"/>
    </row>
    <row r="3411" spans="13:15" x14ac:dyDescent="0.2">
      <c r="M3411"/>
      <c r="N3411"/>
      <c r="O3411"/>
    </row>
    <row r="3412" spans="13:15" x14ac:dyDescent="0.2">
      <c r="M3412"/>
      <c r="N3412"/>
      <c r="O3412"/>
    </row>
    <row r="3413" spans="13:15" x14ac:dyDescent="0.2">
      <c r="M3413"/>
      <c r="N3413"/>
      <c r="O3413"/>
    </row>
    <row r="3414" spans="13:15" x14ac:dyDescent="0.2">
      <c r="M3414"/>
      <c r="N3414"/>
      <c r="O3414"/>
    </row>
    <row r="3415" spans="13:15" x14ac:dyDescent="0.2">
      <c r="M3415"/>
      <c r="N3415"/>
      <c r="O3415"/>
    </row>
    <row r="3416" spans="13:15" x14ac:dyDescent="0.2">
      <c r="M3416"/>
      <c r="N3416"/>
      <c r="O3416"/>
    </row>
    <row r="3417" spans="13:15" x14ac:dyDescent="0.2">
      <c r="M3417"/>
      <c r="N3417"/>
      <c r="O3417"/>
    </row>
    <row r="3418" spans="13:15" x14ac:dyDescent="0.2">
      <c r="M3418"/>
      <c r="N3418"/>
      <c r="O3418"/>
    </row>
    <row r="3419" spans="13:15" x14ac:dyDescent="0.2">
      <c r="M3419"/>
      <c r="N3419"/>
      <c r="O3419"/>
    </row>
    <row r="3420" spans="13:15" x14ac:dyDescent="0.2">
      <c r="M3420"/>
      <c r="N3420"/>
      <c r="O3420"/>
    </row>
    <row r="3421" spans="13:15" x14ac:dyDescent="0.2">
      <c r="M3421"/>
      <c r="N3421"/>
      <c r="O3421"/>
    </row>
    <row r="3422" spans="13:15" x14ac:dyDescent="0.2">
      <c r="M3422"/>
      <c r="N3422"/>
      <c r="O3422"/>
    </row>
    <row r="3423" spans="13:15" x14ac:dyDescent="0.2">
      <c r="M3423"/>
      <c r="N3423"/>
      <c r="O3423"/>
    </row>
    <row r="3424" spans="13:15" x14ac:dyDescent="0.2">
      <c r="M3424"/>
      <c r="N3424"/>
      <c r="O3424"/>
    </row>
    <row r="3425" spans="13:15" x14ac:dyDescent="0.2">
      <c r="M3425"/>
      <c r="N3425"/>
      <c r="O3425"/>
    </row>
    <row r="3426" spans="13:15" x14ac:dyDescent="0.2">
      <c r="M3426"/>
      <c r="N3426"/>
      <c r="O3426"/>
    </row>
    <row r="3427" spans="13:15" x14ac:dyDescent="0.2">
      <c r="M3427"/>
      <c r="N3427"/>
      <c r="O3427"/>
    </row>
    <row r="3428" spans="13:15" x14ac:dyDescent="0.2">
      <c r="M3428"/>
      <c r="N3428"/>
      <c r="O3428"/>
    </row>
    <row r="3429" spans="13:15" x14ac:dyDescent="0.2">
      <c r="M3429"/>
      <c r="N3429"/>
      <c r="O3429"/>
    </row>
    <row r="3430" spans="13:15" x14ac:dyDescent="0.2">
      <c r="M3430"/>
      <c r="N3430"/>
      <c r="O3430"/>
    </row>
    <row r="3431" spans="13:15" x14ac:dyDescent="0.2">
      <c r="M3431"/>
      <c r="N3431"/>
      <c r="O3431"/>
    </row>
    <row r="3432" spans="13:15" x14ac:dyDescent="0.2">
      <c r="M3432"/>
      <c r="N3432"/>
      <c r="O3432"/>
    </row>
    <row r="3433" spans="13:15" x14ac:dyDescent="0.2">
      <c r="M3433"/>
      <c r="N3433"/>
      <c r="O3433"/>
    </row>
    <row r="3434" spans="13:15" x14ac:dyDescent="0.2">
      <c r="M3434"/>
      <c r="N3434"/>
      <c r="O3434"/>
    </row>
    <row r="3435" spans="13:15" x14ac:dyDescent="0.2">
      <c r="M3435"/>
      <c r="N3435"/>
      <c r="O3435"/>
    </row>
    <row r="3436" spans="13:15" x14ac:dyDescent="0.2">
      <c r="M3436"/>
      <c r="N3436"/>
      <c r="O3436"/>
    </row>
    <row r="3437" spans="13:15" x14ac:dyDescent="0.2">
      <c r="M3437"/>
      <c r="N3437"/>
      <c r="O3437"/>
    </row>
    <row r="3438" spans="13:15" x14ac:dyDescent="0.2">
      <c r="M3438"/>
      <c r="N3438"/>
      <c r="O3438"/>
    </row>
    <row r="3439" spans="13:15" x14ac:dyDescent="0.2">
      <c r="M3439"/>
      <c r="N3439"/>
      <c r="O3439"/>
    </row>
    <row r="3440" spans="13:15" x14ac:dyDescent="0.2">
      <c r="M3440"/>
      <c r="N3440"/>
      <c r="O3440"/>
    </row>
    <row r="3441" spans="13:15" x14ac:dyDescent="0.2">
      <c r="M3441"/>
      <c r="N3441"/>
      <c r="O3441"/>
    </row>
    <row r="3442" spans="13:15" x14ac:dyDescent="0.2">
      <c r="M3442"/>
      <c r="N3442"/>
      <c r="O3442"/>
    </row>
    <row r="3443" spans="13:15" x14ac:dyDescent="0.2">
      <c r="M3443"/>
      <c r="N3443"/>
      <c r="O3443"/>
    </row>
    <row r="3444" spans="13:15" x14ac:dyDescent="0.2">
      <c r="M3444"/>
      <c r="N3444"/>
      <c r="O3444"/>
    </row>
    <row r="3445" spans="13:15" x14ac:dyDescent="0.2">
      <c r="M3445"/>
      <c r="N3445"/>
      <c r="O3445"/>
    </row>
    <row r="3446" spans="13:15" x14ac:dyDescent="0.2">
      <c r="M3446"/>
      <c r="N3446"/>
      <c r="O3446"/>
    </row>
    <row r="3447" spans="13:15" x14ac:dyDescent="0.2">
      <c r="M3447"/>
      <c r="N3447"/>
      <c r="O3447"/>
    </row>
    <row r="3448" spans="13:15" x14ac:dyDescent="0.2">
      <c r="M3448"/>
      <c r="N3448"/>
      <c r="O3448"/>
    </row>
    <row r="3449" spans="13:15" x14ac:dyDescent="0.2">
      <c r="M3449"/>
      <c r="N3449"/>
      <c r="O3449"/>
    </row>
    <row r="3450" spans="13:15" x14ac:dyDescent="0.2">
      <c r="M3450"/>
      <c r="N3450"/>
      <c r="O3450"/>
    </row>
    <row r="3451" spans="13:15" x14ac:dyDescent="0.2">
      <c r="M3451"/>
      <c r="N3451"/>
      <c r="O3451"/>
    </row>
    <row r="3452" spans="13:15" x14ac:dyDescent="0.2">
      <c r="M3452"/>
      <c r="N3452"/>
      <c r="O3452"/>
    </row>
    <row r="3453" spans="13:15" x14ac:dyDescent="0.2">
      <c r="M3453"/>
      <c r="N3453"/>
      <c r="O3453"/>
    </row>
    <row r="3454" spans="13:15" x14ac:dyDescent="0.2">
      <c r="M3454"/>
      <c r="N3454"/>
      <c r="O3454"/>
    </row>
    <row r="3455" spans="13:15" x14ac:dyDescent="0.2">
      <c r="M3455"/>
      <c r="N3455"/>
      <c r="O3455"/>
    </row>
    <row r="3456" spans="13:15" x14ac:dyDescent="0.2">
      <c r="M3456"/>
      <c r="N3456"/>
      <c r="O3456"/>
    </row>
    <row r="3457" spans="13:15" x14ac:dyDescent="0.2">
      <c r="M3457"/>
      <c r="N3457"/>
      <c r="O3457"/>
    </row>
    <row r="3458" spans="13:15" x14ac:dyDescent="0.2">
      <c r="M3458"/>
      <c r="N3458"/>
      <c r="O3458"/>
    </row>
    <row r="3459" spans="13:15" x14ac:dyDescent="0.2">
      <c r="M3459"/>
      <c r="N3459"/>
      <c r="O3459"/>
    </row>
    <row r="3460" spans="13:15" x14ac:dyDescent="0.2">
      <c r="M3460"/>
      <c r="N3460"/>
      <c r="O3460"/>
    </row>
    <row r="3461" spans="13:15" x14ac:dyDescent="0.2">
      <c r="M3461"/>
      <c r="N3461"/>
      <c r="O3461"/>
    </row>
    <row r="3462" spans="13:15" x14ac:dyDescent="0.2">
      <c r="M3462"/>
      <c r="N3462"/>
      <c r="O3462"/>
    </row>
    <row r="3463" spans="13:15" x14ac:dyDescent="0.2">
      <c r="M3463"/>
      <c r="N3463"/>
      <c r="O3463"/>
    </row>
    <row r="3464" spans="13:15" x14ac:dyDescent="0.2">
      <c r="M3464"/>
      <c r="N3464"/>
      <c r="O3464"/>
    </row>
    <row r="3465" spans="13:15" x14ac:dyDescent="0.2">
      <c r="M3465"/>
      <c r="N3465"/>
      <c r="O3465"/>
    </row>
    <row r="3466" spans="13:15" x14ac:dyDescent="0.2">
      <c r="M3466"/>
      <c r="N3466"/>
      <c r="O3466"/>
    </row>
    <row r="3467" spans="13:15" x14ac:dyDescent="0.2">
      <c r="M3467"/>
      <c r="N3467"/>
      <c r="O3467"/>
    </row>
    <row r="3468" spans="13:15" x14ac:dyDescent="0.2">
      <c r="M3468"/>
      <c r="N3468"/>
      <c r="O3468"/>
    </row>
    <row r="3469" spans="13:15" x14ac:dyDescent="0.2">
      <c r="M3469"/>
      <c r="N3469"/>
      <c r="O3469"/>
    </row>
    <row r="3470" spans="13:15" x14ac:dyDescent="0.2">
      <c r="M3470"/>
      <c r="N3470"/>
      <c r="O3470"/>
    </row>
    <row r="3471" spans="13:15" x14ac:dyDescent="0.2">
      <c r="M3471"/>
      <c r="N3471"/>
      <c r="O3471"/>
    </row>
    <row r="3472" spans="13:15" x14ac:dyDescent="0.2">
      <c r="M3472"/>
      <c r="N3472"/>
      <c r="O3472"/>
    </row>
    <row r="3473" spans="13:15" x14ac:dyDescent="0.2">
      <c r="M3473"/>
      <c r="N3473"/>
      <c r="O3473"/>
    </row>
    <row r="3474" spans="13:15" x14ac:dyDescent="0.2">
      <c r="M3474"/>
      <c r="N3474"/>
      <c r="O3474"/>
    </row>
    <row r="3475" spans="13:15" x14ac:dyDescent="0.2">
      <c r="M3475"/>
      <c r="N3475"/>
      <c r="O3475"/>
    </row>
    <row r="3476" spans="13:15" x14ac:dyDescent="0.2">
      <c r="M3476"/>
      <c r="N3476"/>
      <c r="O3476"/>
    </row>
    <row r="3477" spans="13:15" x14ac:dyDescent="0.2">
      <c r="M3477"/>
      <c r="N3477"/>
      <c r="O3477"/>
    </row>
    <row r="3478" spans="13:15" x14ac:dyDescent="0.2">
      <c r="M3478"/>
      <c r="N3478"/>
      <c r="O3478"/>
    </row>
    <row r="3479" spans="13:15" x14ac:dyDescent="0.2">
      <c r="M3479"/>
      <c r="N3479"/>
      <c r="O3479"/>
    </row>
    <row r="3480" spans="13:15" x14ac:dyDescent="0.2">
      <c r="M3480"/>
      <c r="N3480"/>
      <c r="O3480"/>
    </row>
    <row r="3481" spans="13:15" x14ac:dyDescent="0.2">
      <c r="M3481"/>
      <c r="N3481"/>
      <c r="O3481"/>
    </row>
    <row r="3482" spans="13:15" x14ac:dyDescent="0.2">
      <c r="M3482"/>
      <c r="N3482"/>
      <c r="O3482"/>
    </row>
    <row r="3483" spans="13:15" x14ac:dyDescent="0.2">
      <c r="M3483"/>
      <c r="N3483"/>
      <c r="O3483"/>
    </row>
    <row r="3484" spans="13:15" x14ac:dyDescent="0.2">
      <c r="M3484"/>
      <c r="N3484"/>
      <c r="O3484"/>
    </row>
    <row r="3485" spans="13:15" x14ac:dyDescent="0.2">
      <c r="M3485"/>
      <c r="N3485"/>
      <c r="O3485"/>
    </row>
    <row r="3486" spans="13:15" x14ac:dyDescent="0.2">
      <c r="M3486"/>
      <c r="N3486"/>
      <c r="O3486"/>
    </row>
    <row r="3487" spans="13:15" x14ac:dyDescent="0.2">
      <c r="M3487"/>
      <c r="N3487"/>
      <c r="O3487"/>
    </row>
    <row r="3488" spans="13:15" x14ac:dyDescent="0.2">
      <c r="M3488"/>
      <c r="N3488"/>
      <c r="O3488"/>
    </row>
    <row r="3489" spans="13:15" x14ac:dyDescent="0.2">
      <c r="M3489"/>
      <c r="N3489"/>
      <c r="O3489"/>
    </row>
    <row r="3490" spans="13:15" x14ac:dyDescent="0.2">
      <c r="M3490"/>
      <c r="N3490"/>
      <c r="O3490"/>
    </row>
    <row r="3491" spans="13:15" x14ac:dyDescent="0.2">
      <c r="M3491"/>
      <c r="N3491"/>
      <c r="O3491"/>
    </row>
    <row r="3492" spans="13:15" x14ac:dyDescent="0.2">
      <c r="M3492"/>
      <c r="N3492"/>
      <c r="O3492"/>
    </row>
    <row r="3493" spans="13:15" x14ac:dyDescent="0.2">
      <c r="M3493"/>
      <c r="N3493"/>
      <c r="O3493"/>
    </row>
    <row r="3494" spans="13:15" x14ac:dyDescent="0.2">
      <c r="M3494"/>
      <c r="N3494"/>
      <c r="O3494"/>
    </row>
    <row r="3495" spans="13:15" x14ac:dyDescent="0.2">
      <c r="M3495"/>
      <c r="N3495"/>
      <c r="O3495"/>
    </row>
    <row r="3496" spans="13:15" x14ac:dyDescent="0.2">
      <c r="M3496"/>
      <c r="N3496"/>
      <c r="O3496"/>
    </row>
    <row r="3497" spans="13:15" x14ac:dyDescent="0.2">
      <c r="M3497"/>
      <c r="N3497"/>
      <c r="O3497"/>
    </row>
    <row r="3498" spans="13:15" x14ac:dyDescent="0.2">
      <c r="M3498"/>
      <c r="N3498"/>
      <c r="O3498"/>
    </row>
    <row r="3499" spans="13:15" x14ac:dyDescent="0.2">
      <c r="M3499"/>
      <c r="N3499"/>
      <c r="O3499"/>
    </row>
    <row r="3500" spans="13:15" x14ac:dyDescent="0.2">
      <c r="M3500"/>
      <c r="N3500"/>
      <c r="O3500"/>
    </row>
    <row r="3501" spans="13:15" x14ac:dyDescent="0.2">
      <c r="M3501"/>
      <c r="N3501"/>
      <c r="O3501"/>
    </row>
    <row r="3502" spans="13:15" x14ac:dyDescent="0.2">
      <c r="M3502"/>
      <c r="N3502"/>
      <c r="O3502"/>
    </row>
    <row r="3503" spans="13:15" x14ac:dyDescent="0.2">
      <c r="M3503"/>
      <c r="N3503"/>
      <c r="O3503"/>
    </row>
    <row r="3504" spans="13:15" x14ac:dyDescent="0.2">
      <c r="M3504"/>
      <c r="N3504"/>
      <c r="O3504"/>
    </row>
    <row r="3505" spans="13:15" x14ac:dyDescent="0.2">
      <c r="M3505"/>
      <c r="N3505"/>
      <c r="O3505"/>
    </row>
    <row r="3506" spans="13:15" x14ac:dyDescent="0.2">
      <c r="M3506"/>
      <c r="N3506"/>
      <c r="O3506"/>
    </row>
    <row r="3507" spans="13:15" x14ac:dyDescent="0.2">
      <c r="M3507"/>
      <c r="N3507"/>
      <c r="O3507"/>
    </row>
    <row r="3508" spans="13:15" x14ac:dyDescent="0.2">
      <c r="M3508"/>
      <c r="N3508"/>
      <c r="O3508"/>
    </row>
    <row r="3509" spans="13:15" x14ac:dyDescent="0.2">
      <c r="M3509"/>
      <c r="N3509"/>
      <c r="O3509"/>
    </row>
    <row r="3510" spans="13:15" x14ac:dyDescent="0.2">
      <c r="M3510"/>
      <c r="N3510"/>
      <c r="O3510"/>
    </row>
    <row r="3511" spans="13:15" x14ac:dyDescent="0.2">
      <c r="M3511"/>
      <c r="N3511"/>
      <c r="O3511"/>
    </row>
    <row r="3512" spans="13:15" x14ac:dyDescent="0.2">
      <c r="M3512"/>
      <c r="N3512"/>
      <c r="O3512"/>
    </row>
    <row r="3513" spans="13:15" x14ac:dyDescent="0.2">
      <c r="M3513"/>
      <c r="N3513"/>
      <c r="O3513"/>
    </row>
    <row r="3514" spans="13:15" x14ac:dyDescent="0.2">
      <c r="M3514"/>
      <c r="N3514"/>
      <c r="O3514"/>
    </row>
    <row r="3515" spans="13:15" x14ac:dyDescent="0.2">
      <c r="M3515"/>
      <c r="N3515"/>
      <c r="O3515"/>
    </row>
    <row r="3516" spans="13:15" x14ac:dyDescent="0.2">
      <c r="M3516"/>
      <c r="N3516"/>
      <c r="O3516"/>
    </row>
    <row r="3517" spans="13:15" x14ac:dyDescent="0.2">
      <c r="M3517"/>
      <c r="N3517"/>
      <c r="O3517"/>
    </row>
    <row r="3518" spans="13:15" x14ac:dyDescent="0.2">
      <c r="M3518"/>
      <c r="N3518"/>
      <c r="O3518"/>
    </row>
    <row r="3519" spans="13:15" x14ac:dyDescent="0.2">
      <c r="M3519"/>
      <c r="N3519"/>
      <c r="O3519"/>
    </row>
    <row r="3520" spans="13:15" x14ac:dyDescent="0.2">
      <c r="M3520"/>
      <c r="N3520"/>
      <c r="O3520"/>
    </row>
    <row r="3521" spans="13:15" x14ac:dyDescent="0.2">
      <c r="M3521"/>
      <c r="N3521"/>
      <c r="O3521"/>
    </row>
    <row r="3522" spans="13:15" x14ac:dyDescent="0.2">
      <c r="M3522"/>
      <c r="N3522"/>
      <c r="O3522"/>
    </row>
    <row r="3523" spans="13:15" x14ac:dyDescent="0.2">
      <c r="M3523"/>
      <c r="N3523"/>
      <c r="O3523"/>
    </row>
    <row r="3524" spans="13:15" x14ac:dyDescent="0.2">
      <c r="M3524"/>
      <c r="N3524"/>
      <c r="O3524"/>
    </row>
    <row r="3525" spans="13:15" x14ac:dyDescent="0.2">
      <c r="M3525"/>
      <c r="N3525"/>
      <c r="O3525"/>
    </row>
    <row r="3526" spans="13:15" x14ac:dyDescent="0.2">
      <c r="M3526"/>
      <c r="N3526"/>
      <c r="O3526"/>
    </row>
    <row r="3527" spans="13:15" x14ac:dyDescent="0.2">
      <c r="M3527"/>
      <c r="N3527"/>
      <c r="O3527"/>
    </row>
    <row r="3528" spans="13:15" x14ac:dyDescent="0.2">
      <c r="M3528"/>
      <c r="N3528"/>
      <c r="O3528"/>
    </row>
    <row r="3529" spans="13:15" x14ac:dyDescent="0.2">
      <c r="M3529"/>
      <c r="N3529"/>
      <c r="O3529"/>
    </row>
    <row r="3530" spans="13:15" x14ac:dyDescent="0.2">
      <c r="M3530"/>
      <c r="N3530"/>
      <c r="O3530"/>
    </row>
    <row r="3531" spans="13:15" x14ac:dyDescent="0.2">
      <c r="M3531"/>
      <c r="N3531"/>
      <c r="O3531"/>
    </row>
    <row r="3532" spans="13:15" x14ac:dyDescent="0.2">
      <c r="M3532"/>
      <c r="N3532"/>
      <c r="O3532"/>
    </row>
    <row r="3533" spans="13:15" x14ac:dyDescent="0.2">
      <c r="M3533"/>
      <c r="N3533"/>
      <c r="O3533"/>
    </row>
    <row r="3534" spans="13:15" x14ac:dyDescent="0.2">
      <c r="M3534"/>
      <c r="N3534"/>
      <c r="O3534"/>
    </row>
    <row r="3535" spans="13:15" x14ac:dyDescent="0.2">
      <c r="M3535"/>
      <c r="N3535"/>
      <c r="O3535"/>
    </row>
    <row r="3536" spans="13:15" x14ac:dyDescent="0.2">
      <c r="M3536"/>
      <c r="N3536"/>
      <c r="O3536"/>
    </row>
    <row r="3537" spans="13:15" x14ac:dyDescent="0.2">
      <c r="M3537"/>
      <c r="N3537"/>
      <c r="O3537"/>
    </row>
    <row r="3538" spans="13:15" x14ac:dyDescent="0.2">
      <c r="M3538"/>
      <c r="N3538"/>
      <c r="O3538"/>
    </row>
    <row r="3539" spans="13:15" x14ac:dyDescent="0.2">
      <c r="M3539"/>
      <c r="N3539"/>
      <c r="O3539"/>
    </row>
    <row r="3540" spans="13:15" x14ac:dyDescent="0.2">
      <c r="M3540"/>
      <c r="N3540"/>
      <c r="O3540"/>
    </row>
    <row r="3541" spans="13:15" x14ac:dyDescent="0.2">
      <c r="M3541"/>
      <c r="N3541"/>
      <c r="O3541"/>
    </row>
    <row r="3542" spans="13:15" x14ac:dyDescent="0.2">
      <c r="M3542"/>
      <c r="N3542"/>
      <c r="O3542"/>
    </row>
    <row r="3543" spans="13:15" x14ac:dyDescent="0.2">
      <c r="M3543"/>
      <c r="N3543"/>
      <c r="O3543"/>
    </row>
    <row r="3544" spans="13:15" x14ac:dyDescent="0.2">
      <c r="M3544"/>
      <c r="N3544"/>
      <c r="O3544"/>
    </row>
    <row r="3545" spans="13:15" x14ac:dyDescent="0.2">
      <c r="M3545"/>
      <c r="N3545"/>
      <c r="O3545"/>
    </row>
    <row r="3546" spans="13:15" x14ac:dyDescent="0.2">
      <c r="M3546"/>
      <c r="N3546"/>
      <c r="O3546"/>
    </row>
    <row r="3547" spans="13:15" x14ac:dyDescent="0.2">
      <c r="M3547"/>
      <c r="N3547"/>
      <c r="O3547"/>
    </row>
    <row r="3548" spans="13:15" x14ac:dyDescent="0.2">
      <c r="M3548"/>
      <c r="N3548"/>
      <c r="O3548"/>
    </row>
    <row r="3549" spans="13:15" x14ac:dyDescent="0.2">
      <c r="M3549"/>
      <c r="N3549"/>
      <c r="O3549"/>
    </row>
    <row r="3550" spans="13:15" x14ac:dyDescent="0.2">
      <c r="M3550"/>
      <c r="N3550"/>
      <c r="O3550"/>
    </row>
    <row r="3551" spans="13:15" x14ac:dyDescent="0.2">
      <c r="M3551"/>
      <c r="N3551"/>
      <c r="O3551"/>
    </row>
    <row r="3552" spans="13:15" x14ac:dyDescent="0.2">
      <c r="M3552"/>
      <c r="N3552"/>
      <c r="O3552"/>
    </row>
    <row r="3553" spans="13:15" x14ac:dyDescent="0.2">
      <c r="M3553"/>
      <c r="N3553"/>
      <c r="O3553"/>
    </row>
    <row r="3554" spans="13:15" x14ac:dyDescent="0.2">
      <c r="M3554"/>
      <c r="N3554"/>
      <c r="O3554"/>
    </row>
    <row r="3555" spans="13:15" x14ac:dyDescent="0.2">
      <c r="M3555"/>
      <c r="N3555"/>
      <c r="O3555"/>
    </row>
    <row r="3556" spans="13:15" x14ac:dyDescent="0.2">
      <c r="M3556"/>
      <c r="N3556"/>
      <c r="O3556"/>
    </row>
    <row r="3557" spans="13:15" x14ac:dyDescent="0.2">
      <c r="M3557"/>
      <c r="N3557"/>
      <c r="O3557"/>
    </row>
    <row r="3558" spans="13:15" x14ac:dyDescent="0.2">
      <c r="M3558"/>
      <c r="N3558"/>
      <c r="O3558"/>
    </row>
    <row r="3559" spans="13:15" x14ac:dyDescent="0.2">
      <c r="M3559"/>
      <c r="N3559"/>
      <c r="O3559"/>
    </row>
    <row r="3560" spans="13:15" x14ac:dyDescent="0.2">
      <c r="M3560"/>
      <c r="N3560"/>
      <c r="O3560"/>
    </row>
    <row r="3561" spans="13:15" x14ac:dyDescent="0.2">
      <c r="M3561"/>
      <c r="N3561"/>
      <c r="O3561"/>
    </row>
    <row r="3562" spans="13:15" x14ac:dyDescent="0.2">
      <c r="M3562"/>
      <c r="N3562"/>
      <c r="O3562"/>
    </row>
    <row r="3563" spans="13:15" x14ac:dyDescent="0.2">
      <c r="M3563"/>
      <c r="N3563"/>
      <c r="O3563"/>
    </row>
    <row r="3564" spans="13:15" x14ac:dyDescent="0.2">
      <c r="M3564"/>
      <c r="N3564"/>
      <c r="O3564"/>
    </row>
    <row r="3565" spans="13:15" x14ac:dyDescent="0.2">
      <c r="M3565"/>
      <c r="N3565"/>
      <c r="O3565"/>
    </row>
    <row r="3566" spans="13:15" x14ac:dyDescent="0.2">
      <c r="M3566"/>
      <c r="N3566"/>
      <c r="O3566"/>
    </row>
    <row r="3567" spans="13:15" x14ac:dyDescent="0.2">
      <c r="M3567"/>
      <c r="N3567"/>
      <c r="O3567"/>
    </row>
    <row r="3568" spans="13:15" x14ac:dyDescent="0.2">
      <c r="M3568"/>
      <c r="N3568"/>
      <c r="O3568"/>
    </row>
    <row r="3569" spans="13:15" x14ac:dyDescent="0.2">
      <c r="M3569"/>
      <c r="N3569"/>
      <c r="O3569"/>
    </row>
    <row r="3570" spans="13:15" x14ac:dyDescent="0.2">
      <c r="M3570"/>
      <c r="N3570"/>
      <c r="O3570"/>
    </row>
    <row r="3571" spans="13:15" x14ac:dyDescent="0.2">
      <c r="M3571"/>
      <c r="N3571"/>
      <c r="O3571"/>
    </row>
    <row r="3572" spans="13:15" x14ac:dyDescent="0.2">
      <c r="M3572"/>
      <c r="N3572"/>
      <c r="O3572"/>
    </row>
    <row r="3573" spans="13:15" x14ac:dyDescent="0.2">
      <c r="M3573"/>
      <c r="N3573"/>
      <c r="O3573"/>
    </row>
    <row r="3574" spans="13:15" x14ac:dyDescent="0.2">
      <c r="M3574"/>
      <c r="N3574"/>
      <c r="O3574"/>
    </row>
    <row r="3575" spans="13:15" x14ac:dyDescent="0.2">
      <c r="M3575"/>
      <c r="N3575"/>
      <c r="O3575"/>
    </row>
    <row r="3576" spans="13:15" x14ac:dyDescent="0.2">
      <c r="M3576"/>
      <c r="N3576"/>
      <c r="O3576"/>
    </row>
    <row r="3577" spans="13:15" x14ac:dyDescent="0.2">
      <c r="M3577"/>
      <c r="N3577"/>
      <c r="O3577"/>
    </row>
    <row r="3578" spans="13:15" x14ac:dyDescent="0.2">
      <c r="M3578"/>
      <c r="N3578"/>
      <c r="O3578"/>
    </row>
    <row r="3579" spans="13:15" x14ac:dyDescent="0.2">
      <c r="M3579"/>
      <c r="N3579"/>
      <c r="O3579"/>
    </row>
    <row r="3580" spans="13:15" x14ac:dyDescent="0.2">
      <c r="M3580"/>
      <c r="N3580"/>
      <c r="O3580"/>
    </row>
    <row r="3581" spans="13:15" x14ac:dyDescent="0.2">
      <c r="M3581"/>
      <c r="N3581"/>
      <c r="O3581"/>
    </row>
    <row r="3582" spans="13:15" x14ac:dyDescent="0.2">
      <c r="M3582"/>
      <c r="N3582"/>
      <c r="O3582"/>
    </row>
    <row r="3583" spans="13:15" x14ac:dyDescent="0.2">
      <c r="M3583"/>
      <c r="N3583"/>
      <c r="O3583"/>
    </row>
    <row r="3584" spans="13:15" x14ac:dyDescent="0.2">
      <c r="M3584"/>
      <c r="N3584"/>
      <c r="O3584"/>
    </row>
    <row r="3585" spans="13:15" x14ac:dyDescent="0.2">
      <c r="M3585"/>
      <c r="N3585"/>
      <c r="O3585"/>
    </row>
    <row r="3586" spans="13:15" x14ac:dyDescent="0.2">
      <c r="M3586"/>
      <c r="N3586"/>
      <c r="O3586"/>
    </row>
    <row r="3587" spans="13:15" x14ac:dyDescent="0.2">
      <c r="M3587"/>
      <c r="N3587"/>
      <c r="O3587"/>
    </row>
    <row r="3588" spans="13:15" x14ac:dyDescent="0.2">
      <c r="M3588"/>
      <c r="N3588"/>
      <c r="O3588"/>
    </row>
    <row r="3589" spans="13:15" x14ac:dyDescent="0.2">
      <c r="M3589"/>
      <c r="N3589"/>
      <c r="O3589"/>
    </row>
    <row r="3590" spans="13:15" x14ac:dyDescent="0.2">
      <c r="M3590"/>
      <c r="N3590"/>
      <c r="O3590"/>
    </row>
    <row r="3591" spans="13:15" x14ac:dyDescent="0.2">
      <c r="M3591"/>
      <c r="N3591"/>
      <c r="O3591"/>
    </row>
    <row r="3592" spans="13:15" x14ac:dyDescent="0.2">
      <c r="M3592"/>
      <c r="N3592"/>
      <c r="O3592"/>
    </row>
    <row r="3593" spans="13:15" x14ac:dyDescent="0.2">
      <c r="M3593"/>
      <c r="N3593"/>
      <c r="O3593"/>
    </row>
    <row r="3594" spans="13:15" x14ac:dyDescent="0.2">
      <c r="M3594"/>
      <c r="N3594"/>
      <c r="O3594"/>
    </row>
    <row r="3595" spans="13:15" x14ac:dyDescent="0.2">
      <c r="M3595"/>
      <c r="N3595"/>
      <c r="O3595"/>
    </row>
    <row r="3596" spans="13:15" x14ac:dyDescent="0.2">
      <c r="M3596"/>
      <c r="N3596"/>
      <c r="O3596"/>
    </row>
    <row r="3597" spans="13:15" x14ac:dyDescent="0.2">
      <c r="M3597"/>
      <c r="N3597"/>
      <c r="O3597"/>
    </row>
    <row r="3598" spans="13:15" x14ac:dyDescent="0.2">
      <c r="M3598"/>
      <c r="N3598"/>
      <c r="O3598"/>
    </row>
    <row r="3599" spans="13:15" x14ac:dyDescent="0.2">
      <c r="M3599"/>
      <c r="N3599"/>
      <c r="O3599"/>
    </row>
    <row r="3600" spans="13:15" x14ac:dyDescent="0.2">
      <c r="M3600"/>
      <c r="N3600"/>
      <c r="O3600"/>
    </row>
    <row r="3601" spans="13:15" x14ac:dyDescent="0.2">
      <c r="M3601"/>
      <c r="N3601"/>
      <c r="O3601"/>
    </row>
    <row r="3602" spans="13:15" x14ac:dyDescent="0.2">
      <c r="M3602"/>
      <c r="N3602"/>
      <c r="O3602"/>
    </row>
    <row r="3603" spans="13:15" x14ac:dyDescent="0.2">
      <c r="M3603"/>
      <c r="N3603"/>
      <c r="O3603"/>
    </row>
    <row r="3604" spans="13:15" x14ac:dyDescent="0.2">
      <c r="M3604"/>
      <c r="N3604"/>
      <c r="O3604"/>
    </row>
    <row r="3605" spans="13:15" x14ac:dyDescent="0.2">
      <c r="M3605"/>
      <c r="N3605"/>
      <c r="O3605"/>
    </row>
    <row r="3606" spans="13:15" x14ac:dyDescent="0.2">
      <c r="M3606"/>
      <c r="N3606"/>
      <c r="O3606"/>
    </row>
    <row r="3607" spans="13:15" x14ac:dyDescent="0.2">
      <c r="M3607"/>
      <c r="N3607"/>
      <c r="O3607"/>
    </row>
    <row r="3608" spans="13:15" x14ac:dyDescent="0.2">
      <c r="M3608"/>
      <c r="N3608"/>
      <c r="O3608"/>
    </row>
    <row r="3609" spans="13:15" x14ac:dyDescent="0.2">
      <c r="M3609"/>
      <c r="N3609"/>
      <c r="O3609"/>
    </row>
    <row r="3610" spans="13:15" x14ac:dyDescent="0.2">
      <c r="M3610"/>
      <c r="N3610"/>
      <c r="O3610"/>
    </row>
    <row r="3611" spans="13:15" x14ac:dyDescent="0.2">
      <c r="M3611"/>
      <c r="N3611"/>
      <c r="O3611"/>
    </row>
    <row r="3612" spans="13:15" x14ac:dyDescent="0.2">
      <c r="M3612"/>
      <c r="N3612"/>
      <c r="O3612"/>
    </row>
    <row r="3613" spans="13:15" x14ac:dyDescent="0.2">
      <c r="M3613"/>
      <c r="N3613"/>
      <c r="O3613"/>
    </row>
    <row r="3614" spans="13:15" x14ac:dyDescent="0.2">
      <c r="M3614"/>
      <c r="N3614"/>
      <c r="O3614"/>
    </row>
    <row r="3615" spans="13:15" x14ac:dyDescent="0.2">
      <c r="M3615"/>
      <c r="N3615"/>
      <c r="O3615"/>
    </row>
    <row r="3616" spans="13:15" x14ac:dyDescent="0.2">
      <c r="M3616"/>
      <c r="N3616"/>
      <c r="O3616"/>
    </row>
    <row r="3617" spans="13:15" x14ac:dyDescent="0.2">
      <c r="M3617"/>
      <c r="N3617"/>
      <c r="O3617"/>
    </row>
    <row r="3618" spans="13:15" x14ac:dyDescent="0.2">
      <c r="M3618"/>
      <c r="N3618"/>
      <c r="O3618"/>
    </row>
    <row r="3619" spans="13:15" x14ac:dyDescent="0.2">
      <c r="M3619"/>
      <c r="N3619"/>
      <c r="O3619"/>
    </row>
    <row r="3620" spans="13:15" x14ac:dyDescent="0.2">
      <c r="M3620"/>
      <c r="N3620"/>
      <c r="O3620"/>
    </row>
    <row r="3621" spans="13:15" x14ac:dyDescent="0.2">
      <c r="M3621"/>
      <c r="N3621"/>
      <c r="O3621"/>
    </row>
    <row r="3622" spans="13:15" x14ac:dyDescent="0.2">
      <c r="M3622"/>
      <c r="N3622"/>
      <c r="O3622"/>
    </row>
    <row r="3623" spans="13:15" x14ac:dyDescent="0.2">
      <c r="M3623"/>
      <c r="N3623"/>
      <c r="O3623"/>
    </row>
    <row r="3624" spans="13:15" x14ac:dyDescent="0.2">
      <c r="M3624"/>
      <c r="N3624"/>
      <c r="O3624"/>
    </row>
    <row r="3625" spans="13:15" x14ac:dyDescent="0.2">
      <c r="M3625"/>
      <c r="N3625"/>
      <c r="O3625"/>
    </row>
    <row r="3626" spans="13:15" x14ac:dyDescent="0.2">
      <c r="M3626"/>
      <c r="N3626"/>
      <c r="O3626"/>
    </row>
    <row r="3627" spans="13:15" x14ac:dyDescent="0.2">
      <c r="M3627"/>
      <c r="N3627"/>
      <c r="O3627"/>
    </row>
    <row r="3628" spans="13:15" x14ac:dyDescent="0.2">
      <c r="M3628"/>
      <c r="N3628"/>
      <c r="O3628"/>
    </row>
    <row r="3629" spans="13:15" x14ac:dyDescent="0.2">
      <c r="M3629"/>
      <c r="N3629"/>
      <c r="O3629"/>
    </row>
    <row r="3630" spans="13:15" x14ac:dyDescent="0.2">
      <c r="M3630"/>
      <c r="N3630"/>
      <c r="O3630"/>
    </row>
    <row r="3631" spans="13:15" x14ac:dyDescent="0.2">
      <c r="M3631"/>
      <c r="N3631"/>
      <c r="O3631"/>
    </row>
    <row r="3632" spans="13:15" x14ac:dyDescent="0.2">
      <c r="M3632"/>
      <c r="N3632"/>
      <c r="O3632"/>
    </row>
    <row r="3633" spans="13:15" x14ac:dyDescent="0.2">
      <c r="M3633"/>
      <c r="N3633"/>
      <c r="O3633"/>
    </row>
    <row r="3634" spans="13:15" x14ac:dyDescent="0.2">
      <c r="M3634"/>
      <c r="N3634"/>
      <c r="O3634"/>
    </row>
    <row r="3635" spans="13:15" x14ac:dyDescent="0.2">
      <c r="M3635"/>
      <c r="N3635"/>
      <c r="O3635"/>
    </row>
    <row r="3636" spans="13:15" x14ac:dyDescent="0.2">
      <c r="M3636"/>
      <c r="N3636"/>
      <c r="O3636"/>
    </row>
    <row r="3637" spans="13:15" x14ac:dyDescent="0.2">
      <c r="M3637"/>
      <c r="N3637"/>
      <c r="O3637"/>
    </row>
    <row r="3638" spans="13:15" x14ac:dyDescent="0.2">
      <c r="M3638"/>
      <c r="N3638"/>
      <c r="O3638"/>
    </row>
    <row r="3639" spans="13:15" x14ac:dyDescent="0.2">
      <c r="M3639"/>
      <c r="N3639"/>
      <c r="O3639"/>
    </row>
    <row r="3640" spans="13:15" x14ac:dyDescent="0.2">
      <c r="M3640"/>
      <c r="N3640"/>
      <c r="O3640"/>
    </row>
    <row r="3641" spans="13:15" x14ac:dyDescent="0.2">
      <c r="M3641"/>
      <c r="N3641"/>
      <c r="O3641"/>
    </row>
    <row r="3642" spans="13:15" x14ac:dyDescent="0.2">
      <c r="M3642"/>
      <c r="N3642"/>
      <c r="O3642"/>
    </row>
    <row r="3643" spans="13:15" x14ac:dyDescent="0.2">
      <c r="M3643"/>
      <c r="N3643"/>
      <c r="O3643"/>
    </row>
    <row r="3644" spans="13:15" x14ac:dyDescent="0.2">
      <c r="M3644"/>
      <c r="N3644"/>
      <c r="O3644"/>
    </row>
    <row r="3645" spans="13:15" x14ac:dyDescent="0.2">
      <c r="M3645"/>
      <c r="N3645"/>
      <c r="O3645"/>
    </row>
    <row r="3646" spans="13:15" x14ac:dyDescent="0.2">
      <c r="M3646"/>
      <c r="N3646"/>
      <c r="O3646"/>
    </row>
    <row r="3647" spans="13:15" x14ac:dyDescent="0.2">
      <c r="M3647"/>
      <c r="N3647"/>
      <c r="O3647"/>
    </row>
    <row r="3648" spans="13:15" x14ac:dyDescent="0.2">
      <c r="M3648"/>
      <c r="N3648"/>
      <c r="O3648"/>
    </row>
    <row r="3649" spans="13:15" x14ac:dyDescent="0.2">
      <c r="M3649"/>
      <c r="N3649"/>
      <c r="O3649"/>
    </row>
    <row r="3650" spans="13:15" x14ac:dyDescent="0.2">
      <c r="M3650"/>
      <c r="N3650"/>
      <c r="O3650"/>
    </row>
    <row r="3651" spans="13:15" x14ac:dyDescent="0.2">
      <c r="M3651"/>
      <c r="N3651"/>
      <c r="O3651"/>
    </row>
    <row r="3652" spans="13:15" x14ac:dyDescent="0.2">
      <c r="M3652"/>
      <c r="N3652"/>
      <c r="O3652"/>
    </row>
    <row r="3653" spans="13:15" x14ac:dyDescent="0.2">
      <c r="M3653"/>
      <c r="N3653"/>
      <c r="O3653"/>
    </row>
    <row r="3654" spans="13:15" x14ac:dyDescent="0.2">
      <c r="M3654"/>
      <c r="N3654"/>
      <c r="O3654"/>
    </row>
    <row r="3655" spans="13:15" x14ac:dyDescent="0.2">
      <c r="M3655"/>
      <c r="N3655"/>
      <c r="O3655"/>
    </row>
    <row r="3656" spans="13:15" x14ac:dyDescent="0.2">
      <c r="M3656"/>
      <c r="N3656"/>
      <c r="O3656"/>
    </row>
    <row r="3657" spans="13:15" x14ac:dyDescent="0.2">
      <c r="M3657"/>
      <c r="N3657"/>
      <c r="O3657"/>
    </row>
    <row r="3658" spans="13:15" x14ac:dyDescent="0.2">
      <c r="M3658"/>
      <c r="N3658"/>
      <c r="O3658"/>
    </row>
    <row r="3659" spans="13:15" x14ac:dyDescent="0.2">
      <c r="M3659"/>
      <c r="N3659"/>
      <c r="O3659"/>
    </row>
    <row r="3660" spans="13:15" x14ac:dyDescent="0.2">
      <c r="M3660"/>
      <c r="N3660"/>
      <c r="O3660"/>
    </row>
    <row r="3661" spans="13:15" x14ac:dyDescent="0.2">
      <c r="M3661"/>
      <c r="N3661"/>
      <c r="O3661"/>
    </row>
    <row r="3662" spans="13:15" x14ac:dyDescent="0.2">
      <c r="M3662"/>
      <c r="N3662"/>
      <c r="O3662"/>
    </row>
    <row r="3663" spans="13:15" x14ac:dyDescent="0.2">
      <c r="M3663"/>
      <c r="N3663"/>
      <c r="O3663"/>
    </row>
    <row r="3664" spans="13:15" x14ac:dyDescent="0.2">
      <c r="M3664"/>
      <c r="N3664"/>
      <c r="O3664"/>
    </row>
    <row r="3665" spans="13:15" x14ac:dyDescent="0.2">
      <c r="M3665"/>
      <c r="N3665"/>
      <c r="O3665"/>
    </row>
    <row r="3666" spans="13:15" x14ac:dyDescent="0.2">
      <c r="M3666"/>
      <c r="N3666"/>
      <c r="O3666"/>
    </row>
    <row r="3667" spans="13:15" x14ac:dyDescent="0.2">
      <c r="M3667"/>
      <c r="N3667"/>
      <c r="O3667"/>
    </row>
    <row r="3668" spans="13:15" x14ac:dyDescent="0.2">
      <c r="M3668"/>
      <c r="N3668"/>
      <c r="O3668"/>
    </row>
    <row r="3669" spans="13:15" x14ac:dyDescent="0.2">
      <c r="M3669"/>
      <c r="N3669"/>
      <c r="O3669"/>
    </row>
    <row r="3670" spans="13:15" x14ac:dyDescent="0.2">
      <c r="M3670"/>
      <c r="N3670"/>
      <c r="O3670"/>
    </row>
    <row r="3671" spans="13:15" x14ac:dyDescent="0.2">
      <c r="M3671"/>
      <c r="N3671"/>
      <c r="O3671"/>
    </row>
    <row r="3672" spans="13:15" x14ac:dyDescent="0.2">
      <c r="M3672"/>
      <c r="N3672"/>
      <c r="O3672"/>
    </row>
    <row r="3673" spans="13:15" x14ac:dyDescent="0.2">
      <c r="M3673"/>
      <c r="N3673"/>
      <c r="O3673"/>
    </row>
    <row r="3674" spans="13:15" x14ac:dyDescent="0.2">
      <c r="M3674"/>
      <c r="N3674"/>
      <c r="O3674"/>
    </row>
    <row r="3675" spans="13:15" x14ac:dyDescent="0.2">
      <c r="M3675"/>
      <c r="N3675"/>
      <c r="O3675"/>
    </row>
    <row r="3676" spans="13:15" x14ac:dyDescent="0.2">
      <c r="M3676"/>
      <c r="N3676"/>
      <c r="O3676"/>
    </row>
    <row r="3677" spans="13:15" x14ac:dyDescent="0.2">
      <c r="M3677"/>
      <c r="N3677"/>
      <c r="O3677"/>
    </row>
    <row r="3678" spans="13:15" x14ac:dyDescent="0.2">
      <c r="M3678"/>
      <c r="N3678"/>
      <c r="O3678"/>
    </row>
    <row r="3679" spans="13:15" x14ac:dyDescent="0.2">
      <c r="M3679"/>
      <c r="N3679"/>
      <c r="O3679"/>
    </row>
    <row r="3680" spans="13:15" x14ac:dyDescent="0.2">
      <c r="M3680"/>
      <c r="N3680"/>
      <c r="O3680"/>
    </row>
    <row r="3681" spans="13:15" x14ac:dyDescent="0.2">
      <c r="M3681"/>
      <c r="N3681"/>
      <c r="O3681"/>
    </row>
    <row r="3682" spans="13:15" x14ac:dyDescent="0.2">
      <c r="M3682"/>
      <c r="N3682"/>
      <c r="O3682"/>
    </row>
    <row r="3683" spans="13:15" x14ac:dyDescent="0.2">
      <c r="M3683"/>
      <c r="N3683"/>
      <c r="O3683"/>
    </row>
    <row r="3684" spans="13:15" x14ac:dyDescent="0.2">
      <c r="M3684"/>
      <c r="N3684"/>
      <c r="O3684"/>
    </row>
    <row r="3685" spans="13:15" x14ac:dyDescent="0.2">
      <c r="M3685"/>
      <c r="N3685"/>
      <c r="O3685"/>
    </row>
    <row r="3686" spans="13:15" x14ac:dyDescent="0.2">
      <c r="M3686"/>
      <c r="N3686"/>
      <c r="O3686"/>
    </row>
    <row r="3687" spans="13:15" x14ac:dyDescent="0.2">
      <c r="M3687"/>
      <c r="N3687"/>
      <c r="O3687"/>
    </row>
    <row r="3688" spans="13:15" x14ac:dyDescent="0.2">
      <c r="M3688"/>
      <c r="N3688"/>
      <c r="O3688"/>
    </row>
    <row r="3689" spans="13:15" x14ac:dyDescent="0.2">
      <c r="M3689"/>
      <c r="N3689"/>
      <c r="O3689"/>
    </row>
    <row r="3690" spans="13:15" x14ac:dyDescent="0.2">
      <c r="M3690"/>
      <c r="N3690"/>
      <c r="O3690"/>
    </row>
    <row r="3691" spans="13:15" x14ac:dyDescent="0.2">
      <c r="M3691"/>
      <c r="N3691"/>
      <c r="O3691"/>
    </row>
    <row r="3692" spans="13:15" x14ac:dyDescent="0.2">
      <c r="M3692"/>
      <c r="N3692"/>
      <c r="O3692"/>
    </row>
    <row r="3693" spans="13:15" x14ac:dyDescent="0.2">
      <c r="M3693"/>
      <c r="N3693"/>
      <c r="O3693"/>
    </row>
    <row r="3694" spans="13:15" x14ac:dyDescent="0.2">
      <c r="M3694"/>
      <c r="N3694"/>
      <c r="O3694"/>
    </row>
    <row r="3695" spans="13:15" x14ac:dyDescent="0.2">
      <c r="M3695"/>
      <c r="N3695"/>
      <c r="O3695"/>
    </row>
    <row r="3696" spans="13:15" x14ac:dyDescent="0.2">
      <c r="M3696"/>
      <c r="N3696"/>
      <c r="O3696"/>
    </row>
    <row r="3697" spans="13:15" x14ac:dyDescent="0.2">
      <c r="M3697"/>
      <c r="N3697"/>
      <c r="O3697"/>
    </row>
    <row r="3698" spans="13:15" x14ac:dyDescent="0.2">
      <c r="M3698"/>
      <c r="N3698"/>
      <c r="O3698"/>
    </row>
    <row r="3699" spans="13:15" x14ac:dyDescent="0.2">
      <c r="M3699"/>
      <c r="N3699"/>
      <c r="O3699"/>
    </row>
    <row r="3700" spans="13:15" x14ac:dyDescent="0.2">
      <c r="M3700"/>
      <c r="N3700"/>
      <c r="O3700"/>
    </row>
    <row r="3701" spans="13:15" x14ac:dyDescent="0.2">
      <c r="M3701"/>
      <c r="N3701"/>
      <c r="O3701"/>
    </row>
    <row r="3702" spans="13:15" x14ac:dyDescent="0.2">
      <c r="M3702"/>
      <c r="N3702"/>
      <c r="O3702"/>
    </row>
    <row r="3703" spans="13:15" x14ac:dyDescent="0.2">
      <c r="M3703"/>
      <c r="N3703"/>
      <c r="O3703"/>
    </row>
    <row r="3704" spans="13:15" x14ac:dyDescent="0.2">
      <c r="M3704"/>
      <c r="N3704"/>
      <c r="O3704"/>
    </row>
    <row r="3705" spans="13:15" x14ac:dyDescent="0.2">
      <c r="M3705"/>
      <c r="N3705"/>
      <c r="O3705"/>
    </row>
    <row r="3706" spans="13:15" x14ac:dyDescent="0.2">
      <c r="M3706"/>
      <c r="N3706"/>
      <c r="O3706"/>
    </row>
    <row r="3707" spans="13:15" x14ac:dyDescent="0.2">
      <c r="M3707"/>
      <c r="N3707"/>
      <c r="O3707"/>
    </row>
    <row r="3708" spans="13:15" x14ac:dyDescent="0.2">
      <c r="M3708"/>
      <c r="N3708"/>
      <c r="O3708"/>
    </row>
    <row r="3709" spans="13:15" x14ac:dyDescent="0.2">
      <c r="M3709"/>
      <c r="N3709"/>
      <c r="O3709"/>
    </row>
    <row r="3710" spans="13:15" x14ac:dyDescent="0.2">
      <c r="M3710"/>
      <c r="N3710"/>
      <c r="O3710"/>
    </row>
    <row r="3711" spans="13:15" x14ac:dyDescent="0.2">
      <c r="M3711"/>
      <c r="N3711"/>
      <c r="O3711"/>
    </row>
    <row r="3712" spans="13:15" x14ac:dyDescent="0.2">
      <c r="M3712"/>
      <c r="N3712"/>
      <c r="O3712"/>
    </row>
    <row r="3713" spans="13:15" x14ac:dyDescent="0.2">
      <c r="M3713"/>
      <c r="N3713"/>
      <c r="O3713"/>
    </row>
    <row r="3714" spans="13:15" x14ac:dyDescent="0.2">
      <c r="M3714"/>
      <c r="N3714"/>
      <c r="O3714"/>
    </row>
    <row r="3715" spans="13:15" x14ac:dyDescent="0.2">
      <c r="M3715"/>
      <c r="N3715"/>
      <c r="O3715"/>
    </row>
    <row r="3716" spans="13:15" x14ac:dyDescent="0.2">
      <c r="M3716"/>
      <c r="N3716"/>
      <c r="O3716"/>
    </row>
    <row r="3717" spans="13:15" x14ac:dyDescent="0.2">
      <c r="M3717"/>
      <c r="N3717"/>
      <c r="O3717"/>
    </row>
    <row r="3718" spans="13:15" x14ac:dyDescent="0.2">
      <c r="M3718"/>
      <c r="N3718"/>
      <c r="O3718"/>
    </row>
    <row r="3719" spans="13:15" x14ac:dyDescent="0.2">
      <c r="M3719"/>
      <c r="N3719"/>
      <c r="O3719"/>
    </row>
    <row r="3720" spans="13:15" x14ac:dyDescent="0.2">
      <c r="M3720"/>
      <c r="N3720"/>
      <c r="O3720"/>
    </row>
    <row r="3721" spans="13:15" x14ac:dyDescent="0.2">
      <c r="M3721"/>
      <c r="N3721"/>
      <c r="O3721"/>
    </row>
    <row r="3722" spans="13:15" x14ac:dyDescent="0.2">
      <c r="M3722"/>
      <c r="N3722"/>
      <c r="O3722"/>
    </row>
    <row r="3723" spans="13:15" x14ac:dyDescent="0.2">
      <c r="M3723"/>
      <c r="N3723"/>
      <c r="O3723"/>
    </row>
    <row r="3724" spans="13:15" x14ac:dyDescent="0.2">
      <c r="M3724"/>
      <c r="N3724"/>
      <c r="O3724"/>
    </row>
    <row r="3725" spans="13:15" x14ac:dyDescent="0.2">
      <c r="M3725"/>
      <c r="N3725"/>
      <c r="O3725"/>
    </row>
    <row r="3726" spans="13:15" x14ac:dyDescent="0.2">
      <c r="M3726"/>
      <c r="N3726"/>
      <c r="O3726"/>
    </row>
    <row r="3727" spans="13:15" x14ac:dyDescent="0.2">
      <c r="M3727"/>
      <c r="N3727"/>
      <c r="O3727"/>
    </row>
    <row r="3728" spans="13:15" x14ac:dyDescent="0.2">
      <c r="M3728"/>
      <c r="N3728"/>
      <c r="O3728"/>
    </row>
    <row r="3729" spans="13:15" x14ac:dyDescent="0.2">
      <c r="M3729"/>
      <c r="N3729"/>
      <c r="O3729"/>
    </row>
    <row r="3730" spans="13:15" x14ac:dyDescent="0.2">
      <c r="M3730"/>
      <c r="N3730"/>
      <c r="O3730"/>
    </row>
    <row r="3731" spans="13:15" x14ac:dyDescent="0.2">
      <c r="M3731"/>
      <c r="N3731"/>
      <c r="O3731"/>
    </row>
    <row r="3732" spans="13:15" x14ac:dyDescent="0.2">
      <c r="M3732"/>
      <c r="N3732"/>
      <c r="O3732"/>
    </row>
    <row r="3733" spans="13:15" x14ac:dyDescent="0.2">
      <c r="M3733"/>
      <c r="N3733"/>
      <c r="O3733"/>
    </row>
    <row r="3734" spans="13:15" x14ac:dyDescent="0.2">
      <c r="M3734"/>
      <c r="N3734"/>
      <c r="O3734"/>
    </row>
    <row r="3735" spans="13:15" x14ac:dyDescent="0.2">
      <c r="M3735"/>
      <c r="N3735"/>
      <c r="O3735"/>
    </row>
    <row r="3736" spans="13:15" x14ac:dyDescent="0.2">
      <c r="M3736"/>
      <c r="N3736"/>
      <c r="O3736"/>
    </row>
    <row r="3737" spans="13:15" x14ac:dyDescent="0.2">
      <c r="M3737"/>
      <c r="N3737"/>
      <c r="O3737"/>
    </row>
    <row r="3738" spans="13:15" x14ac:dyDescent="0.2">
      <c r="M3738"/>
      <c r="N3738"/>
      <c r="O3738"/>
    </row>
    <row r="3739" spans="13:15" x14ac:dyDescent="0.2">
      <c r="M3739"/>
      <c r="N3739"/>
      <c r="O3739"/>
    </row>
    <row r="3740" spans="13:15" x14ac:dyDescent="0.2">
      <c r="M3740"/>
      <c r="N3740"/>
      <c r="O3740"/>
    </row>
    <row r="3741" spans="13:15" x14ac:dyDescent="0.2">
      <c r="M3741"/>
      <c r="N3741"/>
      <c r="O3741"/>
    </row>
    <row r="3742" spans="13:15" x14ac:dyDescent="0.2">
      <c r="M3742"/>
      <c r="N3742"/>
      <c r="O3742"/>
    </row>
    <row r="3743" spans="13:15" x14ac:dyDescent="0.2">
      <c r="M3743"/>
      <c r="N3743"/>
      <c r="O3743"/>
    </row>
    <row r="3744" spans="13:15" x14ac:dyDescent="0.2">
      <c r="M3744"/>
      <c r="N3744"/>
      <c r="O3744"/>
    </row>
    <row r="3745" spans="13:15" x14ac:dyDescent="0.2">
      <c r="M3745"/>
      <c r="N3745"/>
      <c r="O3745"/>
    </row>
    <row r="3746" spans="13:15" x14ac:dyDescent="0.2">
      <c r="M3746"/>
      <c r="N3746"/>
      <c r="O3746"/>
    </row>
    <row r="3747" spans="13:15" x14ac:dyDescent="0.2">
      <c r="M3747"/>
      <c r="N3747"/>
      <c r="O3747"/>
    </row>
    <row r="3748" spans="13:15" x14ac:dyDescent="0.2">
      <c r="M3748"/>
      <c r="N3748"/>
      <c r="O3748"/>
    </row>
    <row r="3749" spans="13:15" x14ac:dyDescent="0.2">
      <c r="M3749"/>
      <c r="N3749"/>
      <c r="O3749"/>
    </row>
    <row r="3750" spans="13:15" x14ac:dyDescent="0.2">
      <c r="M3750"/>
      <c r="N3750"/>
      <c r="O3750"/>
    </row>
    <row r="3751" spans="13:15" x14ac:dyDescent="0.2">
      <c r="M3751"/>
      <c r="N3751"/>
      <c r="O3751"/>
    </row>
    <row r="3752" spans="13:15" x14ac:dyDescent="0.2">
      <c r="M3752"/>
      <c r="N3752"/>
      <c r="O3752"/>
    </row>
    <row r="3753" spans="13:15" x14ac:dyDescent="0.2">
      <c r="M3753"/>
      <c r="N3753"/>
      <c r="O3753"/>
    </row>
    <row r="3754" spans="13:15" x14ac:dyDescent="0.2">
      <c r="M3754"/>
      <c r="N3754"/>
      <c r="O3754"/>
    </row>
    <row r="3755" spans="13:15" x14ac:dyDescent="0.2">
      <c r="M3755"/>
      <c r="N3755"/>
      <c r="O3755"/>
    </row>
    <row r="3756" spans="13:15" x14ac:dyDescent="0.2">
      <c r="M3756"/>
      <c r="N3756"/>
      <c r="O3756"/>
    </row>
    <row r="3757" spans="13:15" x14ac:dyDescent="0.2">
      <c r="M3757"/>
      <c r="N3757"/>
      <c r="O3757"/>
    </row>
    <row r="3758" spans="13:15" x14ac:dyDescent="0.2">
      <c r="M3758"/>
      <c r="N3758"/>
      <c r="O3758"/>
    </row>
    <row r="3759" spans="13:15" x14ac:dyDescent="0.2">
      <c r="M3759"/>
      <c r="N3759"/>
      <c r="O3759"/>
    </row>
    <row r="3760" spans="13:15" x14ac:dyDescent="0.2">
      <c r="M3760"/>
      <c r="N3760"/>
      <c r="O3760"/>
    </row>
    <row r="3761" spans="13:15" x14ac:dyDescent="0.2">
      <c r="M3761"/>
      <c r="N3761"/>
      <c r="O3761"/>
    </row>
    <row r="3762" spans="13:15" x14ac:dyDescent="0.2">
      <c r="M3762"/>
      <c r="N3762"/>
      <c r="O3762"/>
    </row>
    <row r="3763" spans="13:15" x14ac:dyDescent="0.2">
      <c r="M3763"/>
      <c r="N3763"/>
      <c r="O3763"/>
    </row>
    <row r="3764" spans="13:15" x14ac:dyDescent="0.2">
      <c r="M3764"/>
      <c r="N3764"/>
      <c r="O3764"/>
    </row>
    <row r="3765" spans="13:15" x14ac:dyDescent="0.2">
      <c r="M3765"/>
      <c r="N3765"/>
      <c r="O3765"/>
    </row>
    <row r="3766" spans="13:15" x14ac:dyDescent="0.2">
      <c r="M3766"/>
      <c r="N3766"/>
      <c r="O3766"/>
    </row>
    <row r="3767" spans="13:15" x14ac:dyDescent="0.2">
      <c r="M3767"/>
      <c r="N3767"/>
      <c r="O3767"/>
    </row>
    <row r="3768" spans="13:15" x14ac:dyDescent="0.2">
      <c r="M3768"/>
      <c r="N3768"/>
      <c r="O3768"/>
    </row>
    <row r="3769" spans="13:15" x14ac:dyDescent="0.2">
      <c r="M3769"/>
      <c r="N3769"/>
      <c r="O3769"/>
    </row>
    <row r="3770" spans="13:15" x14ac:dyDescent="0.2">
      <c r="M3770"/>
      <c r="N3770"/>
      <c r="O3770"/>
    </row>
    <row r="3771" spans="13:15" x14ac:dyDescent="0.2">
      <c r="M3771"/>
      <c r="N3771"/>
      <c r="O3771"/>
    </row>
    <row r="3772" spans="13:15" x14ac:dyDescent="0.2">
      <c r="M3772"/>
      <c r="N3772"/>
      <c r="O3772"/>
    </row>
    <row r="3773" spans="13:15" x14ac:dyDescent="0.2">
      <c r="M3773"/>
      <c r="N3773"/>
      <c r="O3773"/>
    </row>
    <row r="3774" spans="13:15" x14ac:dyDescent="0.2">
      <c r="M3774"/>
      <c r="N3774"/>
      <c r="O3774"/>
    </row>
    <row r="3775" spans="13:15" x14ac:dyDescent="0.2">
      <c r="M3775"/>
      <c r="N3775"/>
      <c r="O3775"/>
    </row>
    <row r="3776" spans="13:15" x14ac:dyDescent="0.2">
      <c r="M3776"/>
      <c r="N3776"/>
      <c r="O3776"/>
    </row>
    <row r="3777" spans="13:15" x14ac:dyDescent="0.2">
      <c r="M3777"/>
      <c r="N3777"/>
      <c r="O3777"/>
    </row>
    <row r="3778" spans="13:15" x14ac:dyDescent="0.2">
      <c r="M3778"/>
      <c r="N3778"/>
      <c r="O3778"/>
    </row>
    <row r="3779" spans="13:15" x14ac:dyDescent="0.2">
      <c r="M3779"/>
      <c r="N3779"/>
      <c r="O3779"/>
    </row>
    <row r="3780" spans="13:15" x14ac:dyDescent="0.2">
      <c r="M3780"/>
      <c r="N3780"/>
      <c r="O3780"/>
    </row>
    <row r="3781" spans="13:15" x14ac:dyDescent="0.2">
      <c r="M3781"/>
      <c r="N3781"/>
      <c r="O3781"/>
    </row>
    <row r="3782" spans="13:15" x14ac:dyDescent="0.2">
      <c r="M3782"/>
      <c r="N3782"/>
      <c r="O3782"/>
    </row>
    <row r="3783" spans="13:15" x14ac:dyDescent="0.2">
      <c r="M3783"/>
      <c r="N3783"/>
      <c r="O3783"/>
    </row>
    <row r="3784" spans="13:15" x14ac:dyDescent="0.2">
      <c r="M3784"/>
      <c r="N3784"/>
      <c r="O3784"/>
    </row>
    <row r="3785" spans="13:15" x14ac:dyDescent="0.2">
      <c r="M3785"/>
      <c r="N3785"/>
      <c r="O3785"/>
    </row>
    <row r="3786" spans="13:15" x14ac:dyDescent="0.2">
      <c r="M3786"/>
      <c r="N3786"/>
      <c r="O3786"/>
    </row>
    <row r="3787" spans="13:15" x14ac:dyDescent="0.2">
      <c r="M3787"/>
      <c r="N3787"/>
      <c r="O3787"/>
    </row>
    <row r="3788" spans="13:15" x14ac:dyDescent="0.2">
      <c r="M3788"/>
      <c r="N3788"/>
      <c r="O3788"/>
    </row>
    <row r="3789" spans="13:15" x14ac:dyDescent="0.2">
      <c r="M3789"/>
      <c r="N3789"/>
      <c r="O3789"/>
    </row>
    <row r="3790" spans="13:15" x14ac:dyDescent="0.2">
      <c r="M3790"/>
      <c r="N3790"/>
      <c r="O3790"/>
    </row>
    <row r="3791" spans="13:15" x14ac:dyDescent="0.2">
      <c r="M3791"/>
      <c r="N3791"/>
      <c r="O3791"/>
    </row>
    <row r="3792" spans="13:15" x14ac:dyDescent="0.2">
      <c r="M3792"/>
      <c r="N3792"/>
      <c r="O3792"/>
    </row>
    <row r="3793" spans="13:15" x14ac:dyDescent="0.2">
      <c r="M3793"/>
      <c r="N3793"/>
      <c r="O3793"/>
    </row>
    <row r="3794" spans="13:15" x14ac:dyDescent="0.2">
      <c r="M3794"/>
      <c r="N3794"/>
      <c r="O3794"/>
    </row>
    <row r="3795" spans="13:15" x14ac:dyDescent="0.2">
      <c r="M3795"/>
      <c r="N3795"/>
      <c r="O3795"/>
    </row>
    <row r="3796" spans="13:15" x14ac:dyDescent="0.2">
      <c r="M3796"/>
      <c r="N3796"/>
      <c r="O3796"/>
    </row>
    <row r="3797" spans="13:15" x14ac:dyDescent="0.2">
      <c r="M3797"/>
      <c r="N3797"/>
      <c r="O3797"/>
    </row>
    <row r="3798" spans="13:15" x14ac:dyDescent="0.2">
      <c r="M3798"/>
      <c r="N3798"/>
      <c r="O3798"/>
    </row>
    <row r="3799" spans="13:15" x14ac:dyDescent="0.2">
      <c r="M3799"/>
      <c r="N3799"/>
      <c r="O3799"/>
    </row>
    <row r="3800" spans="13:15" x14ac:dyDescent="0.2">
      <c r="M3800"/>
      <c r="N3800"/>
      <c r="O3800"/>
    </row>
    <row r="3801" spans="13:15" x14ac:dyDescent="0.2">
      <c r="M3801"/>
      <c r="N3801"/>
      <c r="O3801"/>
    </row>
    <row r="3802" spans="13:15" x14ac:dyDescent="0.2">
      <c r="M3802"/>
      <c r="N3802"/>
      <c r="O3802"/>
    </row>
    <row r="3803" spans="13:15" x14ac:dyDescent="0.2">
      <c r="M3803"/>
      <c r="N3803"/>
      <c r="O3803"/>
    </row>
    <row r="3804" spans="13:15" x14ac:dyDescent="0.2">
      <c r="M3804"/>
      <c r="N3804"/>
      <c r="O3804"/>
    </row>
    <row r="3805" spans="13:15" x14ac:dyDescent="0.2">
      <c r="M3805"/>
      <c r="N3805"/>
      <c r="O3805"/>
    </row>
    <row r="3806" spans="13:15" x14ac:dyDescent="0.2">
      <c r="M3806"/>
      <c r="N3806"/>
      <c r="O3806"/>
    </row>
    <row r="3807" spans="13:15" x14ac:dyDescent="0.2">
      <c r="M3807"/>
      <c r="N3807"/>
      <c r="O3807"/>
    </row>
    <row r="3808" spans="13:15" x14ac:dyDescent="0.2">
      <c r="M3808"/>
      <c r="N3808"/>
      <c r="O3808"/>
    </row>
    <row r="3809" spans="13:15" x14ac:dyDescent="0.2">
      <c r="M3809"/>
      <c r="N3809"/>
      <c r="O3809"/>
    </row>
    <row r="3810" spans="13:15" x14ac:dyDescent="0.2">
      <c r="M3810"/>
      <c r="N3810"/>
      <c r="O3810"/>
    </row>
    <row r="3811" spans="13:15" x14ac:dyDescent="0.2">
      <c r="M3811"/>
      <c r="N3811"/>
      <c r="O3811"/>
    </row>
    <row r="3812" spans="13:15" x14ac:dyDescent="0.2">
      <c r="M3812"/>
      <c r="N3812"/>
      <c r="O3812"/>
    </row>
    <row r="3813" spans="13:15" x14ac:dyDescent="0.2">
      <c r="M3813"/>
      <c r="N3813"/>
      <c r="O3813"/>
    </row>
    <row r="3814" spans="13:15" x14ac:dyDescent="0.2">
      <c r="M3814"/>
      <c r="N3814"/>
      <c r="O3814"/>
    </row>
    <row r="3815" spans="13:15" x14ac:dyDescent="0.2">
      <c r="M3815"/>
      <c r="N3815"/>
      <c r="O3815"/>
    </row>
    <row r="3816" spans="13:15" x14ac:dyDescent="0.2">
      <c r="M3816"/>
      <c r="N3816"/>
      <c r="O3816"/>
    </row>
    <row r="3817" spans="13:15" x14ac:dyDescent="0.2">
      <c r="M3817"/>
      <c r="N3817"/>
      <c r="O3817"/>
    </row>
    <row r="3818" spans="13:15" x14ac:dyDescent="0.2">
      <c r="M3818"/>
      <c r="N3818"/>
      <c r="O3818"/>
    </row>
    <row r="3819" spans="13:15" x14ac:dyDescent="0.2">
      <c r="M3819"/>
      <c r="N3819"/>
      <c r="O3819"/>
    </row>
    <row r="3820" spans="13:15" x14ac:dyDescent="0.2">
      <c r="M3820"/>
      <c r="N3820"/>
      <c r="O3820"/>
    </row>
    <row r="3821" spans="13:15" x14ac:dyDescent="0.2">
      <c r="M3821"/>
      <c r="N3821"/>
      <c r="O3821"/>
    </row>
    <row r="3822" spans="13:15" x14ac:dyDescent="0.2">
      <c r="M3822"/>
      <c r="N3822"/>
      <c r="O3822"/>
    </row>
    <row r="3823" spans="13:15" x14ac:dyDescent="0.2">
      <c r="M3823"/>
      <c r="N3823"/>
      <c r="O3823"/>
    </row>
    <row r="3824" spans="13:15" x14ac:dyDescent="0.2">
      <c r="M3824"/>
      <c r="N3824"/>
      <c r="O3824"/>
    </row>
    <row r="3825" spans="13:15" x14ac:dyDescent="0.2">
      <c r="M3825"/>
      <c r="N3825"/>
      <c r="O3825"/>
    </row>
    <row r="3826" spans="13:15" x14ac:dyDescent="0.2">
      <c r="M3826"/>
      <c r="N3826"/>
      <c r="O3826"/>
    </row>
    <row r="3827" spans="13:15" x14ac:dyDescent="0.2">
      <c r="M3827"/>
      <c r="N3827"/>
      <c r="O3827"/>
    </row>
    <row r="3828" spans="13:15" x14ac:dyDescent="0.2">
      <c r="M3828"/>
      <c r="N3828"/>
      <c r="O3828"/>
    </row>
    <row r="3829" spans="13:15" x14ac:dyDescent="0.2">
      <c r="M3829"/>
      <c r="N3829"/>
      <c r="O3829"/>
    </row>
    <row r="3830" spans="13:15" x14ac:dyDescent="0.2">
      <c r="M3830"/>
      <c r="N3830"/>
      <c r="O3830"/>
    </row>
    <row r="3831" spans="13:15" x14ac:dyDescent="0.2">
      <c r="M3831"/>
      <c r="N3831"/>
      <c r="O3831"/>
    </row>
    <row r="3832" spans="13:15" x14ac:dyDescent="0.2">
      <c r="M3832"/>
      <c r="N3832"/>
      <c r="O3832"/>
    </row>
    <row r="3833" spans="13:15" x14ac:dyDescent="0.2">
      <c r="M3833"/>
      <c r="N3833"/>
      <c r="O3833"/>
    </row>
    <row r="3834" spans="13:15" x14ac:dyDescent="0.2">
      <c r="M3834"/>
      <c r="N3834"/>
      <c r="O3834"/>
    </row>
    <row r="3835" spans="13:15" x14ac:dyDescent="0.2">
      <c r="M3835"/>
      <c r="N3835"/>
      <c r="O3835"/>
    </row>
    <row r="3836" spans="13:15" x14ac:dyDescent="0.2">
      <c r="M3836"/>
      <c r="N3836"/>
      <c r="O3836"/>
    </row>
    <row r="3837" spans="13:15" x14ac:dyDescent="0.2">
      <c r="M3837"/>
      <c r="N3837"/>
      <c r="O3837"/>
    </row>
    <row r="3838" spans="13:15" x14ac:dyDescent="0.2">
      <c r="M3838"/>
      <c r="N3838"/>
      <c r="O3838"/>
    </row>
    <row r="3839" spans="13:15" x14ac:dyDescent="0.2">
      <c r="M3839"/>
      <c r="N3839"/>
      <c r="O3839"/>
    </row>
    <row r="3840" spans="13:15" x14ac:dyDescent="0.2">
      <c r="M3840"/>
      <c r="N3840"/>
      <c r="O3840"/>
    </row>
    <row r="3841" spans="13:15" x14ac:dyDescent="0.2">
      <c r="M3841"/>
      <c r="N3841"/>
      <c r="O3841"/>
    </row>
    <row r="3842" spans="13:15" x14ac:dyDescent="0.2">
      <c r="M3842"/>
      <c r="N3842"/>
      <c r="O3842"/>
    </row>
    <row r="3843" spans="13:15" x14ac:dyDescent="0.2">
      <c r="M3843"/>
      <c r="N3843"/>
      <c r="O3843"/>
    </row>
    <row r="3844" spans="13:15" x14ac:dyDescent="0.2">
      <c r="M3844"/>
      <c r="N3844"/>
      <c r="O3844"/>
    </row>
    <row r="3845" spans="13:15" x14ac:dyDescent="0.2">
      <c r="M3845"/>
      <c r="N3845"/>
      <c r="O3845"/>
    </row>
    <row r="3846" spans="13:15" x14ac:dyDescent="0.2">
      <c r="M3846"/>
      <c r="N3846"/>
      <c r="O3846"/>
    </row>
    <row r="3847" spans="13:15" x14ac:dyDescent="0.2">
      <c r="M3847"/>
      <c r="N3847"/>
      <c r="O3847"/>
    </row>
    <row r="3848" spans="13:15" x14ac:dyDescent="0.2">
      <c r="M3848"/>
      <c r="N3848"/>
      <c r="O3848"/>
    </row>
    <row r="3849" spans="13:15" x14ac:dyDescent="0.2">
      <c r="M3849"/>
      <c r="N3849"/>
      <c r="O3849"/>
    </row>
    <row r="3850" spans="13:15" x14ac:dyDescent="0.2">
      <c r="M3850"/>
      <c r="N3850"/>
      <c r="O3850"/>
    </row>
    <row r="3851" spans="13:15" x14ac:dyDescent="0.2">
      <c r="M3851"/>
      <c r="N3851"/>
      <c r="O3851"/>
    </row>
    <row r="3852" spans="13:15" x14ac:dyDescent="0.2">
      <c r="M3852"/>
      <c r="N3852"/>
      <c r="O3852"/>
    </row>
    <row r="3853" spans="13:15" x14ac:dyDescent="0.2">
      <c r="M3853"/>
      <c r="N3853"/>
      <c r="O3853"/>
    </row>
    <row r="3854" spans="13:15" x14ac:dyDescent="0.2">
      <c r="M3854"/>
      <c r="N3854"/>
      <c r="O3854"/>
    </row>
    <row r="3855" spans="13:15" x14ac:dyDescent="0.2">
      <c r="M3855"/>
      <c r="N3855"/>
      <c r="O3855"/>
    </row>
    <row r="3856" spans="13:15" x14ac:dyDescent="0.2">
      <c r="M3856"/>
      <c r="N3856"/>
      <c r="O3856"/>
    </row>
    <row r="3857" spans="13:15" x14ac:dyDescent="0.2">
      <c r="M3857"/>
      <c r="N3857"/>
      <c r="O3857"/>
    </row>
    <row r="3858" spans="13:15" x14ac:dyDescent="0.2">
      <c r="M3858"/>
      <c r="N3858"/>
      <c r="O3858"/>
    </row>
    <row r="3859" spans="13:15" x14ac:dyDescent="0.2">
      <c r="M3859"/>
      <c r="N3859"/>
      <c r="O3859"/>
    </row>
    <row r="3860" spans="13:15" x14ac:dyDescent="0.2">
      <c r="M3860"/>
      <c r="N3860"/>
      <c r="O3860"/>
    </row>
    <row r="3861" spans="13:15" x14ac:dyDescent="0.2">
      <c r="M3861"/>
      <c r="N3861"/>
      <c r="O3861"/>
    </row>
    <row r="3862" spans="13:15" x14ac:dyDescent="0.2">
      <c r="M3862"/>
      <c r="N3862"/>
      <c r="O3862"/>
    </row>
    <row r="3863" spans="13:15" x14ac:dyDescent="0.2">
      <c r="M3863"/>
      <c r="N3863"/>
      <c r="O3863"/>
    </row>
    <row r="3864" spans="13:15" x14ac:dyDescent="0.2">
      <c r="M3864"/>
      <c r="N3864"/>
      <c r="O3864"/>
    </row>
    <row r="3865" spans="13:15" x14ac:dyDescent="0.2">
      <c r="M3865"/>
      <c r="N3865"/>
      <c r="O3865"/>
    </row>
    <row r="3866" spans="13:15" x14ac:dyDescent="0.2">
      <c r="M3866"/>
      <c r="N3866"/>
      <c r="O3866"/>
    </row>
    <row r="3867" spans="13:15" x14ac:dyDescent="0.2">
      <c r="M3867"/>
      <c r="N3867"/>
      <c r="O3867"/>
    </row>
    <row r="3868" spans="13:15" x14ac:dyDescent="0.2">
      <c r="M3868"/>
      <c r="N3868"/>
      <c r="O3868"/>
    </row>
    <row r="3869" spans="13:15" x14ac:dyDescent="0.2">
      <c r="M3869"/>
      <c r="N3869"/>
      <c r="O3869"/>
    </row>
    <row r="3870" spans="13:15" x14ac:dyDescent="0.2">
      <c r="M3870"/>
      <c r="N3870"/>
      <c r="O3870"/>
    </row>
    <row r="3871" spans="13:15" x14ac:dyDescent="0.2">
      <c r="M3871"/>
      <c r="N3871"/>
      <c r="O3871"/>
    </row>
    <row r="3872" spans="13:15" x14ac:dyDescent="0.2">
      <c r="M3872"/>
      <c r="N3872"/>
      <c r="O3872"/>
    </row>
    <row r="3873" spans="13:15" x14ac:dyDescent="0.2">
      <c r="M3873"/>
      <c r="N3873"/>
      <c r="O3873"/>
    </row>
    <row r="3874" spans="13:15" x14ac:dyDescent="0.2">
      <c r="M3874"/>
      <c r="N3874"/>
      <c r="O3874"/>
    </row>
    <row r="3875" spans="13:15" x14ac:dyDescent="0.2">
      <c r="M3875"/>
      <c r="N3875"/>
      <c r="O3875"/>
    </row>
    <row r="3876" spans="13:15" x14ac:dyDescent="0.2">
      <c r="M3876"/>
      <c r="N3876"/>
      <c r="O3876"/>
    </row>
    <row r="3877" spans="13:15" x14ac:dyDescent="0.2">
      <c r="M3877"/>
      <c r="N3877"/>
      <c r="O3877"/>
    </row>
    <row r="3878" spans="13:15" x14ac:dyDescent="0.2">
      <c r="M3878"/>
      <c r="N3878"/>
      <c r="O3878"/>
    </row>
    <row r="3879" spans="13:15" x14ac:dyDescent="0.2">
      <c r="M3879"/>
      <c r="N3879"/>
      <c r="O3879"/>
    </row>
    <row r="3880" spans="13:15" x14ac:dyDescent="0.2">
      <c r="M3880"/>
      <c r="N3880"/>
      <c r="O3880"/>
    </row>
    <row r="3881" spans="13:15" x14ac:dyDescent="0.2">
      <c r="M3881"/>
      <c r="N3881"/>
      <c r="O3881"/>
    </row>
    <row r="3882" spans="13:15" x14ac:dyDescent="0.2">
      <c r="M3882"/>
      <c r="N3882"/>
      <c r="O3882"/>
    </row>
    <row r="3883" spans="13:15" x14ac:dyDescent="0.2">
      <c r="M3883"/>
      <c r="N3883"/>
      <c r="O3883"/>
    </row>
    <row r="3884" spans="13:15" x14ac:dyDescent="0.2">
      <c r="M3884"/>
      <c r="N3884"/>
      <c r="O3884"/>
    </row>
    <row r="3885" spans="13:15" x14ac:dyDescent="0.2">
      <c r="M3885"/>
      <c r="N3885"/>
      <c r="O3885"/>
    </row>
    <row r="3886" spans="13:15" x14ac:dyDescent="0.2">
      <c r="M3886"/>
      <c r="N3886"/>
      <c r="O3886"/>
    </row>
    <row r="3887" spans="13:15" x14ac:dyDescent="0.2">
      <c r="M3887"/>
      <c r="N3887"/>
      <c r="O3887"/>
    </row>
    <row r="3888" spans="13:15" x14ac:dyDescent="0.2">
      <c r="M3888"/>
      <c r="N3888"/>
      <c r="O3888"/>
    </row>
    <row r="3889" spans="13:15" x14ac:dyDescent="0.2">
      <c r="M3889"/>
      <c r="N3889"/>
      <c r="O3889"/>
    </row>
    <row r="3890" spans="13:15" x14ac:dyDescent="0.2">
      <c r="M3890"/>
      <c r="N3890"/>
      <c r="O3890"/>
    </row>
    <row r="3891" spans="13:15" x14ac:dyDescent="0.2">
      <c r="M3891"/>
      <c r="N3891"/>
      <c r="O3891"/>
    </row>
    <row r="3892" spans="13:15" x14ac:dyDescent="0.2">
      <c r="M3892"/>
      <c r="N3892"/>
      <c r="O3892"/>
    </row>
    <row r="3893" spans="13:15" x14ac:dyDescent="0.2">
      <c r="M3893"/>
      <c r="N3893"/>
      <c r="O3893"/>
    </row>
    <row r="3894" spans="13:15" x14ac:dyDescent="0.2">
      <c r="M3894"/>
      <c r="N3894"/>
      <c r="O3894"/>
    </row>
    <row r="3895" spans="13:15" x14ac:dyDescent="0.2">
      <c r="M3895"/>
      <c r="N3895"/>
      <c r="O3895"/>
    </row>
    <row r="3896" spans="13:15" x14ac:dyDescent="0.2">
      <c r="M3896"/>
      <c r="N3896"/>
      <c r="O3896"/>
    </row>
    <row r="3897" spans="13:15" x14ac:dyDescent="0.2">
      <c r="M3897"/>
      <c r="N3897"/>
      <c r="O3897"/>
    </row>
    <row r="3898" spans="13:15" x14ac:dyDescent="0.2">
      <c r="M3898"/>
      <c r="N3898"/>
      <c r="O3898"/>
    </row>
    <row r="3899" spans="13:15" x14ac:dyDescent="0.2">
      <c r="M3899"/>
      <c r="N3899"/>
      <c r="O3899"/>
    </row>
    <row r="3900" spans="13:15" x14ac:dyDescent="0.2">
      <c r="M3900"/>
      <c r="N3900"/>
      <c r="O3900"/>
    </row>
    <row r="3901" spans="13:15" x14ac:dyDescent="0.2">
      <c r="M3901"/>
      <c r="N3901"/>
      <c r="O3901"/>
    </row>
    <row r="3902" spans="13:15" x14ac:dyDescent="0.2">
      <c r="M3902"/>
      <c r="N3902"/>
      <c r="O3902"/>
    </row>
    <row r="3903" spans="13:15" x14ac:dyDescent="0.2">
      <c r="M3903"/>
      <c r="N3903"/>
      <c r="O3903"/>
    </row>
    <row r="3904" spans="13:15" x14ac:dyDescent="0.2">
      <c r="M3904"/>
      <c r="N3904"/>
      <c r="O3904"/>
    </row>
    <row r="3905" spans="13:15" x14ac:dyDescent="0.2">
      <c r="M3905"/>
      <c r="N3905"/>
      <c r="O3905"/>
    </row>
    <row r="3906" spans="13:15" x14ac:dyDescent="0.2">
      <c r="M3906"/>
      <c r="N3906"/>
      <c r="O3906"/>
    </row>
    <row r="3907" spans="13:15" x14ac:dyDescent="0.2">
      <c r="M3907"/>
      <c r="N3907"/>
      <c r="O3907"/>
    </row>
    <row r="3908" spans="13:15" x14ac:dyDescent="0.2">
      <c r="M3908"/>
      <c r="N3908"/>
      <c r="O3908"/>
    </row>
    <row r="3909" spans="13:15" x14ac:dyDescent="0.2">
      <c r="M3909"/>
      <c r="N3909"/>
      <c r="O3909"/>
    </row>
    <row r="3910" spans="13:15" x14ac:dyDescent="0.2">
      <c r="M3910"/>
      <c r="N3910"/>
      <c r="O3910"/>
    </row>
    <row r="3911" spans="13:15" x14ac:dyDescent="0.2">
      <c r="M3911"/>
      <c r="N3911"/>
      <c r="O3911"/>
    </row>
    <row r="3912" spans="13:15" x14ac:dyDescent="0.2">
      <c r="M3912"/>
      <c r="N3912"/>
      <c r="O3912"/>
    </row>
    <row r="3913" spans="13:15" x14ac:dyDescent="0.2">
      <c r="M3913"/>
      <c r="N3913"/>
      <c r="O3913"/>
    </row>
    <row r="3914" spans="13:15" x14ac:dyDescent="0.2">
      <c r="M3914"/>
      <c r="N3914"/>
      <c r="O3914"/>
    </row>
    <row r="3915" spans="13:15" x14ac:dyDescent="0.2">
      <c r="M3915"/>
      <c r="N3915"/>
      <c r="O3915"/>
    </row>
    <row r="3916" spans="13:15" x14ac:dyDescent="0.2">
      <c r="M3916"/>
      <c r="N3916"/>
      <c r="O3916"/>
    </row>
    <row r="3917" spans="13:15" x14ac:dyDescent="0.2">
      <c r="M3917"/>
      <c r="N3917"/>
      <c r="O3917"/>
    </row>
    <row r="3918" spans="13:15" x14ac:dyDescent="0.2">
      <c r="M3918"/>
      <c r="N3918"/>
      <c r="O3918"/>
    </row>
    <row r="3919" spans="13:15" x14ac:dyDescent="0.2">
      <c r="M3919"/>
      <c r="N3919"/>
      <c r="O3919"/>
    </row>
    <row r="3920" spans="13:15" x14ac:dyDescent="0.2">
      <c r="M3920"/>
      <c r="N3920"/>
      <c r="O3920"/>
    </row>
    <row r="3921" spans="13:15" x14ac:dyDescent="0.2">
      <c r="M3921"/>
      <c r="N3921"/>
      <c r="O3921"/>
    </row>
    <row r="3922" spans="13:15" x14ac:dyDescent="0.2">
      <c r="M3922"/>
      <c r="N3922"/>
      <c r="O3922"/>
    </row>
    <row r="3923" spans="13:15" x14ac:dyDescent="0.2">
      <c r="M3923"/>
      <c r="N3923"/>
      <c r="O3923"/>
    </row>
    <row r="3924" spans="13:15" x14ac:dyDescent="0.2">
      <c r="M3924"/>
      <c r="N3924"/>
      <c r="O3924"/>
    </row>
    <row r="3925" spans="13:15" x14ac:dyDescent="0.2">
      <c r="M3925"/>
      <c r="N3925"/>
      <c r="O3925"/>
    </row>
    <row r="3926" spans="13:15" x14ac:dyDescent="0.2">
      <c r="M3926"/>
      <c r="N3926"/>
      <c r="O3926"/>
    </row>
    <row r="3927" spans="13:15" x14ac:dyDescent="0.2">
      <c r="M3927"/>
      <c r="N3927"/>
      <c r="O3927"/>
    </row>
    <row r="3928" spans="13:15" x14ac:dyDescent="0.2">
      <c r="M3928"/>
      <c r="N3928"/>
      <c r="O3928"/>
    </row>
    <row r="3929" spans="13:15" x14ac:dyDescent="0.2">
      <c r="M3929"/>
      <c r="N3929"/>
      <c r="O3929"/>
    </row>
    <row r="3930" spans="13:15" x14ac:dyDescent="0.2">
      <c r="M3930"/>
      <c r="N3930"/>
      <c r="O3930"/>
    </row>
    <row r="3931" spans="13:15" x14ac:dyDescent="0.2">
      <c r="M3931"/>
      <c r="N3931"/>
      <c r="O3931"/>
    </row>
    <row r="3932" spans="13:15" x14ac:dyDescent="0.2">
      <c r="M3932"/>
      <c r="N3932"/>
      <c r="O3932"/>
    </row>
    <row r="3933" spans="13:15" x14ac:dyDescent="0.2">
      <c r="M3933"/>
      <c r="N3933"/>
      <c r="O3933"/>
    </row>
    <row r="3934" spans="13:15" x14ac:dyDescent="0.2">
      <c r="M3934"/>
      <c r="N3934"/>
      <c r="O3934"/>
    </row>
    <row r="3935" spans="13:15" x14ac:dyDescent="0.2">
      <c r="M3935"/>
      <c r="N3935"/>
      <c r="O3935"/>
    </row>
    <row r="3936" spans="13:15" x14ac:dyDescent="0.2">
      <c r="M3936"/>
      <c r="N3936"/>
      <c r="O3936"/>
    </row>
    <row r="3937" spans="13:15" x14ac:dyDescent="0.2">
      <c r="M3937"/>
      <c r="N3937"/>
      <c r="O3937"/>
    </row>
    <row r="3938" spans="13:15" x14ac:dyDescent="0.2">
      <c r="M3938"/>
      <c r="N3938"/>
      <c r="O3938"/>
    </row>
    <row r="3939" spans="13:15" x14ac:dyDescent="0.2">
      <c r="M3939"/>
      <c r="N3939"/>
      <c r="O3939"/>
    </row>
    <row r="3940" spans="13:15" x14ac:dyDescent="0.2">
      <c r="M3940"/>
      <c r="N3940"/>
      <c r="O3940"/>
    </row>
    <row r="3941" spans="13:15" x14ac:dyDescent="0.2">
      <c r="M3941"/>
      <c r="N3941"/>
      <c r="O3941"/>
    </row>
    <row r="3942" spans="13:15" x14ac:dyDescent="0.2">
      <c r="M3942"/>
      <c r="N3942"/>
      <c r="O3942"/>
    </row>
    <row r="3943" spans="13:15" x14ac:dyDescent="0.2">
      <c r="M3943"/>
      <c r="N3943"/>
      <c r="O3943"/>
    </row>
    <row r="3944" spans="13:15" x14ac:dyDescent="0.2">
      <c r="M3944"/>
      <c r="N3944"/>
      <c r="O3944"/>
    </row>
    <row r="3945" spans="13:15" x14ac:dyDescent="0.2">
      <c r="M3945"/>
      <c r="N3945"/>
      <c r="O3945"/>
    </row>
    <row r="3946" spans="13:15" x14ac:dyDescent="0.2">
      <c r="M3946"/>
      <c r="N3946"/>
      <c r="O3946"/>
    </row>
    <row r="3947" spans="13:15" x14ac:dyDescent="0.2">
      <c r="M3947"/>
      <c r="N3947"/>
      <c r="O3947"/>
    </row>
    <row r="3948" spans="13:15" x14ac:dyDescent="0.2">
      <c r="M3948"/>
      <c r="N3948"/>
      <c r="O3948"/>
    </row>
    <row r="3949" spans="13:15" x14ac:dyDescent="0.2">
      <c r="M3949"/>
      <c r="N3949"/>
      <c r="O3949"/>
    </row>
    <row r="3950" spans="13:15" x14ac:dyDescent="0.2">
      <c r="M3950"/>
      <c r="N3950"/>
      <c r="O3950"/>
    </row>
    <row r="3951" spans="13:15" x14ac:dyDescent="0.2">
      <c r="M3951"/>
      <c r="N3951"/>
      <c r="O3951"/>
    </row>
    <row r="3952" spans="13:15" x14ac:dyDescent="0.2">
      <c r="M3952"/>
      <c r="N3952"/>
      <c r="O3952"/>
    </row>
    <row r="3953" spans="13:15" x14ac:dyDescent="0.2">
      <c r="M3953"/>
      <c r="N3953"/>
      <c r="O3953"/>
    </row>
    <row r="3954" spans="13:15" x14ac:dyDescent="0.2">
      <c r="M3954"/>
      <c r="N3954"/>
      <c r="O3954"/>
    </row>
    <row r="3955" spans="13:15" x14ac:dyDescent="0.2">
      <c r="M3955"/>
      <c r="N3955"/>
      <c r="O3955"/>
    </row>
    <row r="3956" spans="13:15" x14ac:dyDescent="0.2">
      <c r="M3956"/>
      <c r="N3956"/>
      <c r="O3956"/>
    </row>
    <row r="3957" spans="13:15" x14ac:dyDescent="0.2">
      <c r="M3957"/>
      <c r="N3957"/>
      <c r="O3957"/>
    </row>
    <row r="3958" spans="13:15" x14ac:dyDescent="0.2">
      <c r="M3958"/>
      <c r="N3958"/>
      <c r="O3958"/>
    </row>
    <row r="3959" spans="13:15" x14ac:dyDescent="0.2">
      <c r="M3959"/>
      <c r="N3959"/>
      <c r="O3959"/>
    </row>
    <row r="3960" spans="13:15" x14ac:dyDescent="0.2">
      <c r="M3960"/>
      <c r="N3960"/>
      <c r="O3960"/>
    </row>
    <row r="3961" spans="13:15" x14ac:dyDescent="0.2">
      <c r="M3961"/>
      <c r="N3961"/>
      <c r="O3961"/>
    </row>
    <row r="3962" spans="13:15" x14ac:dyDescent="0.2">
      <c r="M3962"/>
      <c r="N3962"/>
      <c r="O3962"/>
    </row>
    <row r="3963" spans="13:15" x14ac:dyDescent="0.2">
      <c r="M3963"/>
      <c r="N3963"/>
      <c r="O3963"/>
    </row>
    <row r="3964" spans="13:15" x14ac:dyDescent="0.2">
      <c r="M3964"/>
      <c r="N3964"/>
      <c r="O3964"/>
    </row>
    <row r="3965" spans="13:15" x14ac:dyDescent="0.2">
      <c r="M3965"/>
      <c r="N3965"/>
      <c r="O3965"/>
    </row>
    <row r="3966" spans="13:15" x14ac:dyDescent="0.2">
      <c r="M3966"/>
      <c r="N3966"/>
      <c r="O3966"/>
    </row>
    <row r="3967" spans="13:15" x14ac:dyDescent="0.2">
      <c r="M3967"/>
      <c r="N3967"/>
      <c r="O3967"/>
    </row>
    <row r="3968" spans="13:15" x14ac:dyDescent="0.2">
      <c r="M3968"/>
      <c r="N3968"/>
      <c r="O3968"/>
    </row>
    <row r="3969" spans="13:15" x14ac:dyDescent="0.2">
      <c r="M3969"/>
      <c r="N3969"/>
      <c r="O3969"/>
    </row>
    <row r="3970" spans="13:15" x14ac:dyDescent="0.2">
      <c r="M3970"/>
      <c r="N3970"/>
      <c r="O3970"/>
    </row>
    <row r="3971" spans="13:15" x14ac:dyDescent="0.2">
      <c r="M3971"/>
      <c r="N3971"/>
      <c r="O3971"/>
    </row>
    <row r="3972" spans="13:15" x14ac:dyDescent="0.2">
      <c r="M3972"/>
      <c r="N3972"/>
      <c r="O3972"/>
    </row>
    <row r="3973" spans="13:15" x14ac:dyDescent="0.2">
      <c r="M3973"/>
      <c r="N3973"/>
      <c r="O3973"/>
    </row>
    <row r="3974" spans="13:15" x14ac:dyDescent="0.2">
      <c r="M3974"/>
      <c r="N3974"/>
      <c r="O3974"/>
    </row>
    <row r="3975" spans="13:15" x14ac:dyDescent="0.2">
      <c r="M3975"/>
      <c r="N3975"/>
      <c r="O3975"/>
    </row>
    <row r="3976" spans="13:15" x14ac:dyDescent="0.2">
      <c r="M3976"/>
      <c r="N3976"/>
      <c r="O3976"/>
    </row>
    <row r="3977" spans="13:15" x14ac:dyDescent="0.2">
      <c r="M3977"/>
      <c r="N3977"/>
      <c r="O3977"/>
    </row>
    <row r="3978" spans="13:15" x14ac:dyDescent="0.2">
      <c r="M3978"/>
      <c r="N3978"/>
      <c r="O3978"/>
    </row>
    <row r="3979" spans="13:15" x14ac:dyDescent="0.2">
      <c r="M3979"/>
      <c r="N3979"/>
      <c r="O3979"/>
    </row>
    <row r="3980" spans="13:15" x14ac:dyDescent="0.2">
      <c r="M3980"/>
      <c r="N3980"/>
      <c r="O3980"/>
    </row>
    <row r="3981" spans="13:15" x14ac:dyDescent="0.2">
      <c r="M3981"/>
      <c r="N3981"/>
      <c r="O3981"/>
    </row>
    <row r="3982" spans="13:15" x14ac:dyDescent="0.2">
      <c r="M3982"/>
      <c r="N3982"/>
      <c r="O3982"/>
    </row>
    <row r="3983" spans="13:15" x14ac:dyDescent="0.2">
      <c r="M3983"/>
      <c r="N3983"/>
      <c r="O3983"/>
    </row>
    <row r="3984" spans="13:15" x14ac:dyDescent="0.2">
      <c r="M3984"/>
      <c r="N3984"/>
      <c r="O3984"/>
    </row>
    <row r="3985" spans="13:15" x14ac:dyDescent="0.2">
      <c r="M3985"/>
      <c r="N3985"/>
      <c r="O3985"/>
    </row>
    <row r="3986" spans="13:15" x14ac:dyDescent="0.2">
      <c r="M3986"/>
      <c r="N3986"/>
      <c r="O3986"/>
    </row>
    <row r="3987" spans="13:15" x14ac:dyDescent="0.2">
      <c r="M3987"/>
      <c r="N3987"/>
      <c r="O3987"/>
    </row>
    <row r="3988" spans="13:15" x14ac:dyDescent="0.2">
      <c r="M3988"/>
      <c r="N3988"/>
      <c r="O3988"/>
    </row>
    <row r="3989" spans="13:15" x14ac:dyDescent="0.2">
      <c r="M3989"/>
      <c r="N3989"/>
      <c r="O3989"/>
    </row>
    <row r="3990" spans="13:15" x14ac:dyDescent="0.2">
      <c r="M3990"/>
      <c r="N3990"/>
      <c r="O3990"/>
    </row>
    <row r="3991" spans="13:15" x14ac:dyDescent="0.2">
      <c r="M3991"/>
      <c r="N3991"/>
      <c r="O3991"/>
    </row>
    <row r="3992" spans="13:15" x14ac:dyDescent="0.2">
      <c r="M3992"/>
      <c r="N3992"/>
      <c r="O3992"/>
    </row>
    <row r="3993" spans="13:15" x14ac:dyDescent="0.2">
      <c r="M3993"/>
      <c r="N3993"/>
      <c r="O3993"/>
    </row>
    <row r="3994" spans="13:15" x14ac:dyDescent="0.2">
      <c r="M3994"/>
      <c r="N3994"/>
      <c r="O3994"/>
    </row>
    <row r="3995" spans="13:15" x14ac:dyDescent="0.2">
      <c r="M3995"/>
      <c r="N3995"/>
      <c r="O3995"/>
    </row>
    <row r="3996" spans="13:15" x14ac:dyDescent="0.2">
      <c r="M3996"/>
      <c r="N3996"/>
      <c r="O3996"/>
    </row>
    <row r="3997" spans="13:15" x14ac:dyDescent="0.2">
      <c r="M3997"/>
      <c r="N3997"/>
      <c r="O3997"/>
    </row>
    <row r="3998" spans="13:15" x14ac:dyDescent="0.2">
      <c r="M3998"/>
      <c r="N3998"/>
      <c r="O3998"/>
    </row>
    <row r="3999" spans="13:15" x14ac:dyDescent="0.2">
      <c r="M3999"/>
      <c r="N3999"/>
      <c r="O3999"/>
    </row>
    <row r="4000" spans="13:15" x14ac:dyDescent="0.2">
      <c r="M4000"/>
      <c r="N4000"/>
      <c r="O4000"/>
    </row>
    <row r="4001" spans="13:15" x14ac:dyDescent="0.2">
      <c r="M4001"/>
      <c r="N4001"/>
      <c r="O4001"/>
    </row>
    <row r="4002" spans="13:15" x14ac:dyDescent="0.2">
      <c r="M4002"/>
      <c r="N4002"/>
      <c r="O4002"/>
    </row>
    <row r="4003" spans="13:15" x14ac:dyDescent="0.2">
      <c r="M4003"/>
      <c r="N4003"/>
      <c r="O4003"/>
    </row>
    <row r="4004" spans="13:15" x14ac:dyDescent="0.2">
      <c r="M4004"/>
      <c r="N4004"/>
      <c r="O4004"/>
    </row>
    <row r="4005" spans="13:15" x14ac:dyDescent="0.2">
      <c r="M4005"/>
      <c r="N4005"/>
      <c r="O4005"/>
    </row>
    <row r="4006" spans="13:15" x14ac:dyDescent="0.2">
      <c r="M4006"/>
      <c r="N4006"/>
      <c r="O4006"/>
    </row>
    <row r="4007" spans="13:15" x14ac:dyDescent="0.2">
      <c r="M4007"/>
      <c r="N4007"/>
      <c r="O4007"/>
    </row>
    <row r="4008" spans="13:15" x14ac:dyDescent="0.2">
      <c r="M4008"/>
      <c r="N4008"/>
      <c r="O4008"/>
    </row>
    <row r="4009" spans="13:15" x14ac:dyDescent="0.2">
      <c r="M4009"/>
      <c r="N4009"/>
      <c r="O4009"/>
    </row>
    <row r="4010" spans="13:15" x14ac:dyDescent="0.2">
      <c r="M4010"/>
      <c r="N4010"/>
      <c r="O4010"/>
    </row>
    <row r="4011" spans="13:15" x14ac:dyDescent="0.2">
      <c r="M4011"/>
      <c r="N4011"/>
      <c r="O4011"/>
    </row>
    <row r="4012" spans="13:15" x14ac:dyDescent="0.2">
      <c r="M4012"/>
      <c r="N4012"/>
      <c r="O4012"/>
    </row>
    <row r="4013" spans="13:15" x14ac:dyDescent="0.2">
      <c r="M4013"/>
      <c r="N4013"/>
      <c r="O4013"/>
    </row>
    <row r="4014" spans="13:15" x14ac:dyDescent="0.2">
      <c r="M4014"/>
      <c r="N4014"/>
      <c r="O4014"/>
    </row>
    <row r="4015" spans="13:15" x14ac:dyDescent="0.2">
      <c r="M4015"/>
      <c r="N4015"/>
      <c r="O4015"/>
    </row>
    <row r="4016" spans="13:15" x14ac:dyDescent="0.2">
      <c r="M4016"/>
      <c r="N4016"/>
      <c r="O4016"/>
    </row>
    <row r="4017" spans="13:15" x14ac:dyDescent="0.2">
      <c r="M4017"/>
      <c r="N4017"/>
      <c r="O4017"/>
    </row>
    <row r="4018" spans="13:15" x14ac:dyDescent="0.2">
      <c r="M4018"/>
      <c r="N4018"/>
      <c r="O4018"/>
    </row>
    <row r="4019" spans="13:15" x14ac:dyDescent="0.2">
      <c r="M4019"/>
      <c r="N4019"/>
      <c r="O4019"/>
    </row>
    <row r="4020" spans="13:15" x14ac:dyDescent="0.2">
      <c r="M4020"/>
      <c r="N4020"/>
      <c r="O4020"/>
    </row>
    <row r="4021" spans="13:15" x14ac:dyDescent="0.2">
      <c r="M4021"/>
      <c r="N4021"/>
      <c r="O4021"/>
    </row>
    <row r="4022" spans="13:15" x14ac:dyDescent="0.2">
      <c r="M4022"/>
      <c r="N4022"/>
      <c r="O4022"/>
    </row>
    <row r="4023" spans="13:15" x14ac:dyDescent="0.2">
      <c r="M4023"/>
      <c r="N4023"/>
      <c r="O4023"/>
    </row>
    <row r="4024" spans="13:15" x14ac:dyDescent="0.2">
      <c r="M4024"/>
      <c r="N4024"/>
      <c r="O4024"/>
    </row>
    <row r="4025" spans="13:15" x14ac:dyDescent="0.2">
      <c r="M4025"/>
      <c r="N4025"/>
      <c r="O4025"/>
    </row>
    <row r="4026" spans="13:15" x14ac:dyDescent="0.2">
      <c r="M4026"/>
      <c r="N4026"/>
      <c r="O4026"/>
    </row>
    <row r="4027" spans="13:15" x14ac:dyDescent="0.2">
      <c r="M4027"/>
      <c r="N4027"/>
      <c r="O4027"/>
    </row>
    <row r="4028" spans="13:15" x14ac:dyDescent="0.2">
      <c r="M4028"/>
      <c r="N4028"/>
      <c r="O4028"/>
    </row>
    <row r="4029" spans="13:15" x14ac:dyDescent="0.2">
      <c r="M4029"/>
      <c r="N4029"/>
      <c r="O4029"/>
    </row>
    <row r="4030" spans="13:15" x14ac:dyDescent="0.2">
      <c r="M4030"/>
      <c r="N4030"/>
      <c r="O4030"/>
    </row>
    <row r="4031" spans="13:15" x14ac:dyDescent="0.2">
      <c r="M4031"/>
      <c r="N4031"/>
      <c r="O4031"/>
    </row>
    <row r="4032" spans="13:15" x14ac:dyDescent="0.2">
      <c r="M4032"/>
      <c r="N4032"/>
      <c r="O4032"/>
    </row>
    <row r="4033" spans="13:15" x14ac:dyDescent="0.2">
      <c r="M4033"/>
      <c r="N4033"/>
      <c r="O4033"/>
    </row>
    <row r="4034" spans="13:15" x14ac:dyDescent="0.2">
      <c r="M4034"/>
      <c r="N4034"/>
      <c r="O4034"/>
    </row>
    <row r="4035" spans="13:15" x14ac:dyDescent="0.2">
      <c r="M4035"/>
      <c r="N4035"/>
      <c r="O4035"/>
    </row>
    <row r="4036" spans="13:15" x14ac:dyDescent="0.2">
      <c r="M4036"/>
      <c r="N4036"/>
      <c r="O4036"/>
    </row>
    <row r="4037" spans="13:15" x14ac:dyDescent="0.2">
      <c r="M4037"/>
      <c r="N4037"/>
      <c r="O4037"/>
    </row>
    <row r="4038" spans="13:15" x14ac:dyDescent="0.2">
      <c r="M4038"/>
      <c r="N4038"/>
      <c r="O4038"/>
    </row>
    <row r="4039" spans="13:15" x14ac:dyDescent="0.2">
      <c r="M4039"/>
      <c r="N4039"/>
      <c r="O4039"/>
    </row>
    <row r="4040" spans="13:15" x14ac:dyDescent="0.2">
      <c r="M4040"/>
      <c r="N4040"/>
      <c r="O4040"/>
    </row>
    <row r="4041" spans="13:15" x14ac:dyDescent="0.2">
      <c r="M4041"/>
      <c r="N4041"/>
      <c r="O4041"/>
    </row>
    <row r="4042" spans="13:15" x14ac:dyDescent="0.2">
      <c r="M4042"/>
      <c r="N4042"/>
      <c r="O4042"/>
    </row>
    <row r="4043" spans="13:15" x14ac:dyDescent="0.2">
      <c r="M4043"/>
      <c r="N4043"/>
      <c r="O4043"/>
    </row>
    <row r="4044" spans="13:15" x14ac:dyDescent="0.2">
      <c r="M4044"/>
      <c r="N4044"/>
      <c r="O4044"/>
    </row>
    <row r="4045" spans="13:15" x14ac:dyDescent="0.2">
      <c r="M4045"/>
      <c r="N4045"/>
      <c r="O4045"/>
    </row>
    <row r="4046" spans="13:15" x14ac:dyDescent="0.2">
      <c r="M4046"/>
      <c r="N4046"/>
      <c r="O4046"/>
    </row>
    <row r="4047" spans="13:15" x14ac:dyDescent="0.2">
      <c r="M4047"/>
      <c r="N4047"/>
      <c r="O4047"/>
    </row>
    <row r="4048" spans="13:15" x14ac:dyDescent="0.2">
      <c r="M4048"/>
      <c r="N4048"/>
      <c r="O4048"/>
    </row>
    <row r="4049" spans="13:15" x14ac:dyDescent="0.2">
      <c r="M4049"/>
      <c r="N4049"/>
      <c r="O4049"/>
    </row>
    <row r="4050" spans="13:15" x14ac:dyDescent="0.2">
      <c r="M4050"/>
      <c r="N4050"/>
      <c r="O4050"/>
    </row>
    <row r="4051" spans="13:15" x14ac:dyDescent="0.2">
      <c r="M4051"/>
      <c r="N4051"/>
      <c r="O4051"/>
    </row>
    <row r="4052" spans="13:15" x14ac:dyDescent="0.2">
      <c r="M4052"/>
      <c r="N4052"/>
      <c r="O4052"/>
    </row>
    <row r="4053" spans="13:15" x14ac:dyDescent="0.2">
      <c r="M4053"/>
      <c r="N4053"/>
      <c r="O4053"/>
    </row>
    <row r="4054" spans="13:15" x14ac:dyDescent="0.2">
      <c r="M4054"/>
      <c r="N4054"/>
      <c r="O4054"/>
    </row>
    <row r="4055" spans="13:15" x14ac:dyDescent="0.2">
      <c r="M4055"/>
      <c r="N4055"/>
      <c r="O4055"/>
    </row>
    <row r="4056" spans="13:15" x14ac:dyDescent="0.2">
      <c r="M4056"/>
      <c r="N4056"/>
      <c r="O4056"/>
    </row>
    <row r="4057" spans="13:15" x14ac:dyDescent="0.2">
      <c r="M4057"/>
      <c r="N4057"/>
      <c r="O4057"/>
    </row>
    <row r="4058" spans="13:15" x14ac:dyDescent="0.2">
      <c r="M4058"/>
      <c r="N4058"/>
      <c r="O4058"/>
    </row>
    <row r="4059" spans="13:15" x14ac:dyDescent="0.2">
      <c r="M4059"/>
      <c r="N4059"/>
      <c r="O4059"/>
    </row>
    <row r="4060" spans="13:15" x14ac:dyDescent="0.2">
      <c r="M4060"/>
      <c r="N4060"/>
      <c r="O4060"/>
    </row>
    <row r="4061" spans="13:15" x14ac:dyDescent="0.2">
      <c r="M4061"/>
      <c r="N4061"/>
      <c r="O4061"/>
    </row>
    <row r="4062" spans="13:15" x14ac:dyDescent="0.2">
      <c r="M4062"/>
      <c r="N4062"/>
      <c r="O4062"/>
    </row>
    <row r="4063" spans="13:15" x14ac:dyDescent="0.2">
      <c r="M4063"/>
      <c r="N4063"/>
      <c r="O4063"/>
    </row>
    <row r="4064" spans="13:15" x14ac:dyDescent="0.2">
      <c r="M4064"/>
      <c r="N4064"/>
      <c r="O4064"/>
    </row>
    <row r="4065" spans="13:15" x14ac:dyDescent="0.2">
      <c r="M4065"/>
      <c r="N4065"/>
      <c r="O4065"/>
    </row>
    <row r="4066" spans="13:15" x14ac:dyDescent="0.2">
      <c r="M4066"/>
      <c r="N4066"/>
      <c r="O4066"/>
    </row>
    <row r="4067" spans="13:15" x14ac:dyDescent="0.2">
      <c r="M4067"/>
      <c r="N4067"/>
      <c r="O4067"/>
    </row>
    <row r="4068" spans="13:15" x14ac:dyDescent="0.2">
      <c r="M4068"/>
      <c r="N4068"/>
      <c r="O4068"/>
    </row>
    <row r="4069" spans="13:15" x14ac:dyDescent="0.2">
      <c r="M4069"/>
      <c r="N4069"/>
      <c r="O4069"/>
    </row>
    <row r="4070" spans="13:15" x14ac:dyDescent="0.2">
      <c r="M4070"/>
      <c r="N4070"/>
      <c r="O4070"/>
    </row>
    <row r="4071" spans="13:15" x14ac:dyDescent="0.2">
      <c r="M4071"/>
      <c r="N4071"/>
      <c r="O4071"/>
    </row>
    <row r="4072" spans="13:15" x14ac:dyDescent="0.2">
      <c r="M4072"/>
      <c r="N4072"/>
      <c r="O4072"/>
    </row>
    <row r="4073" spans="13:15" x14ac:dyDescent="0.2">
      <c r="M4073"/>
      <c r="N4073"/>
      <c r="O4073"/>
    </row>
    <row r="4074" spans="13:15" x14ac:dyDescent="0.2">
      <c r="M4074"/>
      <c r="N4074"/>
      <c r="O4074"/>
    </row>
    <row r="4075" spans="13:15" x14ac:dyDescent="0.2">
      <c r="M4075"/>
      <c r="N4075"/>
      <c r="O4075"/>
    </row>
    <row r="4076" spans="13:15" x14ac:dyDescent="0.2">
      <c r="M4076"/>
      <c r="N4076"/>
      <c r="O4076"/>
    </row>
    <row r="4077" spans="13:15" x14ac:dyDescent="0.2">
      <c r="M4077"/>
      <c r="N4077"/>
      <c r="O4077"/>
    </row>
    <row r="4078" spans="13:15" x14ac:dyDescent="0.2">
      <c r="M4078"/>
      <c r="N4078"/>
      <c r="O4078"/>
    </row>
    <row r="4079" spans="13:15" x14ac:dyDescent="0.2">
      <c r="M4079"/>
      <c r="N4079"/>
      <c r="O4079"/>
    </row>
    <row r="4080" spans="13:15" x14ac:dyDescent="0.2">
      <c r="M4080"/>
      <c r="N4080"/>
      <c r="O4080"/>
    </row>
    <row r="4081" spans="13:15" x14ac:dyDescent="0.2">
      <c r="M4081"/>
      <c r="N4081"/>
      <c r="O4081"/>
    </row>
    <row r="4082" spans="13:15" x14ac:dyDescent="0.2">
      <c r="M4082"/>
      <c r="N4082"/>
      <c r="O4082"/>
    </row>
    <row r="4083" spans="13:15" x14ac:dyDescent="0.2">
      <c r="M4083"/>
      <c r="N4083"/>
      <c r="O4083"/>
    </row>
    <row r="4084" spans="13:15" x14ac:dyDescent="0.2">
      <c r="M4084"/>
      <c r="N4084"/>
      <c r="O4084"/>
    </row>
    <row r="4085" spans="13:15" x14ac:dyDescent="0.2">
      <c r="M4085"/>
      <c r="N4085"/>
      <c r="O4085"/>
    </row>
    <row r="4086" spans="13:15" x14ac:dyDescent="0.2">
      <c r="M4086"/>
      <c r="N4086"/>
      <c r="O4086"/>
    </row>
    <row r="4087" spans="13:15" x14ac:dyDescent="0.2">
      <c r="M4087"/>
      <c r="N4087"/>
      <c r="O4087"/>
    </row>
    <row r="4088" spans="13:15" x14ac:dyDescent="0.2">
      <c r="M4088"/>
      <c r="N4088"/>
      <c r="O4088"/>
    </row>
    <row r="4089" spans="13:15" x14ac:dyDescent="0.2">
      <c r="M4089"/>
      <c r="N4089"/>
      <c r="O4089"/>
    </row>
    <row r="4090" spans="13:15" x14ac:dyDescent="0.2">
      <c r="M4090"/>
      <c r="N4090"/>
      <c r="O4090"/>
    </row>
    <row r="4091" spans="13:15" x14ac:dyDescent="0.2">
      <c r="M4091"/>
      <c r="N4091"/>
      <c r="O4091"/>
    </row>
    <row r="4092" spans="13:15" x14ac:dyDescent="0.2">
      <c r="M4092"/>
      <c r="N4092"/>
      <c r="O4092"/>
    </row>
    <row r="4093" spans="13:15" x14ac:dyDescent="0.2">
      <c r="M4093"/>
      <c r="N4093"/>
      <c r="O4093"/>
    </row>
    <row r="4094" spans="13:15" x14ac:dyDescent="0.2">
      <c r="M4094"/>
      <c r="N4094"/>
      <c r="O4094"/>
    </row>
    <row r="4095" spans="13:15" x14ac:dyDescent="0.2">
      <c r="M4095"/>
      <c r="N4095"/>
      <c r="O4095"/>
    </row>
    <row r="4096" spans="13:15" x14ac:dyDescent="0.2">
      <c r="M4096"/>
      <c r="N4096"/>
      <c r="O4096"/>
    </row>
    <row r="4097" spans="13:15" x14ac:dyDescent="0.2">
      <c r="M4097"/>
      <c r="N4097"/>
      <c r="O4097"/>
    </row>
    <row r="4098" spans="13:15" x14ac:dyDescent="0.2">
      <c r="M4098"/>
      <c r="N4098"/>
      <c r="O4098"/>
    </row>
    <row r="4099" spans="13:15" x14ac:dyDescent="0.2">
      <c r="M4099"/>
      <c r="N4099"/>
      <c r="O4099"/>
    </row>
    <row r="4100" spans="13:15" x14ac:dyDescent="0.2">
      <c r="M4100"/>
      <c r="N4100"/>
      <c r="O4100"/>
    </row>
    <row r="4101" spans="13:15" x14ac:dyDescent="0.2">
      <c r="M4101"/>
      <c r="N4101"/>
      <c r="O4101"/>
    </row>
    <row r="4102" spans="13:15" x14ac:dyDescent="0.2">
      <c r="M4102"/>
      <c r="N4102"/>
      <c r="O4102"/>
    </row>
    <row r="4103" spans="13:15" x14ac:dyDescent="0.2">
      <c r="M4103"/>
      <c r="N4103"/>
      <c r="O4103"/>
    </row>
    <row r="4104" spans="13:15" x14ac:dyDescent="0.2">
      <c r="M4104"/>
      <c r="N4104"/>
      <c r="O4104"/>
    </row>
    <row r="4105" spans="13:15" x14ac:dyDescent="0.2">
      <c r="M4105"/>
      <c r="N4105"/>
      <c r="O4105"/>
    </row>
    <row r="4106" spans="13:15" x14ac:dyDescent="0.2">
      <c r="M4106"/>
      <c r="N4106"/>
      <c r="O4106"/>
    </row>
    <row r="4107" spans="13:15" x14ac:dyDescent="0.2">
      <c r="M4107"/>
      <c r="N4107"/>
      <c r="O4107"/>
    </row>
    <row r="4108" spans="13:15" x14ac:dyDescent="0.2">
      <c r="M4108"/>
      <c r="N4108"/>
      <c r="O4108"/>
    </row>
    <row r="4109" spans="13:15" x14ac:dyDescent="0.2">
      <c r="M4109"/>
      <c r="N4109"/>
      <c r="O4109"/>
    </row>
    <row r="4110" spans="13:15" x14ac:dyDescent="0.2">
      <c r="M4110"/>
      <c r="N4110"/>
      <c r="O4110"/>
    </row>
    <row r="4111" spans="13:15" x14ac:dyDescent="0.2">
      <c r="M4111"/>
      <c r="N4111"/>
      <c r="O4111"/>
    </row>
    <row r="4112" spans="13:15" x14ac:dyDescent="0.2">
      <c r="M4112"/>
      <c r="N4112"/>
      <c r="O4112"/>
    </row>
    <row r="4113" spans="13:15" x14ac:dyDescent="0.2">
      <c r="M4113"/>
      <c r="N4113"/>
      <c r="O4113"/>
    </row>
    <row r="4114" spans="13:15" x14ac:dyDescent="0.2">
      <c r="M4114"/>
      <c r="N4114"/>
      <c r="O4114"/>
    </row>
    <row r="4115" spans="13:15" x14ac:dyDescent="0.2">
      <c r="M4115"/>
      <c r="N4115"/>
      <c r="O4115"/>
    </row>
    <row r="4116" spans="13:15" x14ac:dyDescent="0.2">
      <c r="M4116"/>
      <c r="N4116"/>
      <c r="O4116"/>
    </row>
    <row r="4117" spans="13:15" x14ac:dyDescent="0.2">
      <c r="M4117"/>
      <c r="N4117"/>
      <c r="O4117"/>
    </row>
    <row r="4118" spans="13:15" x14ac:dyDescent="0.2">
      <c r="M4118"/>
      <c r="N4118"/>
      <c r="O4118"/>
    </row>
    <row r="4119" spans="13:15" x14ac:dyDescent="0.2">
      <c r="M4119"/>
      <c r="N4119"/>
      <c r="O4119"/>
    </row>
    <row r="4120" spans="13:15" x14ac:dyDescent="0.2">
      <c r="M4120"/>
      <c r="N4120"/>
      <c r="O4120"/>
    </row>
    <row r="4121" spans="13:15" x14ac:dyDescent="0.2">
      <c r="M4121"/>
      <c r="N4121"/>
      <c r="O4121"/>
    </row>
    <row r="4122" spans="13:15" x14ac:dyDescent="0.2">
      <c r="M4122"/>
      <c r="N4122"/>
      <c r="O4122"/>
    </row>
    <row r="4123" spans="13:15" x14ac:dyDescent="0.2">
      <c r="M4123"/>
      <c r="N4123"/>
      <c r="O4123"/>
    </row>
    <row r="4124" spans="13:15" x14ac:dyDescent="0.2">
      <c r="M4124"/>
      <c r="N4124"/>
      <c r="O4124"/>
    </row>
    <row r="4125" spans="13:15" x14ac:dyDescent="0.2">
      <c r="M4125"/>
      <c r="N4125"/>
      <c r="O4125"/>
    </row>
    <row r="4126" spans="13:15" x14ac:dyDescent="0.2">
      <c r="M4126"/>
      <c r="N4126"/>
      <c r="O4126"/>
    </row>
    <row r="4127" spans="13:15" x14ac:dyDescent="0.2">
      <c r="M4127"/>
      <c r="N4127"/>
      <c r="O4127"/>
    </row>
    <row r="4128" spans="13:15" x14ac:dyDescent="0.2">
      <c r="M4128"/>
      <c r="N4128"/>
      <c r="O4128"/>
    </row>
    <row r="4129" spans="13:15" x14ac:dyDescent="0.2">
      <c r="M4129"/>
      <c r="N4129"/>
      <c r="O4129"/>
    </row>
    <row r="4130" spans="13:15" x14ac:dyDescent="0.2">
      <c r="M4130"/>
      <c r="N4130"/>
      <c r="O4130"/>
    </row>
    <row r="4131" spans="13:15" x14ac:dyDescent="0.2">
      <c r="M4131"/>
      <c r="N4131"/>
      <c r="O4131"/>
    </row>
    <row r="4132" spans="13:15" x14ac:dyDescent="0.2">
      <c r="M4132"/>
      <c r="N4132"/>
      <c r="O4132"/>
    </row>
    <row r="4133" spans="13:15" x14ac:dyDescent="0.2">
      <c r="M4133"/>
      <c r="N4133"/>
      <c r="O4133"/>
    </row>
    <row r="4134" spans="13:15" x14ac:dyDescent="0.2">
      <c r="M4134"/>
      <c r="N4134"/>
      <c r="O4134"/>
    </row>
    <row r="4135" spans="13:15" x14ac:dyDescent="0.2">
      <c r="M4135"/>
      <c r="N4135"/>
      <c r="O4135"/>
    </row>
    <row r="4136" spans="13:15" x14ac:dyDescent="0.2">
      <c r="M4136"/>
      <c r="N4136"/>
      <c r="O4136"/>
    </row>
    <row r="4137" spans="13:15" x14ac:dyDescent="0.2">
      <c r="M4137"/>
      <c r="N4137"/>
      <c r="O4137"/>
    </row>
    <row r="4138" spans="13:15" x14ac:dyDescent="0.2">
      <c r="M4138"/>
      <c r="N4138"/>
      <c r="O4138"/>
    </row>
    <row r="4139" spans="13:15" x14ac:dyDescent="0.2">
      <c r="M4139"/>
      <c r="N4139"/>
      <c r="O4139"/>
    </row>
    <row r="4140" spans="13:15" x14ac:dyDescent="0.2">
      <c r="M4140"/>
      <c r="N4140"/>
      <c r="O4140"/>
    </row>
    <row r="4141" spans="13:15" x14ac:dyDescent="0.2">
      <c r="M4141"/>
      <c r="N4141"/>
      <c r="O4141"/>
    </row>
    <row r="4142" spans="13:15" x14ac:dyDescent="0.2">
      <c r="M4142"/>
      <c r="N4142"/>
      <c r="O4142"/>
    </row>
    <row r="4143" spans="13:15" x14ac:dyDescent="0.2">
      <c r="M4143"/>
      <c r="N4143"/>
      <c r="O4143"/>
    </row>
    <row r="4144" spans="13:15" x14ac:dyDescent="0.2">
      <c r="M4144"/>
      <c r="N4144"/>
      <c r="O4144"/>
    </row>
    <row r="4145" spans="13:15" x14ac:dyDescent="0.2">
      <c r="M4145"/>
      <c r="N4145"/>
      <c r="O4145"/>
    </row>
    <row r="4146" spans="13:15" x14ac:dyDescent="0.2">
      <c r="M4146"/>
      <c r="N4146"/>
      <c r="O4146"/>
    </row>
    <row r="4147" spans="13:15" x14ac:dyDescent="0.2">
      <c r="M4147"/>
      <c r="N4147"/>
      <c r="O4147"/>
    </row>
    <row r="4148" spans="13:15" x14ac:dyDescent="0.2">
      <c r="M4148"/>
      <c r="N4148"/>
      <c r="O4148"/>
    </row>
    <row r="4149" spans="13:15" x14ac:dyDescent="0.2">
      <c r="M4149"/>
      <c r="N4149"/>
      <c r="O4149"/>
    </row>
    <row r="4150" spans="13:15" x14ac:dyDescent="0.2">
      <c r="M4150"/>
      <c r="N4150"/>
      <c r="O4150"/>
    </row>
    <row r="4151" spans="13:15" x14ac:dyDescent="0.2">
      <c r="M4151"/>
      <c r="N4151"/>
      <c r="O4151"/>
    </row>
    <row r="4152" spans="13:15" x14ac:dyDescent="0.2">
      <c r="M4152"/>
      <c r="N4152"/>
      <c r="O4152"/>
    </row>
    <row r="4153" spans="13:15" x14ac:dyDescent="0.2">
      <c r="M4153"/>
      <c r="N4153"/>
      <c r="O4153"/>
    </row>
    <row r="4154" spans="13:15" x14ac:dyDescent="0.2">
      <c r="M4154"/>
      <c r="N4154"/>
      <c r="O4154"/>
    </row>
    <row r="4155" spans="13:15" x14ac:dyDescent="0.2">
      <c r="M4155"/>
      <c r="N4155"/>
      <c r="O4155"/>
    </row>
    <row r="4156" spans="13:15" x14ac:dyDescent="0.2">
      <c r="M4156"/>
      <c r="N4156"/>
      <c r="O4156"/>
    </row>
    <row r="4157" spans="13:15" x14ac:dyDescent="0.2">
      <c r="M4157"/>
      <c r="N4157"/>
      <c r="O4157"/>
    </row>
    <row r="4158" spans="13:15" x14ac:dyDescent="0.2">
      <c r="M4158"/>
      <c r="N4158"/>
      <c r="O4158"/>
    </row>
    <row r="4159" spans="13:15" x14ac:dyDescent="0.2">
      <c r="M4159"/>
      <c r="N4159"/>
      <c r="O4159"/>
    </row>
    <row r="4160" spans="13:15" x14ac:dyDescent="0.2">
      <c r="M4160"/>
      <c r="N4160"/>
      <c r="O4160"/>
    </row>
    <row r="4161" spans="13:15" x14ac:dyDescent="0.2">
      <c r="M4161"/>
      <c r="N4161"/>
      <c r="O4161"/>
    </row>
    <row r="4162" spans="13:15" x14ac:dyDescent="0.2">
      <c r="M4162"/>
      <c r="N4162"/>
      <c r="O4162"/>
    </row>
    <row r="4163" spans="13:15" x14ac:dyDescent="0.2">
      <c r="M4163"/>
      <c r="N4163"/>
      <c r="O4163"/>
    </row>
    <row r="4164" spans="13:15" x14ac:dyDescent="0.2">
      <c r="M4164"/>
      <c r="N4164"/>
      <c r="O4164"/>
    </row>
    <row r="4165" spans="13:15" x14ac:dyDescent="0.2">
      <c r="M4165"/>
      <c r="N4165"/>
      <c r="O4165"/>
    </row>
    <row r="4166" spans="13:15" x14ac:dyDescent="0.2">
      <c r="M4166"/>
      <c r="N4166"/>
      <c r="O4166"/>
    </row>
    <row r="4167" spans="13:15" x14ac:dyDescent="0.2">
      <c r="M4167"/>
      <c r="N4167"/>
      <c r="O4167"/>
    </row>
    <row r="4168" spans="13:15" x14ac:dyDescent="0.2">
      <c r="M4168"/>
      <c r="N4168"/>
      <c r="O4168"/>
    </row>
    <row r="4169" spans="13:15" x14ac:dyDescent="0.2">
      <c r="M4169"/>
      <c r="N4169"/>
      <c r="O4169"/>
    </row>
    <row r="4170" spans="13:15" x14ac:dyDescent="0.2">
      <c r="M4170"/>
      <c r="N4170"/>
      <c r="O4170"/>
    </row>
    <row r="4171" spans="13:15" x14ac:dyDescent="0.2">
      <c r="M4171"/>
      <c r="N4171"/>
      <c r="O4171"/>
    </row>
    <row r="4172" spans="13:15" x14ac:dyDescent="0.2">
      <c r="M4172"/>
      <c r="N4172"/>
      <c r="O4172"/>
    </row>
    <row r="4173" spans="13:15" x14ac:dyDescent="0.2">
      <c r="M4173"/>
      <c r="N4173"/>
      <c r="O4173"/>
    </row>
    <row r="4174" spans="13:15" x14ac:dyDescent="0.2">
      <c r="M4174"/>
      <c r="N4174"/>
      <c r="O4174"/>
    </row>
    <row r="4175" spans="13:15" x14ac:dyDescent="0.2">
      <c r="M4175"/>
      <c r="N4175"/>
      <c r="O4175"/>
    </row>
    <row r="4176" spans="13:15" x14ac:dyDescent="0.2">
      <c r="M4176"/>
      <c r="N4176"/>
      <c r="O4176"/>
    </row>
    <row r="4177" spans="13:15" x14ac:dyDescent="0.2">
      <c r="M4177"/>
      <c r="N4177"/>
      <c r="O4177"/>
    </row>
    <row r="4178" spans="13:15" x14ac:dyDescent="0.2">
      <c r="M4178"/>
      <c r="N4178"/>
      <c r="O4178"/>
    </row>
    <row r="4179" spans="13:15" x14ac:dyDescent="0.2">
      <c r="M4179"/>
      <c r="N4179"/>
      <c r="O4179"/>
    </row>
    <row r="4180" spans="13:15" x14ac:dyDescent="0.2">
      <c r="M4180"/>
      <c r="N4180"/>
      <c r="O4180"/>
    </row>
    <row r="4181" spans="13:15" x14ac:dyDescent="0.2">
      <c r="M4181"/>
      <c r="N4181"/>
      <c r="O4181"/>
    </row>
    <row r="4182" spans="13:15" x14ac:dyDescent="0.2">
      <c r="M4182"/>
      <c r="N4182"/>
      <c r="O4182"/>
    </row>
    <row r="4183" spans="13:15" x14ac:dyDescent="0.2">
      <c r="M4183"/>
      <c r="N4183"/>
      <c r="O4183"/>
    </row>
    <row r="4184" spans="13:15" x14ac:dyDescent="0.2">
      <c r="M4184"/>
      <c r="N4184"/>
      <c r="O4184"/>
    </row>
    <row r="4185" spans="13:15" x14ac:dyDescent="0.2">
      <c r="M4185"/>
      <c r="N4185"/>
      <c r="O4185"/>
    </row>
    <row r="4186" spans="13:15" x14ac:dyDescent="0.2">
      <c r="M4186"/>
      <c r="N4186"/>
      <c r="O4186"/>
    </row>
    <row r="4187" spans="13:15" x14ac:dyDescent="0.2">
      <c r="M4187"/>
      <c r="N4187"/>
      <c r="O4187"/>
    </row>
    <row r="4188" spans="13:15" x14ac:dyDescent="0.2">
      <c r="M4188"/>
      <c r="N4188"/>
      <c r="O4188"/>
    </row>
    <row r="4189" spans="13:15" x14ac:dyDescent="0.2">
      <c r="M4189"/>
      <c r="N4189"/>
      <c r="O4189"/>
    </row>
    <row r="4190" spans="13:15" x14ac:dyDescent="0.2">
      <c r="M4190"/>
      <c r="N4190"/>
      <c r="O4190"/>
    </row>
    <row r="4191" spans="13:15" x14ac:dyDescent="0.2">
      <c r="M4191"/>
      <c r="N4191"/>
      <c r="O4191"/>
    </row>
    <row r="4192" spans="13:15" x14ac:dyDescent="0.2">
      <c r="M4192"/>
      <c r="N4192"/>
      <c r="O4192"/>
    </row>
    <row r="4193" spans="13:15" x14ac:dyDescent="0.2">
      <c r="M4193"/>
      <c r="N4193"/>
      <c r="O4193"/>
    </row>
    <row r="4194" spans="13:15" x14ac:dyDescent="0.2">
      <c r="M4194"/>
      <c r="N4194"/>
      <c r="O4194"/>
    </row>
    <row r="4195" spans="13:15" x14ac:dyDescent="0.2">
      <c r="M4195"/>
      <c r="N4195"/>
      <c r="O4195"/>
    </row>
    <row r="4196" spans="13:15" x14ac:dyDescent="0.2">
      <c r="M4196"/>
      <c r="N4196"/>
      <c r="O4196"/>
    </row>
    <row r="4197" spans="13:15" x14ac:dyDescent="0.2">
      <c r="M4197"/>
      <c r="N4197"/>
      <c r="O4197"/>
    </row>
    <row r="4198" spans="13:15" x14ac:dyDescent="0.2">
      <c r="M4198"/>
      <c r="N4198"/>
      <c r="O4198"/>
    </row>
    <row r="4199" spans="13:15" x14ac:dyDescent="0.2">
      <c r="M4199"/>
      <c r="N4199"/>
      <c r="O4199"/>
    </row>
    <row r="4200" spans="13:15" x14ac:dyDescent="0.2">
      <c r="M4200"/>
      <c r="N4200"/>
      <c r="O4200"/>
    </row>
    <row r="4201" spans="13:15" x14ac:dyDescent="0.2">
      <c r="M4201"/>
      <c r="N4201"/>
      <c r="O4201"/>
    </row>
    <row r="4202" spans="13:15" x14ac:dyDescent="0.2">
      <c r="M4202"/>
      <c r="N4202"/>
      <c r="O4202"/>
    </row>
    <row r="4203" spans="13:15" x14ac:dyDescent="0.2">
      <c r="M4203"/>
      <c r="N4203"/>
      <c r="O4203"/>
    </row>
    <row r="4204" spans="13:15" x14ac:dyDescent="0.2">
      <c r="M4204"/>
      <c r="N4204"/>
      <c r="O4204"/>
    </row>
    <row r="4205" spans="13:15" x14ac:dyDescent="0.2">
      <c r="M4205"/>
      <c r="N4205"/>
      <c r="O4205"/>
    </row>
    <row r="4206" spans="13:15" x14ac:dyDescent="0.2">
      <c r="M4206"/>
      <c r="N4206"/>
      <c r="O4206"/>
    </row>
    <row r="4207" spans="13:15" x14ac:dyDescent="0.2">
      <c r="M4207"/>
      <c r="N4207"/>
      <c r="O4207"/>
    </row>
    <row r="4208" spans="13:15" x14ac:dyDescent="0.2">
      <c r="M4208"/>
      <c r="N4208"/>
      <c r="O4208"/>
    </row>
    <row r="4209" spans="13:15" x14ac:dyDescent="0.2">
      <c r="M4209"/>
      <c r="N4209"/>
      <c r="O4209"/>
    </row>
    <row r="4210" spans="13:15" x14ac:dyDescent="0.2">
      <c r="M4210"/>
      <c r="N4210"/>
      <c r="O4210"/>
    </row>
    <row r="4211" spans="13:15" x14ac:dyDescent="0.2">
      <c r="M4211"/>
      <c r="N4211"/>
      <c r="O4211"/>
    </row>
    <row r="4212" spans="13:15" x14ac:dyDescent="0.2">
      <c r="M4212"/>
      <c r="N4212"/>
      <c r="O4212"/>
    </row>
    <row r="4213" spans="13:15" x14ac:dyDescent="0.2">
      <c r="M4213"/>
      <c r="N4213"/>
      <c r="O4213"/>
    </row>
    <row r="4214" spans="13:15" x14ac:dyDescent="0.2">
      <c r="M4214"/>
      <c r="N4214"/>
      <c r="O4214"/>
    </row>
    <row r="4215" spans="13:15" x14ac:dyDescent="0.2">
      <c r="M4215"/>
      <c r="N4215"/>
      <c r="O4215"/>
    </row>
    <row r="4216" spans="13:15" x14ac:dyDescent="0.2">
      <c r="M4216"/>
      <c r="N4216"/>
      <c r="O4216"/>
    </row>
    <row r="4217" spans="13:15" x14ac:dyDescent="0.2">
      <c r="M4217"/>
      <c r="N4217"/>
      <c r="O4217"/>
    </row>
    <row r="4218" spans="13:15" x14ac:dyDescent="0.2">
      <c r="M4218"/>
      <c r="N4218"/>
      <c r="O4218"/>
    </row>
    <row r="4219" spans="13:15" x14ac:dyDescent="0.2">
      <c r="M4219"/>
      <c r="N4219"/>
      <c r="O4219"/>
    </row>
    <row r="4220" spans="13:15" x14ac:dyDescent="0.2">
      <c r="M4220"/>
      <c r="N4220"/>
      <c r="O4220"/>
    </row>
    <row r="4221" spans="13:15" x14ac:dyDescent="0.2">
      <c r="M4221"/>
      <c r="N4221"/>
      <c r="O4221"/>
    </row>
    <row r="4222" spans="13:15" x14ac:dyDescent="0.2">
      <c r="M4222"/>
      <c r="N4222"/>
      <c r="O4222"/>
    </row>
    <row r="4223" spans="13:15" x14ac:dyDescent="0.2">
      <c r="M4223"/>
      <c r="N4223"/>
      <c r="O4223"/>
    </row>
    <row r="4224" spans="13:15" x14ac:dyDescent="0.2">
      <c r="M4224"/>
      <c r="N4224"/>
      <c r="O4224"/>
    </row>
    <row r="4225" spans="13:15" x14ac:dyDescent="0.2">
      <c r="M4225"/>
      <c r="N4225"/>
      <c r="O4225"/>
    </row>
    <row r="4226" spans="13:15" x14ac:dyDescent="0.2">
      <c r="M4226"/>
      <c r="N4226"/>
      <c r="O4226"/>
    </row>
    <row r="4227" spans="13:15" x14ac:dyDescent="0.2">
      <c r="M4227"/>
      <c r="N4227"/>
      <c r="O4227"/>
    </row>
    <row r="4228" spans="13:15" x14ac:dyDescent="0.2">
      <c r="M4228"/>
      <c r="N4228"/>
      <c r="O4228"/>
    </row>
    <row r="4229" spans="13:15" x14ac:dyDescent="0.2">
      <c r="M4229"/>
      <c r="N4229"/>
      <c r="O4229"/>
    </row>
    <row r="4230" spans="13:15" x14ac:dyDescent="0.2">
      <c r="M4230"/>
      <c r="N4230"/>
      <c r="O4230"/>
    </row>
    <row r="4231" spans="13:15" x14ac:dyDescent="0.2">
      <c r="M4231"/>
      <c r="N4231"/>
      <c r="O4231"/>
    </row>
    <row r="4232" spans="13:15" x14ac:dyDescent="0.2">
      <c r="M4232"/>
      <c r="N4232"/>
      <c r="O4232"/>
    </row>
    <row r="4233" spans="13:15" x14ac:dyDescent="0.2">
      <c r="M4233"/>
      <c r="N4233"/>
      <c r="O4233"/>
    </row>
    <row r="4234" spans="13:15" x14ac:dyDescent="0.2">
      <c r="M4234"/>
      <c r="N4234"/>
      <c r="O4234"/>
    </row>
    <row r="4235" spans="13:15" x14ac:dyDescent="0.2">
      <c r="M4235"/>
      <c r="N4235"/>
      <c r="O4235"/>
    </row>
    <row r="4236" spans="13:15" x14ac:dyDescent="0.2">
      <c r="M4236"/>
      <c r="N4236"/>
      <c r="O4236"/>
    </row>
    <row r="4237" spans="13:15" x14ac:dyDescent="0.2">
      <c r="M4237"/>
      <c r="N4237"/>
      <c r="O4237"/>
    </row>
    <row r="4238" spans="13:15" x14ac:dyDescent="0.2">
      <c r="M4238"/>
      <c r="N4238"/>
      <c r="O4238"/>
    </row>
    <row r="4239" spans="13:15" x14ac:dyDescent="0.2">
      <c r="M4239"/>
      <c r="N4239"/>
      <c r="O4239"/>
    </row>
    <row r="4240" spans="13:15" x14ac:dyDescent="0.2">
      <c r="M4240"/>
      <c r="N4240"/>
      <c r="O4240"/>
    </row>
    <row r="4241" spans="13:15" x14ac:dyDescent="0.2">
      <c r="M4241"/>
      <c r="N4241"/>
      <c r="O4241"/>
    </row>
    <row r="4242" spans="13:15" x14ac:dyDescent="0.2">
      <c r="M4242"/>
      <c r="N4242"/>
      <c r="O4242"/>
    </row>
    <row r="4243" spans="13:15" x14ac:dyDescent="0.2">
      <c r="M4243"/>
      <c r="N4243"/>
      <c r="O4243"/>
    </row>
    <row r="4244" spans="13:15" x14ac:dyDescent="0.2">
      <c r="M4244"/>
      <c r="N4244"/>
      <c r="O4244"/>
    </row>
    <row r="4245" spans="13:15" x14ac:dyDescent="0.2">
      <c r="M4245"/>
      <c r="N4245"/>
      <c r="O4245"/>
    </row>
    <row r="4246" spans="13:15" x14ac:dyDescent="0.2">
      <c r="M4246"/>
      <c r="N4246"/>
      <c r="O4246"/>
    </row>
    <row r="4247" spans="13:15" x14ac:dyDescent="0.2">
      <c r="M4247"/>
      <c r="N4247"/>
      <c r="O4247"/>
    </row>
    <row r="4248" spans="13:15" x14ac:dyDescent="0.2">
      <c r="M4248"/>
      <c r="N4248"/>
      <c r="O4248"/>
    </row>
    <row r="4249" spans="13:15" x14ac:dyDescent="0.2">
      <c r="M4249"/>
      <c r="N4249"/>
      <c r="O4249"/>
    </row>
    <row r="4250" spans="13:15" x14ac:dyDescent="0.2">
      <c r="M4250"/>
      <c r="N4250"/>
      <c r="O4250"/>
    </row>
    <row r="4251" spans="13:15" x14ac:dyDescent="0.2">
      <c r="M4251"/>
      <c r="N4251"/>
      <c r="O4251"/>
    </row>
    <row r="4252" spans="13:15" x14ac:dyDescent="0.2">
      <c r="M4252"/>
      <c r="N4252"/>
      <c r="O4252"/>
    </row>
    <row r="4253" spans="13:15" x14ac:dyDescent="0.2">
      <c r="M4253"/>
      <c r="N4253"/>
      <c r="O4253"/>
    </row>
    <row r="4254" spans="13:15" x14ac:dyDescent="0.2">
      <c r="M4254"/>
      <c r="N4254"/>
      <c r="O4254"/>
    </row>
    <row r="4255" spans="13:15" x14ac:dyDescent="0.2">
      <c r="M4255"/>
      <c r="N4255"/>
      <c r="O4255"/>
    </row>
    <row r="4256" spans="13:15" x14ac:dyDescent="0.2">
      <c r="M4256"/>
      <c r="N4256"/>
      <c r="O4256"/>
    </row>
    <row r="4257" spans="13:15" x14ac:dyDescent="0.2">
      <c r="M4257"/>
      <c r="N4257"/>
      <c r="O4257"/>
    </row>
    <row r="4258" spans="13:15" x14ac:dyDescent="0.2">
      <c r="M4258"/>
      <c r="N4258"/>
      <c r="O4258"/>
    </row>
    <row r="4259" spans="13:15" x14ac:dyDescent="0.2">
      <c r="M4259"/>
      <c r="N4259"/>
      <c r="O4259"/>
    </row>
    <row r="4260" spans="13:15" x14ac:dyDescent="0.2">
      <c r="M4260"/>
      <c r="N4260"/>
      <c r="O4260"/>
    </row>
    <row r="4261" spans="13:15" x14ac:dyDescent="0.2">
      <c r="M4261"/>
      <c r="N4261"/>
      <c r="O4261"/>
    </row>
    <row r="4262" spans="13:15" x14ac:dyDescent="0.2">
      <c r="M4262"/>
      <c r="N4262"/>
      <c r="O4262"/>
    </row>
    <row r="4263" spans="13:15" x14ac:dyDescent="0.2">
      <c r="M4263"/>
      <c r="N4263"/>
      <c r="O4263"/>
    </row>
    <row r="4264" spans="13:15" x14ac:dyDescent="0.2">
      <c r="M4264"/>
      <c r="N4264"/>
      <c r="O4264"/>
    </row>
    <row r="4265" spans="13:15" x14ac:dyDescent="0.2">
      <c r="M4265"/>
      <c r="N4265"/>
      <c r="O4265"/>
    </row>
    <row r="4266" spans="13:15" x14ac:dyDescent="0.2">
      <c r="M4266"/>
      <c r="N4266"/>
      <c r="O4266"/>
    </row>
    <row r="4267" spans="13:15" x14ac:dyDescent="0.2">
      <c r="M4267"/>
      <c r="N4267"/>
      <c r="O4267"/>
    </row>
    <row r="4268" spans="13:15" x14ac:dyDescent="0.2">
      <c r="M4268"/>
      <c r="N4268"/>
      <c r="O4268"/>
    </row>
    <row r="4269" spans="13:15" x14ac:dyDescent="0.2">
      <c r="M4269"/>
      <c r="N4269"/>
      <c r="O4269"/>
    </row>
    <row r="4270" spans="13:15" x14ac:dyDescent="0.2">
      <c r="M4270"/>
      <c r="N4270"/>
      <c r="O4270"/>
    </row>
    <row r="4271" spans="13:15" x14ac:dyDescent="0.2">
      <c r="M4271"/>
      <c r="N4271"/>
      <c r="O4271"/>
    </row>
    <row r="4272" spans="13:15" x14ac:dyDescent="0.2">
      <c r="M4272"/>
      <c r="N4272"/>
      <c r="O4272"/>
    </row>
    <row r="4273" spans="13:15" x14ac:dyDescent="0.2">
      <c r="M4273"/>
      <c r="N4273"/>
      <c r="O4273"/>
    </row>
    <row r="4274" spans="13:15" x14ac:dyDescent="0.2">
      <c r="M4274"/>
      <c r="N4274"/>
      <c r="O4274"/>
    </row>
    <row r="4275" spans="13:15" x14ac:dyDescent="0.2">
      <c r="M4275"/>
      <c r="N4275"/>
      <c r="O4275"/>
    </row>
    <row r="4276" spans="13:15" x14ac:dyDescent="0.2">
      <c r="M4276"/>
      <c r="N4276"/>
      <c r="O4276"/>
    </row>
    <row r="4277" spans="13:15" x14ac:dyDescent="0.2">
      <c r="M4277"/>
      <c r="N4277"/>
      <c r="O4277"/>
    </row>
    <row r="4278" spans="13:15" x14ac:dyDescent="0.2">
      <c r="M4278"/>
      <c r="N4278"/>
      <c r="O4278"/>
    </row>
    <row r="4279" spans="13:15" x14ac:dyDescent="0.2">
      <c r="M4279"/>
      <c r="N4279"/>
      <c r="O4279"/>
    </row>
    <row r="4280" spans="13:15" x14ac:dyDescent="0.2">
      <c r="M4280"/>
      <c r="N4280"/>
      <c r="O4280"/>
    </row>
    <row r="4281" spans="13:15" x14ac:dyDescent="0.2">
      <c r="M4281"/>
      <c r="N4281"/>
      <c r="O4281"/>
    </row>
    <row r="4282" spans="13:15" x14ac:dyDescent="0.2">
      <c r="M4282"/>
      <c r="N4282"/>
      <c r="O4282"/>
    </row>
    <row r="4283" spans="13:15" x14ac:dyDescent="0.2">
      <c r="M4283"/>
      <c r="N4283"/>
      <c r="O4283"/>
    </row>
    <row r="4284" spans="13:15" x14ac:dyDescent="0.2">
      <c r="M4284"/>
      <c r="N4284"/>
      <c r="O4284"/>
    </row>
    <row r="4285" spans="13:15" x14ac:dyDescent="0.2">
      <c r="M4285"/>
      <c r="N4285"/>
      <c r="O4285"/>
    </row>
    <row r="4286" spans="13:15" x14ac:dyDescent="0.2">
      <c r="M4286"/>
      <c r="N4286"/>
      <c r="O4286"/>
    </row>
    <row r="4287" spans="13:15" x14ac:dyDescent="0.2">
      <c r="M4287"/>
      <c r="N4287"/>
      <c r="O4287"/>
    </row>
    <row r="4288" spans="13:15" x14ac:dyDescent="0.2">
      <c r="M4288"/>
      <c r="N4288"/>
      <c r="O4288"/>
    </row>
    <row r="4289" spans="13:15" x14ac:dyDescent="0.2">
      <c r="M4289"/>
      <c r="N4289"/>
      <c r="O4289"/>
    </row>
    <row r="4290" spans="13:15" x14ac:dyDescent="0.2">
      <c r="M4290"/>
      <c r="N4290"/>
      <c r="O4290"/>
    </row>
    <row r="4291" spans="13:15" x14ac:dyDescent="0.2">
      <c r="M4291"/>
      <c r="N4291"/>
      <c r="O4291"/>
    </row>
    <row r="4292" spans="13:15" x14ac:dyDescent="0.2">
      <c r="M4292"/>
      <c r="N4292"/>
      <c r="O4292"/>
    </row>
    <row r="4293" spans="13:15" x14ac:dyDescent="0.2">
      <c r="M4293"/>
      <c r="N4293"/>
      <c r="O4293"/>
    </row>
    <row r="4294" spans="13:15" x14ac:dyDescent="0.2">
      <c r="M4294"/>
      <c r="N4294"/>
      <c r="O4294"/>
    </row>
    <row r="4295" spans="13:15" x14ac:dyDescent="0.2">
      <c r="M4295"/>
      <c r="N4295"/>
      <c r="O4295"/>
    </row>
    <row r="4296" spans="13:15" x14ac:dyDescent="0.2">
      <c r="M4296"/>
      <c r="N4296"/>
      <c r="O4296"/>
    </row>
    <row r="4297" spans="13:15" x14ac:dyDescent="0.2">
      <c r="M4297"/>
      <c r="N4297"/>
      <c r="O4297"/>
    </row>
    <row r="4298" spans="13:15" x14ac:dyDescent="0.2">
      <c r="M4298"/>
      <c r="N4298"/>
      <c r="O4298"/>
    </row>
    <row r="4299" spans="13:15" x14ac:dyDescent="0.2">
      <c r="M4299"/>
      <c r="N4299"/>
      <c r="O4299"/>
    </row>
    <row r="4300" spans="13:15" x14ac:dyDescent="0.2">
      <c r="M4300"/>
      <c r="N4300"/>
      <c r="O4300"/>
    </row>
    <row r="4301" spans="13:15" x14ac:dyDescent="0.2">
      <c r="M4301"/>
      <c r="N4301"/>
      <c r="O4301"/>
    </row>
    <row r="4302" spans="13:15" x14ac:dyDescent="0.2">
      <c r="M4302"/>
      <c r="N4302"/>
      <c r="O4302"/>
    </row>
    <row r="4303" spans="13:15" x14ac:dyDescent="0.2">
      <c r="M4303"/>
      <c r="N4303"/>
      <c r="O4303"/>
    </row>
    <row r="4304" spans="13:15" x14ac:dyDescent="0.2">
      <c r="M4304"/>
      <c r="N4304"/>
      <c r="O4304"/>
    </row>
    <row r="4305" spans="13:15" x14ac:dyDescent="0.2">
      <c r="M4305"/>
      <c r="N4305"/>
      <c r="O4305"/>
    </row>
    <row r="4306" spans="13:15" x14ac:dyDescent="0.2">
      <c r="M4306"/>
      <c r="N4306"/>
      <c r="O4306"/>
    </row>
    <row r="4307" spans="13:15" x14ac:dyDescent="0.2">
      <c r="M4307"/>
      <c r="N4307"/>
      <c r="O4307"/>
    </row>
    <row r="4308" spans="13:15" x14ac:dyDescent="0.2">
      <c r="M4308"/>
      <c r="N4308"/>
      <c r="O4308"/>
    </row>
    <row r="4309" spans="13:15" x14ac:dyDescent="0.2">
      <c r="M4309"/>
      <c r="N4309"/>
      <c r="O4309"/>
    </row>
    <row r="4310" spans="13:15" x14ac:dyDescent="0.2">
      <c r="M4310"/>
      <c r="N4310"/>
      <c r="O4310"/>
    </row>
    <row r="4311" spans="13:15" x14ac:dyDescent="0.2">
      <c r="M4311"/>
      <c r="N4311"/>
      <c r="O4311"/>
    </row>
    <row r="4312" spans="13:15" x14ac:dyDescent="0.2">
      <c r="M4312"/>
      <c r="N4312"/>
      <c r="O4312"/>
    </row>
    <row r="4313" spans="13:15" x14ac:dyDescent="0.2">
      <c r="M4313"/>
      <c r="N4313"/>
      <c r="O4313"/>
    </row>
    <row r="4314" spans="13:15" x14ac:dyDescent="0.2">
      <c r="M4314"/>
      <c r="N4314"/>
      <c r="O4314"/>
    </row>
    <row r="4315" spans="13:15" x14ac:dyDescent="0.2">
      <c r="M4315"/>
      <c r="N4315"/>
      <c r="O4315"/>
    </row>
    <row r="4316" spans="13:15" x14ac:dyDescent="0.2">
      <c r="M4316"/>
      <c r="N4316"/>
      <c r="O4316"/>
    </row>
    <row r="4317" spans="13:15" x14ac:dyDescent="0.2">
      <c r="M4317"/>
      <c r="N4317"/>
      <c r="O4317"/>
    </row>
    <row r="4318" spans="13:15" x14ac:dyDescent="0.2">
      <c r="M4318"/>
      <c r="N4318"/>
      <c r="O4318"/>
    </row>
    <row r="4319" spans="13:15" x14ac:dyDescent="0.2">
      <c r="M4319"/>
      <c r="N4319"/>
      <c r="O4319"/>
    </row>
    <row r="4320" spans="13:15" x14ac:dyDescent="0.2">
      <c r="M4320"/>
      <c r="N4320"/>
      <c r="O4320"/>
    </row>
    <row r="4321" spans="13:15" x14ac:dyDescent="0.2">
      <c r="M4321"/>
      <c r="N4321"/>
      <c r="O4321"/>
    </row>
    <row r="4322" spans="13:15" x14ac:dyDescent="0.2">
      <c r="M4322"/>
      <c r="N4322"/>
      <c r="O4322"/>
    </row>
    <row r="4323" spans="13:15" x14ac:dyDescent="0.2">
      <c r="M4323"/>
      <c r="N4323"/>
      <c r="O4323"/>
    </row>
    <row r="4324" spans="13:15" x14ac:dyDescent="0.2">
      <c r="M4324"/>
      <c r="N4324"/>
      <c r="O4324"/>
    </row>
    <row r="4325" spans="13:15" x14ac:dyDescent="0.2">
      <c r="M4325"/>
      <c r="N4325"/>
      <c r="O4325"/>
    </row>
    <row r="4326" spans="13:15" x14ac:dyDescent="0.2">
      <c r="M4326"/>
      <c r="N4326"/>
      <c r="O4326"/>
    </row>
    <row r="4327" spans="13:15" x14ac:dyDescent="0.2">
      <c r="M4327"/>
      <c r="N4327"/>
      <c r="O4327"/>
    </row>
    <row r="4328" spans="13:15" x14ac:dyDescent="0.2">
      <c r="M4328"/>
      <c r="N4328"/>
      <c r="O4328"/>
    </row>
    <row r="4329" spans="13:15" x14ac:dyDescent="0.2">
      <c r="M4329"/>
      <c r="N4329"/>
      <c r="O4329"/>
    </row>
    <row r="4330" spans="13:15" x14ac:dyDescent="0.2">
      <c r="M4330"/>
      <c r="N4330"/>
      <c r="O4330"/>
    </row>
    <row r="4331" spans="13:15" x14ac:dyDescent="0.2">
      <c r="M4331"/>
      <c r="N4331"/>
      <c r="O4331"/>
    </row>
    <row r="4332" spans="13:15" x14ac:dyDescent="0.2">
      <c r="M4332"/>
      <c r="N4332"/>
      <c r="O4332"/>
    </row>
    <row r="4333" spans="13:15" x14ac:dyDescent="0.2">
      <c r="M4333"/>
      <c r="N4333"/>
      <c r="O4333"/>
    </row>
    <row r="4334" spans="13:15" x14ac:dyDescent="0.2">
      <c r="M4334"/>
      <c r="N4334"/>
      <c r="O4334"/>
    </row>
    <row r="4335" spans="13:15" x14ac:dyDescent="0.2">
      <c r="M4335"/>
      <c r="N4335"/>
      <c r="O4335"/>
    </row>
    <row r="4336" spans="13:15" x14ac:dyDescent="0.2">
      <c r="M4336"/>
      <c r="N4336"/>
      <c r="O4336"/>
    </row>
    <row r="4337" spans="13:15" x14ac:dyDescent="0.2">
      <c r="M4337"/>
      <c r="N4337"/>
      <c r="O4337"/>
    </row>
    <row r="4338" spans="13:15" x14ac:dyDescent="0.2">
      <c r="M4338"/>
      <c r="N4338"/>
      <c r="O4338"/>
    </row>
    <row r="4339" spans="13:15" x14ac:dyDescent="0.2">
      <c r="M4339"/>
      <c r="N4339"/>
      <c r="O4339"/>
    </row>
    <row r="4340" spans="13:15" x14ac:dyDescent="0.2">
      <c r="M4340"/>
      <c r="N4340"/>
      <c r="O4340"/>
    </row>
    <row r="4341" spans="13:15" x14ac:dyDescent="0.2">
      <c r="M4341"/>
      <c r="N4341"/>
      <c r="O4341"/>
    </row>
    <row r="4342" spans="13:15" x14ac:dyDescent="0.2">
      <c r="M4342"/>
      <c r="N4342"/>
      <c r="O4342"/>
    </row>
    <row r="4343" spans="13:15" x14ac:dyDescent="0.2">
      <c r="M4343"/>
      <c r="N4343"/>
      <c r="O4343"/>
    </row>
    <row r="4344" spans="13:15" x14ac:dyDescent="0.2">
      <c r="M4344"/>
      <c r="N4344"/>
      <c r="O4344"/>
    </row>
    <row r="4345" spans="13:15" x14ac:dyDescent="0.2">
      <c r="M4345"/>
      <c r="N4345"/>
      <c r="O4345"/>
    </row>
    <row r="4346" spans="13:15" x14ac:dyDescent="0.2">
      <c r="M4346"/>
      <c r="N4346"/>
      <c r="O4346"/>
    </row>
    <row r="4347" spans="13:15" x14ac:dyDescent="0.2">
      <c r="M4347"/>
      <c r="N4347"/>
      <c r="O4347"/>
    </row>
    <row r="4348" spans="13:15" x14ac:dyDescent="0.2">
      <c r="M4348"/>
      <c r="N4348"/>
      <c r="O4348"/>
    </row>
    <row r="4349" spans="13:15" x14ac:dyDescent="0.2">
      <c r="M4349"/>
      <c r="N4349"/>
      <c r="O4349"/>
    </row>
    <row r="4350" spans="13:15" x14ac:dyDescent="0.2">
      <c r="M4350"/>
      <c r="N4350"/>
      <c r="O4350"/>
    </row>
    <row r="4351" spans="13:15" x14ac:dyDescent="0.2">
      <c r="M4351"/>
      <c r="N4351"/>
      <c r="O4351"/>
    </row>
    <row r="4352" spans="13:15" x14ac:dyDescent="0.2">
      <c r="M4352"/>
      <c r="N4352"/>
      <c r="O4352"/>
    </row>
    <row r="4353" spans="13:15" x14ac:dyDescent="0.2">
      <c r="M4353"/>
      <c r="N4353"/>
      <c r="O4353"/>
    </row>
    <row r="4354" spans="13:15" x14ac:dyDescent="0.2">
      <c r="M4354"/>
      <c r="N4354"/>
      <c r="O4354"/>
    </row>
    <row r="4355" spans="13:15" x14ac:dyDescent="0.2">
      <c r="M4355"/>
      <c r="N4355"/>
      <c r="O4355"/>
    </row>
    <row r="4356" spans="13:15" x14ac:dyDescent="0.2">
      <c r="M4356"/>
      <c r="N4356"/>
      <c r="O4356"/>
    </row>
    <row r="4357" spans="13:15" x14ac:dyDescent="0.2">
      <c r="M4357"/>
      <c r="N4357"/>
      <c r="O4357"/>
    </row>
    <row r="4358" spans="13:15" x14ac:dyDescent="0.2">
      <c r="M4358"/>
      <c r="N4358"/>
      <c r="O4358"/>
    </row>
    <row r="4359" spans="13:15" x14ac:dyDescent="0.2">
      <c r="M4359"/>
      <c r="N4359"/>
      <c r="O4359"/>
    </row>
    <row r="4360" spans="13:15" x14ac:dyDescent="0.2">
      <c r="M4360"/>
      <c r="N4360"/>
      <c r="O4360"/>
    </row>
    <row r="4361" spans="13:15" x14ac:dyDescent="0.2">
      <c r="M4361"/>
      <c r="N4361"/>
      <c r="O4361"/>
    </row>
    <row r="4362" spans="13:15" x14ac:dyDescent="0.2">
      <c r="M4362"/>
      <c r="N4362"/>
      <c r="O4362"/>
    </row>
    <row r="4363" spans="13:15" x14ac:dyDescent="0.2">
      <c r="M4363"/>
      <c r="N4363"/>
      <c r="O4363"/>
    </row>
    <row r="4364" spans="13:15" x14ac:dyDescent="0.2">
      <c r="M4364"/>
      <c r="N4364"/>
      <c r="O4364"/>
    </row>
    <row r="4365" spans="13:15" x14ac:dyDescent="0.2">
      <c r="M4365"/>
      <c r="N4365"/>
      <c r="O4365"/>
    </row>
    <row r="4366" spans="13:15" x14ac:dyDescent="0.2">
      <c r="M4366"/>
      <c r="N4366"/>
      <c r="O4366"/>
    </row>
    <row r="4367" spans="13:15" x14ac:dyDescent="0.2">
      <c r="M4367"/>
      <c r="N4367"/>
      <c r="O4367"/>
    </row>
    <row r="4368" spans="13:15" x14ac:dyDescent="0.2">
      <c r="M4368"/>
      <c r="N4368"/>
      <c r="O4368"/>
    </row>
    <row r="4369" spans="13:15" x14ac:dyDescent="0.2">
      <c r="M4369"/>
      <c r="N4369"/>
      <c r="O4369"/>
    </row>
    <row r="4370" spans="13:15" x14ac:dyDescent="0.2">
      <c r="M4370"/>
      <c r="N4370"/>
      <c r="O4370"/>
    </row>
    <row r="4371" spans="13:15" x14ac:dyDescent="0.2">
      <c r="M4371"/>
      <c r="N4371"/>
      <c r="O4371"/>
    </row>
    <row r="4372" spans="13:15" x14ac:dyDescent="0.2">
      <c r="M4372"/>
      <c r="N4372"/>
      <c r="O4372"/>
    </row>
    <row r="4373" spans="13:15" x14ac:dyDescent="0.2">
      <c r="M4373"/>
      <c r="N4373"/>
      <c r="O4373"/>
    </row>
    <row r="4374" spans="13:15" x14ac:dyDescent="0.2">
      <c r="M4374"/>
      <c r="N4374"/>
      <c r="O4374"/>
    </row>
    <row r="4375" spans="13:15" x14ac:dyDescent="0.2">
      <c r="M4375"/>
      <c r="N4375"/>
      <c r="O4375"/>
    </row>
    <row r="4376" spans="13:15" x14ac:dyDescent="0.2">
      <c r="M4376"/>
      <c r="N4376"/>
      <c r="O4376"/>
    </row>
    <row r="4377" spans="13:15" x14ac:dyDescent="0.2">
      <c r="M4377"/>
      <c r="N4377"/>
      <c r="O4377"/>
    </row>
    <row r="4378" spans="13:15" x14ac:dyDescent="0.2">
      <c r="M4378"/>
      <c r="N4378"/>
      <c r="O4378"/>
    </row>
    <row r="4379" spans="13:15" x14ac:dyDescent="0.2">
      <c r="M4379"/>
      <c r="N4379"/>
      <c r="O4379"/>
    </row>
    <row r="4380" spans="13:15" x14ac:dyDescent="0.2">
      <c r="M4380"/>
      <c r="N4380"/>
      <c r="O4380"/>
    </row>
    <row r="4381" spans="13:15" x14ac:dyDescent="0.2">
      <c r="M4381"/>
      <c r="N4381"/>
      <c r="O4381"/>
    </row>
    <row r="4382" spans="13:15" x14ac:dyDescent="0.2">
      <c r="M4382"/>
      <c r="N4382"/>
      <c r="O4382"/>
    </row>
    <row r="4383" spans="13:15" x14ac:dyDescent="0.2">
      <c r="M4383"/>
      <c r="N4383"/>
      <c r="O4383"/>
    </row>
    <row r="4384" spans="13:15" x14ac:dyDescent="0.2">
      <c r="M4384"/>
      <c r="N4384"/>
      <c r="O4384"/>
    </row>
    <row r="4385" spans="13:15" x14ac:dyDescent="0.2">
      <c r="M4385"/>
      <c r="N4385"/>
      <c r="O4385"/>
    </row>
    <row r="4386" spans="13:15" x14ac:dyDescent="0.2">
      <c r="M4386"/>
      <c r="N4386"/>
      <c r="O4386"/>
    </row>
    <row r="4387" spans="13:15" x14ac:dyDescent="0.2">
      <c r="M4387"/>
      <c r="N4387"/>
      <c r="O4387"/>
    </row>
    <row r="4388" spans="13:15" x14ac:dyDescent="0.2">
      <c r="M4388"/>
      <c r="N4388"/>
      <c r="O4388"/>
    </row>
    <row r="4389" spans="13:15" x14ac:dyDescent="0.2">
      <c r="M4389"/>
      <c r="N4389"/>
      <c r="O4389"/>
    </row>
    <row r="4390" spans="13:15" x14ac:dyDescent="0.2">
      <c r="M4390"/>
      <c r="N4390"/>
      <c r="O4390"/>
    </row>
    <row r="4391" spans="13:15" x14ac:dyDescent="0.2">
      <c r="M4391"/>
      <c r="N4391"/>
      <c r="O4391"/>
    </row>
    <row r="4392" spans="13:15" x14ac:dyDescent="0.2">
      <c r="M4392"/>
      <c r="N4392"/>
      <c r="O4392"/>
    </row>
    <row r="4393" spans="13:15" x14ac:dyDescent="0.2">
      <c r="M4393"/>
      <c r="N4393"/>
      <c r="O4393"/>
    </row>
    <row r="4394" spans="13:15" x14ac:dyDescent="0.2">
      <c r="M4394"/>
      <c r="N4394"/>
      <c r="O4394"/>
    </row>
    <row r="4395" spans="13:15" x14ac:dyDescent="0.2">
      <c r="M4395"/>
      <c r="N4395"/>
      <c r="O4395"/>
    </row>
    <row r="4396" spans="13:15" x14ac:dyDescent="0.2">
      <c r="M4396"/>
      <c r="N4396"/>
      <c r="O4396"/>
    </row>
    <row r="4397" spans="13:15" x14ac:dyDescent="0.2">
      <c r="M4397"/>
      <c r="N4397"/>
      <c r="O4397"/>
    </row>
    <row r="4398" spans="13:15" x14ac:dyDescent="0.2">
      <c r="M4398"/>
      <c r="N4398"/>
      <c r="O4398"/>
    </row>
    <row r="4399" spans="13:15" x14ac:dyDescent="0.2">
      <c r="M4399"/>
      <c r="N4399"/>
      <c r="O4399"/>
    </row>
    <row r="4400" spans="13:15" x14ac:dyDescent="0.2">
      <c r="M4400"/>
      <c r="N4400"/>
      <c r="O4400"/>
    </row>
    <row r="4401" spans="13:15" x14ac:dyDescent="0.2">
      <c r="M4401"/>
      <c r="N4401"/>
      <c r="O4401"/>
    </row>
    <row r="4402" spans="13:15" x14ac:dyDescent="0.2">
      <c r="M4402"/>
      <c r="N4402"/>
      <c r="O4402"/>
    </row>
    <row r="4403" spans="13:15" x14ac:dyDescent="0.2">
      <c r="M4403"/>
      <c r="N4403"/>
      <c r="O4403"/>
    </row>
    <row r="4404" spans="13:15" x14ac:dyDescent="0.2">
      <c r="M4404"/>
      <c r="N4404"/>
      <c r="O4404"/>
    </row>
    <row r="4405" spans="13:15" x14ac:dyDescent="0.2">
      <c r="M4405"/>
      <c r="N4405"/>
      <c r="O4405"/>
    </row>
    <row r="4406" spans="13:15" x14ac:dyDescent="0.2">
      <c r="M4406"/>
      <c r="N4406"/>
      <c r="O4406"/>
    </row>
    <row r="4407" spans="13:15" x14ac:dyDescent="0.2">
      <c r="M4407"/>
      <c r="N4407"/>
      <c r="O4407"/>
    </row>
    <row r="4408" spans="13:15" x14ac:dyDescent="0.2">
      <c r="M4408"/>
      <c r="N4408"/>
      <c r="O4408"/>
    </row>
    <row r="4409" spans="13:15" x14ac:dyDescent="0.2">
      <c r="M4409"/>
      <c r="N4409"/>
      <c r="O4409"/>
    </row>
    <row r="4410" spans="13:15" x14ac:dyDescent="0.2">
      <c r="M4410"/>
      <c r="N4410"/>
      <c r="O4410"/>
    </row>
    <row r="4411" spans="13:15" x14ac:dyDescent="0.2">
      <c r="M4411"/>
      <c r="N4411"/>
      <c r="O4411"/>
    </row>
    <row r="4412" spans="13:15" x14ac:dyDescent="0.2">
      <c r="M4412"/>
      <c r="N4412"/>
      <c r="O4412"/>
    </row>
    <row r="4413" spans="13:15" x14ac:dyDescent="0.2">
      <c r="M4413"/>
      <c r="N4413"/>
      <c r="O4413"/>
    </row>
    <row r="4414" spans="13:15" x14ac:dyDescent="0.2">
      <c r="M4414"/>
      <c r="N4414"/>
      <c r="O4414"/>
    </row>
    <row r="4415" spans="13:15" x14ac:dyDescent="0.2">
      <c r="M4415"/>
      <c r="N4415"/>
      <c r="O4415"/>
    </row>
    <row r="4416" spans="13:15" x14ac:dyDescent="0.2">
      <c r="M4416"/>
      <c r="N4416"/>
      <c r="O4416"/>
    </row>
    <row r="4417" spans="13:15" x14ac:dyDescent="0.2">
      <c r="M4417"/>
      <c r="N4417"/>
      <c r="O4417"/>
    </row>
    <row r="4418" spans="13:15" x14ac:dyDescent="0.2">
      <c r="M4418"/>
      <c r="N4418"/>
      <c r="O4418"/>
    </row>
    <row r="4419" spans="13:15" x14ac:dyDescent="0.2">
      <c r="M4419"/>
      <c r="N4419"/>
      <c r="O4419"/>
    </row>
    <row r="4420" spans="13:15" x14ac:dyDescent="0.2">
      <c r="M4420"/>
      <c r="N4420"/>
      <c r="O4420"/>
    </row>
    <row r="4421" spans="13:15" x14ac:dyDescent="0.2">
      <c r="M4421"/>
      <c r="N4421"/>
      <c r="O4421"/>
    </row>
    <row r="4422" spans="13:15" x14ac:dyDescent="0.2">
      <c r="M4422"/>
      <c r="N4422"/>
      <c r="O4422"/>
    </row>
    <row r="4423" spans="13:15" x14ac:dyDescent="0.2">
      <c r="M4423"/>
      <c r="N4423"/>
      <c r="O4423"/>
    </row>
    <row r="4424" spans="13:15" x14ac:dyDescent="0.2">
      <c r="M4424"/>
      <c r="N4424"/>
      <c r="O4424"/>
    </row>
    <row r="4425" spans="13:15" x14ac:dyDescent="0.2">
      <c r="M4425"/>
      <c r="N4425"/>
      <c r="O4425"/>
    </row>
    <row r="4426" spans="13:15" x14ac:dyDescent="0.2">
      <c r="M4426"/>
      <c r="N4426"/>
      <c r="O4426"/>
    </row>
    <row r="4427" spans="13:15" x14ac:dyDescent="0.2">
      <c r="M4427"/>
      <c r="N4427"/>
      <c r="O4427"/>
    </row>
    <row r="4428" spans="13:15" x14ac:dyDescent="0.2">
      <c r="M4428"/>
      <c r="N4428"/>
      <c r="O4428"/>
    </row>
    <row r="4429" spans="13:15" x14ac:dyDescent="0.2">
      <c r="M4429"/>
      <c r="N4429"/>
      <c r="O4429"/>
    </row>
    <row r="4430" spans="13:15" x14ac:dyDescent="0.2">
      <c r="M4430"/>
      <c r="N4430"/>
      <c r="O4430"/>
    </row>
    <row r="4431" spans="13:15" x14ac:dyDescent="0.2">
      <c r="M4431"/>
      <c r="N4431"/>
      <c r="O4431"/>
    </row>
    <row r="4432" spans="13:15" x14ac:dyDescent="0.2">
      <c r="M4432"/>
      <c r="N4432"/>
      <c r="O4432"/>
    </row>
    <row r="4433" spans="13:15" x14ac:dyDescent="0.2">
      <c r="M4433"/>
      <c r="N4433"/>
      <c r="O4433"/>
    </row>
    <row r="4434" spans="13:15" x14ac:dyDescent="0.2">
      <c r="M4434"/>
      <c r="N4434"/>
      <c r="O4434"/>
    </row>
    <row r="4435" spans="13:15" x14ac:dyDescent="0.2">
      <c r="M4435"/>
      <c r="N4435"/>
      <c r="O4435"/>
    </row>
    <row r="4436" spans="13:15" x14ac:dyDescent="0.2">
      <c r="M4436"/>
      <c r="N4436"/>
      <c r="O4436"/>
    </row>
    <row r="4437" spans="13:15" x14ac:dyDescent="0.2">
      <c r="M4437"/>
      <c r="N4437"/>
      <c r="O4437"/>
    </row>
    <row r="4438" spans="13:15" x14ac:dyDescent="0.2">
      <c r="M4438"/>
      <c r="N4438"/>
      <c r="O4438"/>
    </row>
    <row r="4439" spans="13:15" x14ac:dyDescent="0.2">
      <c r="M4439"/>
      <c r="N4439"/>
      <c r="O4439"/>
    </row>
    <row r="4440" spans="13:15" x14ac:dyDescent="0.2">
      <c r="M4440"/>
      <c r="N4440"/>
      <c r="O4440"/>
    </row>
    <row r="4441" spans="13:15" x14ac:dyDescent="0.2">
      <c r="M4441"/>
      <c r="N4441"/>
      <c r="O4441"/>
    </row>
    <row r="4442" spans="13:15" x14ac:dyDescent="0.2">
      <c r="M4442"/>
      <c r="N4442"/>
      <c r="O4442"/>
    </row>
    <row r="4443" spans="13:15" x14ac:dyDescent="0.2">
      <c r="M4443"/>
      <c r="N4443"/>
      <c r="O4443"/>
    </row>
    <row r="4444" spans="13:15" x14ac:dyDescent="0.2">
      <c r="M4444"/>
      <c r="N4444"/>
      <c r="O4444"/>
    </row>
    <row r="4445" spans="13:15" x14ac:dyDescent="0.2">
      <c r="M4445"/>
      <c r="N4445"/>
      <c r="O4445"/>
    </row>
    <row r="4446" spans="13:15" x14ac:dyDescent="0.2">
      <c r="M4446"/>
      <c r="N4446"/>
      <c r="O4446"/>
    </row>
    <row r="4447" spans="13:15" x14ac:dyDescent="0.2">
      <c r="M4447"/>
      <c r="N4447"/>
      <c r="O4447"/>
    </row>
    <row r="4448" spans="13:15" x14ac:dyDescent="0.2">
      <c r="M4448"/>
      <c r="N4448"/>
      <c r="O4448"/>
    </row>
    <row r="4449" spans="13:15" x14ac:dyDescent="0.2">
      <c r="M4449"/>
      <c r="N4449"/>
      <c r="O4449"/>
    </row>
    <row r="4450" spans="13:15" x14ac:dyDescent="0.2">
      <c r="M4450"/>
      <c r="N4450"/>
      <c r="O4450"/>
    </row>
    <row r="4451" spans="13:15" x14ac:dyDescent="0.2">
      <c r="M4451"/>
      <c r="N4451"/>
      <c r="O4451"/>
    </row>
    <row r="4452" spans="13:15" x14ac:dyDescent="0.2">
      <c r="M4452"/>
      <c r="N4452"/>
      <c r="O4452"/>
    </row>
    <row r="4453" spans="13:15" x14ac:dyDescent="0.2">
      <c r="M4453"/>
      <c r="N4453"/>
      <c r="O4453"/>
    </row>
    <row r="4454" spans="13:15" x14ac:dyDescent="0.2">
      <c r="M4454"/>
      <c r="N4454"/>
      <c r="O4454"/>
    </row>
    <row r="4455" spans="13:15" x14ac:dyDescent="0.2">
      <c r="M4455"/>
      <c r="N4455"/>
      <c r="O4455"/>
    </row>
    <row r="4456" spans="13:15" x14ac:dyDescent="0.2">
      <c r="M4456"/>
      <c r="N4456"/>
      <c r="O4456"/>
    </row>
    <row r="4457" spans="13:15" x14ac:dyDescent="0.2">
      <c r="M4457"/>
      <c r="N4457"/>
      <c r="O4457"/>
    </row>
    <row r="4458" spans="13:15" x14ac:dyDescent="0.2">
      <c r="M4458"/>
      <c r="N4458"/>
      <c r="O4458"/>
    </row>
    <row r="4459" spans="13:15" x14ac:dyDescent="0.2">
      <c r="M4459"/>
      <c r="N4459"/>
      <c r="O4459"/>
    </row>
    <row r="4460" spans="13:15" x14ac:dyDescent="0.2">
      <c r="M4460"/>
      <c r="N4460"/>
      <c r="O4460"/>
    </row>
    <row r="4461" spans="13:15" x14ac:dyDescent="0.2">
      <c r="M4461"/>
      <c r="N4461"/>
      <c r="O4461"/>
    </row>
    <row r="4462" spans="13:15" x14ac:dyDescent="0.2">
      <c r="M4462"/>
      <c r="N4462"/>
      <c r="O4462"/>
    </row>
    <row r="4463" spans="13:15" x14ac:dyDescent="0.2">
      <c r="M4463"/>
      <c r="N4463"/>
      <c r="O4463"/>
    </row>
    <row r="4464" spans="13:15" x14ac:dyDescent="0.2">
      <c r="M4464"/>
      <c r="N4464"/>
      <c r="O4464"/>
    </row>
    <row r="4465" spans="13:15" x14ac:dyDescent="0.2">
      <c r="M4465"/>
      <c r="N4465"/>
      <c r="O4465"/>
    </row>
    <row r="4466" spans="13:15" x14ac:dyDescent="0.2">
      <c r="M4466"/>
      <c r="N4466"/>
      <c r="O4466"/>
    </row>
    <row r="4467" spans="13:15" x14ac:dyDescent="0.2">
      <c r="M4467"/>
      <c r="N4467"/>
      <c r="O4467"/>
    </row>
    <row r="4468" spans="13:15" x14ac:dyDescent="0.2">
      <c r="M4468"/>
      <c r="N4468"/>
      <c r="O4468"/>
    </row>
    <row r="4469" spans="13:15" x14ac:dyDescent="0.2">
      <c r="M4469"/>
      <c r="N4469"/>
      <c r="O4469"/>
    </row>
    <row r="4470" spans="13:15" x14ac:dyDescent="0.2">
      <c r="M4470"/>
      <c r="N4470"/>
      <c r="O4470"/>
    </row>
    <row r="4471" spans="13:15" x14ac:dyDescent="0.2">
      <c r="M4471"/>
      <c r="N4471"/>
      <c r="O4471"/>
    </row>
    <row r="4472" spans="13:15" x14ac:dyDescent="0.2">
      <c r="M4472"/>
      <c r="N4472"/>
      <c r="O4472"/>
    </row>
    <row r="4473" spans="13:15" x14ac:dyDescent="0.2">
      <c r="M4473"/>
      <c r="N4473"/>
      <c r="O4473"/>
    </row>
    <row r="4474" spans="13:15" x14ac:dyDescent="0.2">
      <c r="M4474"/>
      <c r="N4474"/>
      <c r="O4474"/>
    </row>
    <row r="4475" spans="13:15" x14ac:dyDescent="0.2">
      <c r="M4475"/>
      <c r="N4475"/>
      <c r="O4475"/>
    </row>
    <row r="4476" spans="13:15" x14ac:dyDescent="0.2">
      <c r="M4476"/>
      <c r="N4476"/>
      <c r="O4476"/>
    </row>
    <row r="4477" spans="13:15" x14ac:dyDescent="0.2">
      <c r="M4477"/>
      <c r="N4477"/>
      <c r="O4477"/>
    </row>
    <row r="4478" spans="13:15" x14ac:dyDescent="0.2">
      <c r="M4478"/>
      <c r="N4478"/>
      <c r="O4478"/>
    </row>
    <row r="4479" spans="13:15" x14ac:dyDescent="0.2">
      <c r="M4479"/>
      <c r="N4479"/>
      <c r="O4479"/>
    </row>
    <row r="4480" spans="13:15" x14ac:dyDescent="0.2">
      <c r="M4480"/>
      <c r="N4480"/>
      <c r="O4480"/>
    </row>
    <row r="4481" spans="13:15" x14ac:dyDescent="0.2">
      <c r="M4481"/>
      <c r="N4481"/>
      <c r="O4481"/>
    </row>
    <row r="4482" spans="13:15" x14ac:dyDescent="0.2">
      <c r="M4482"/>
      <c r="N4482"/>
      <c r="O4482"/>
    </row>
    <row r="4483" spans="13:15" x14ac:dyDescent="0.2">
      <c r="M4483"/>
      <c r="N4483"/>
      <c r="O4483"/>
    </row>
    <row r="4484" spans="13:15" x14ac:dyDescent="0.2">
      <c r="M4484"/>
      <c r="N4484"/>
      <c r="O4484"/>
    </row>
    <row r="4485" spans="13:15" x14ac:dyDescent="0.2">
      <c r="M4485"/>
      <c r="N4485"/>
      <c r="O4485"/>
    </row>
    <row r="4486" spans="13:15" x14ac:dyDescent="0.2">
      <c r="M4486"/>
      <c r="N4486"/>
      <c r="O4486"/>
    </row>
    <row r="4487" spans="13:15" x14ac:dyDescent="0.2">
      <c r="M4487"/>
      <c r="N4487"/>
      <c r="O4487"/>
    </row>
    <row r="4488" spans="13:15" x14ac:dyDescent="0.2">
      <c r="M4488"/>
      <c r="N4488"/>
      <c r="O4488"/>
    </row>
    <row r="4489" spans="13:15" x14ac:dyDescent="0.2">
      <c r="M4489"/>
      <c r="N4489"/>
      <c r="O4489"/>
    </row>
    <row r="4490" spans="13:15" x14ac:dyDescent="0.2">
      <c r="M4490"/>
      <c r="N4490"/>
      <c r="O4490"/>
    </row>
    <row r="4491" spans="13:15" x14ac:dyDescent="0.2">
      <c r="M4491"/>
      <c r="N4491"/>
      <c r="O4491"/>
    </row>
    <row r="4492" spans="13:15" x14ac:dyDescent="0.2">
      <c r="M4492"/>
      <c r="N4492"/>
      <c r="O4492"/>
    </row>
    <row r="4493" spans="13:15" x14ac:dyDescent="0.2">
      <c r="M4493"/>
      <c r="N4493"/>
      <c r="O4493"/>
    </row>
    <row r="4494" spans="13:15" x14ac:dyDescent="0.2">
      <c r="M4494"/>
      <c r="N4494"/>
      <c r="O4494"/>
    </row>
    <row r="4495" spans="13:15" x14ac:dyDescent="0.2">
      <c r="M4495"/>
      <c r="N4495"/>
      <c r="O4495"/>
    </row>
    <row r="4496" spans="13:15" x14ac:dyDescent="0.2">
      <c r="M4496"/>
      <c r="N4496"/>
      <c r="O4496"/>
    </row>
    <row r="4497" spans="13:15" x14ac:dyDescent="0.2">
      <c r="M4497"/>
      <c r="N4497"/>
      <c r="O4497"/>
    </row>
    <row r="4498" spans="13:15" x14ac:dyDescent="0.2">
      <c r="M4498"/>
      <c r="N4498"/>
      <c r="O4498"/>
    </row>
    <row r="4499" spans="13:15" x14ac:dyDescent="0.2">
      <c r="M4499"/>
      <c r="N4499"/>
      <c r="O4499"/>
    </row>
    <row r="4500" spans="13:15" x14ac:dyDescent="0.2">
      <c r="M4500"/>
      <c r="N4500"/>
      <c r="O4500"/>
    </row>
    <row r="4501" spans="13:15" x14ac:dyDescent="0.2">
      <c r="M4501"/>
      <c r="N4501"/>
      <c r="O4501"/>
    </row>
    <row r="4502" spans="13:15" x14ac:dyDescent="0.2">
      <c r="M4502"/>
      <c r="N4502"/>
      <c r="O4502"/>
    </row>
    <row r="4503" spans="13:15" x14ac:dyDescent="0.2">
      <c r="M4503"/>
      <c r="N4503"/>
      <c r="O4503"/>
    </row>
    <row r="4504" spans="13:15" x14ac:dyDescent="0.2">
      <c r="M4504"/>
      <c r="N4504"/>
      <c r="O4504"/>
    </row>
    <row r="4505" spans="13:15" x14ac:dyDescent="0.2">
      <c r="M4505"/>
      <c r="N4505"/>
      <c r="O4505"/>
    </row>
    <row r="4506" spans="13:15" x14ac:dyDescent="0.2">
      <c r="M4506"/>
      <c r="N4506"/>
      <c r="O4506"/>
    </row>
    <row r="4507" spans="13:15" x14ac:dyDescent="0.2">
      <c r="M4507"/>
      <c r="N4507"/>
      <c r="O4507"/>
    </row>
    <row r="4508" spans="13:15" x14ac:dyDescent="0.2">
      <c r="M4508"/>
      <c r="N4508"/>
      <c r="O4508"/>
    </row>
    <row r="4509" spans="13:15" x14ac:dyDescent="0.2">
      <c r="M4509"/>
      <c r="N4509"/>
      <c r="O4509"/>
    </row>
    <row r="4510" spans="13:15" x14ac:dyDescent="0.2">
      <c r="M4510"/>
      <c r="N4510"/>
      <c r="O4510"/>
    </row>
    <row r="4511" spans="13:15" x14ac:dyDescent="0.2">
      <c r="M4511"/>
      <c r="N4511"/>
      <c r="O4511"/>
    </row>
    <row r="4512" spans="13:15" x14ac:dyDescent="0.2">
      <c r="M4512"/>
      <c r="N4512"/>
      <c r="O4512"/>
    </row>
    <row r="4513" spans="13:15" x14ac:dyDescent="0.2">
      <c r="M4513"/>
      <c r="N4513"/>
      <c r="O4513"/>
    </row>
    <row r="4514" spans="13:15" x14ac:dyDescent="0.2">
      <c r="M4514"/>
      <c r="N4514"/>
      <c r="O4514"/>
    </row>
    <row r="4515" spans="13:15" x14ac:dyDescent="0.2">
      <c r="M4515"/>
      <c r="N4515"/>
      <c r="O4515"/>
    </row>
    <row r="4516" spans="13:15" x14ac:dyDescent="0.2">
      <c r="M4516"/>
      <c r="N4516"/>
      <c r="O4516"/>
    </row>
    <row r="4517" spans="13:15" x14ac:dyDescent="0.2">
      <c r="M4517"/>
      <c r="N4517"/>
      <c r="O4517"/>
    </row>
    <row r="4518" spans="13:15" x14ac:dyDescent="0.2">
      <c r="M4518"/>
      <c r="N4518"/>
      <c r="O4518"/>
    </row>
    <row r="4519" spans="13:15" x14ac:dyDescent="0.2">
      <c r="M4519"/>
      <c r="N4519"/>
      <c r="O4519"/>
    </row>
    <row r="4520" spans="13:15" x14ac:dyDescent="0.2">
      <c r="M4520"/>
      <c r="N4520"/>
      <c r="O4520"/>
    </row>
    <row r="4521" spans="13:15" x14ac:dyDescent="0.2">
      <c r="M4521"/>
      <c r="N4521"/>
      <c r="O4521"/>
    </row>
    <row r="4522" spans="13:15" x14ac:dyDescent="0.2">
      <c r="M4522"/>
      <c r="N4522"/>
      <c r="O4522"/>
    </row>
    <row r="4523" spans="13:15" x14ac:dyDescent="0.2">
      <c r="M4523"/>
      <c r="N4523"/>
      <c r="O4523"/>
    </row>
    <row r="4524" spans="13:15" x14ac:dyDescent="0.2">
      <c r="M4524"/>
      <c r="N4524"/>
      <c r="O4524"/>
    </row>
    <row r="4525" spans="13:15" x14ac:dyDescent="0.2">
      <c r="M4525"/>
      <c r="N4525"/>
      <c r="O4525"/>
    </row>
    <row r="4526" spans="13:15" x14ac:dyDescent="0.2">
      <c r="M4526"/>
      <c r="N4526"/>
      <c r="O4526"/>
    </row>
    <row r="4527" spans="13:15" x14ac:dyDescent="0.2">
      <c r="M4527"/>
      <c r="N4527"/>
      <c r="O4527"/>
    </row>
    <row r="4528" spans="13:15" x14ac:dyDescent="0.2">
      <c r="M4528"/>
      <c r="N4528"/>
      <c r="O4528"/>
    </row>
    <row r="4529" spans="13:15" x14ac:dyDescent="0.2">
      <c r="M4529"/>
      <c r="N4529"/>
      <c r="O4529"/>
    </row>
    <row r="4530" spans="13:15" x14ac:dyDescent="0.2">
      <c r="M4530"/>
      <c r="N4530"/>
      <c r="O4530"/>
    </row>
    <row r="4531" spans="13:15" x14ac:dyDescent="0.2">
      <c r="M4531"/>
      <c r="N4531"/>
      <c r="O4531"/>
    </row>
    <row r="4532" spans="13:15" x14ac:dyDescent="0.2">
      <c r="M4532"/>
      <c r="N4532"/>
      <c r="O4532"/>
    </row>
    <row r="4533" spans="13:15" x14ac:dyDescent="0.2">
      <c r="M4533"/>
      <c r="N4533"/>
      <c r="O4533"/>
    </row>
    <row r="4534" spans="13:15" x14ac:dyDescent="0.2">
      <c r="M4534"/>
      <c r="N4534"/>
      <c r="O4534"/>
    </row>
    <row r="4535" spans="13:15" x14ac:dyDescent="0.2">
      <c r="M4535"/>
      <c r="N4535"/>
      <c r="O4535"/>
    </row>
    <row r="4536" spans="13:15" x14ac:dyDescent="0.2">
      <c r="M4536"/>
      <c r="N4536"/>
      <c r="O4536"/>
    </row>
    <row r="4537" spans="13:15" x14ac:dyDescent="0.2">
      <c r="M4537"/>
      <c r="N4537"/>
      <c r="O4537"/>
    </row>
    <row r="4538" spans="13:15" x14ac:dyDescent="0.2">
      <c r="M4538"/>
      <c r="N4538"/>
      <c r="O4538"/>
    </row>
    <row r="4539" spans="13:15" x14ac:dyDescent="0.2">
      <c r="M4539"/>
      <c r="N4539"/>
      <c r="O4539"/>
    </row>
    <row r="4540" spans="13:15" x14ac:dyDescent="0.2">
      <c r="M4540"/>
      <c r="N4540"/>
      <c r="O4540"/>
    </row>
    <row r="4541" spans="13:15" x14ac:dyDescent="0.2">
      <c r="M4541"/>
      <c r="N4541"/>
      <c r="O4541"/>
    </row>
    <row r="4542" spans="13:15" x14ac:dyDescent="0.2">
      <c r="M4542"/>
      <c r="N4542"/>
      <c r="O4542"/>
    </row>
    <row r="4543" spans="13:15" x14ac:dyDescent="0.2">
      <c r="M4543"/>
      <c r="N4543"/>
      <c r="O4543"/>
    </row>
    <row r="4544" spans="13:15" x14ac:dyDescent="0.2">
      <c r="M4544"/>
      <c r="N4544"/>
      <c r="O4544"/>
    </row>
    <row r="4545" spans="13:15" x14ac:dyDescent="0.2">
      <c r="M4545"/>
      <c r="N4545"/>
      <c r="O4545"/>
    </row>
    <row r="4546" spans="13:15" x14ac:dyDescent="0.2">
      <c r="M4546"/>
      <c r="N4546"/>
      <c r="O4546"/>
    </row>
    <row r="4547" spans="13:15" x14ac:dyDescent="0.2">
      <c r="M4547"/>
      <c r="N4547"/>
      <c r="O4547"/>
    </row>
    <row r="4548" spans="13:15" x14ac:dyDescent="0.2">
      <c r="M4548"/>
      <c r="N4548"/>
      <c r="O4548"/>
    </row>
    <row r="4549" spans="13:15" x14ac:dyDescent="0.2">
      <c r="M4549"/>
      <c r="N4549"/>
      <c r="O4549"/>
    </row>
    <row r="4550" spans="13:15" x14ac:dyDescent="0.2">
      <c r="M4550"/>
      <c r="N4550"/>
      <c r="O4550"/>
    </row>
    <row r="4551" spans="13:15" x14ac:dyDescent="0.2">
      <c r="M4551"/>
      <c r="N4551"/>
      <c r="O4551"/>
    </row>
    <row r="4552" spans="13:15" x14ac:dyDescent="0.2">
      <c r="M4552"/>
      <c r="N4552"/>
      <c r="O4552"/>
    </row>
    <row r="4553" spans="13:15" x14ac:dyDescent="0.2">
      <c r="M4553"/>
      <c r="N4553"/>
      <c r="O4553"/>
    </row>
    <row r="4554" spans="13:15" x14ac:dyDescent="0.2">
      <c r="M4554"/>
      <c r="N4554"/>
      <c r="O4554"/>
    </row>
    <row r="4555" spans="13:15" x14ac:dyDescent="0.2">
      <c r="M4555"/>
      <c r="N4555"/>
      <c r="O4555"/>
    </row>
    <row r="4556" spans="13:15" x14ac:dyDescent="0.2">
      <c r="M4556"/>
      <c r="N4556"/>
      <c r="O4556"/>
    </row>
    <row r="4557" spans="13:15" x14ac:dyDescent="0.2">
      <c r="M4557"/>
      <c r="N4557"/>
      <c r="O4557"/>
    </row>
    <row r="4558" spans="13:15" x14ac:dyDescent="0.2">
      <c r="M4558"/>
      <c r="N4558"/>
      <c r="O4558"/>
    </row>
    <row r="4559" spans="13:15" x14ac:dyDescent="0.2">
      <c r="M4559"/>
      <c r="N4559"/>
      <c r="O4559"/>
    </row>
    <row r="4560" spans="13:15" x14ac:dyDescent="0.2">
      <c r="M4560"/>
      <c r="N4560"/>
      <c r="O4560"/>
    </row>
    <row r="4561" spans="13:15" x14ac:dyDescent="0.2">
      <c r="M4561"/>
      <c r="N4561"/>
      <c r="O4561"/>
    </row>
    <row r="4562" spans="13:15" x14ac:dyDescent="0.2">
      <c r="M4562"/>
      <c r="N4562"/>
      <c r="O4562"/>
    </row>
    <row r="4563" spans="13:15" x14ac:dyDescent="0.2">
      <c r="M4563"/>
      <c r="N4563"/>
      <c r="O4563"/>
    </row>
    <row r="4564" spans="13:15" x14ac:dyDescent="0.2">
      <c r="M4564"/>
      <c r="N4564"/>
      <c r="O4564"/>
    </row>
    <row r="4565" spans="13:15" x14ac:dyDescent="0.2">
      <c r="M4565"/>
      <c r="N4565"/>
      <c r="O4565"/>
    </row>
    <row r="4566" spans="13:15" x14ac:dyDescent="0.2">
      <c r="M4566"/>
      <c r="N4566"/>
      <c r="O4566"/>
    </row>
    <row r="4567" spans="13:15" x14ac:dyDescent="0.2">
      <c r="M4567"/>
      <c r="N4567"/>
      <c r="O4567"/>
    </row>
    <row r="4568" spans="13:15" x14ac:dyDescent="0.2">
      <c r="M4568"/>
      <c r="N4568"/>
      <c r="O4568"/>
    </row>
    <row r="4569" spans="13:15" x14ac:dyDescent="0.2">
      <c r="M4569"/>
      <c r="N4569"/>
      <c r="O4569"/>
    </row>
    <row r="4570" spans="13:15" x14ac:dyDescent="0.2">
      <c r="M4570"/>
      <c r="N4570"/>
      <c r="O4570"/>
    </row>
    <row r="4571" spans="13:15" x14ac:dyDescent="0.2">
      <c r="M4571"/>
      <c r="N4571"/>
      <c r="O4571"/>
    </row>
    <row r="4572" spans="13:15" x14ac:dyDescent="0.2">
      <c r="M4572"/>
      <c r="N4572"/>
      <c r="O4572"/>
    </row>
    <row r="4573" spans="13:15" x14ac:dyDescent="0.2">
      <c r="M4573"/>
      <c r="N4573"/>
      <c r="O4573"/>
    </row>
    <row r="4574" spans="13:15" x14ac:dyDescent="0.2">
      <c r="M4574"/>
      <c r="N4574"/>
      <c r="O4574"/>
    </row>
    <row r="4575" spans="13:15" x14ac:dyDescent="0.2">
      <c r="M4575"/>
      <c r="N4575"/>
      <c r="O4575"/>
    </row>
    <row r="4576" spans="13:15" x14ac:dyDescent="0.2">
      <c r="M4576"/>
      <c r="N4576"/>
      <c r="O4576"/>
    </row>
    <row r="4577" spans="13:15" x14ac:dyDescent="0.2">
      <c r="M4577"/>
      <c r="N4577"/>
      <c r="O4577"/>
    </row>
    <row r="4578" spans="13:15" x14ac:dyDescent="0.2">
      <c r="M4578"/>
      <c r="N4578"/>
      <c r="O4578"/>
    </row>
    <row r="4579" spans="13:15" x14ac:dyDescent="0.2">
      <c r="M4579"/>
      <c r="N4579"/>
      <c r="O4579"/>
    </row>
    <row r="4580" spans="13:15" x14ac:dyDescent="0.2">
      <c r="M4580"/>
      <c r="N4580"/>
      <c r="O4580"/>
    </row>
    <row r="4581" spans="13:15" x14ac:dyDescent="0.2">
      <c r="M4581"/>
      <c r="N4581"/>
      <c r="O4581"/>
    </row>
    <row r="4582" spans="13:15" x14ac:dyDescent="0.2">
      <c r="M4582"/>
      <c r="N4582"/>
      <c r="O4582"/>
    </row>
    <row r="4583" spans="13:15" x14ac:dyDescent="0.2">
      <c r="M4583"/>
      <c r="N4583"/>
      <c r="O4583"/>
    </row>
    <row r="4584" spans="13:15" x14ac:dyDescent="0.2">
      <c r="M4584"/>
      <c r="N4584"/>
      <c r="O4584"/>
    </row>
    <row r="4585" spans="13:15" x14ac:dyDescent="0.2">
      <c r="M4585"/>
      <c r="N4585"/>
      <c r="O4585"/>
    </row>
    <row r="4586" spans="13:15" x14ac:dyDescent="0.2">
      <c r="M4586"/>
      <c r="N4586"/>
      <c r="O4586"/>
    </row>
    <row r="4587" spans="13:15" x14ac:dyDescent="0.2">
      <c r="M4587"/>
      <c r="N4587"/>
      <c r="O4587"/>
    </row>
    <row r="4588" spans="13:15" x14ac:dyDescent="0.2">
      <c r="M4588"/>
      <c r="N4588"/>
      <c r="O4588"/>
    </row>
    <row r="4589" spans="13:15" x14ac:dyDescent="0.2">
      <c r="M4589"/>
      <c r="N4589"/>
      <c r="O4589"/>
    </row>
    <row r="4590" spans="13:15" x14ac:dyDescent="0.2">
      <c r="M4590"/>
      <c r="N4590"/>
      <c r="O4590"/>
    </row>
    <row r="4591" spans="13:15" x14ac:dyDescent="0.2">
      <c r="M4591"/>
      <c r="N4591"/>
      <c r="O4591"/>
    </row>
    <row r="4592" spans="13:15" x14ac:dyDescent="0.2">
      <c r="M4592"/>
      <c r="N4592"/>
      <c r="O4592"/>
    </row>
    <row r="4593" spans="13:15" x14ac:dyDescent="0.2">
      <c r="M4593"/>
      <c r="N4593"/>
      <c r="O4593"/>
    </row>
    <row r="4594" spans="13:15" x14ac:dyDescent="0.2">
      <c r="M4594"/>
      <c r="N4594"/>
      <c r="O4594"/>
    </row>
    <row r="4595" spans="13:15" x14ac:dyDescent="0.2">
      <c r="M4595"/>
      <c r="N4595"/>
      <c r="O4595"/>
    </row>
    <row r="4596" spans="13:15" x14ac:dyDescent="0.2">
      <c r="M4596"/>
      <c r="N4596"/>
      <c r="O4596"/>
    </row>
    <row r="4597" spans="13:15" x14ac:dyDescent="0.2">
      <c r="M4597"/>
      <c r="N4597"/>
      <c r="O4597"/>
    </row>
    <row r="4598" spans="13:15" x14ac:dyDescent="0.2">
      <c r="M4598"/>
      <c r="N4598"/>
      <c r="O4598"/>
    </row>
    <row r="4599" spans="13:15" x14ac:dyDescent="0.2">
      <c r="M4599"/>
      <c r="N4599"/>
      <c r="O4599"/>
    </row>
    <row r="4600" spans="13:15" x14ac:dyDescent="0.2">
      <c r="M4600"/>
      <c r="N4600"/>
      <c r="O4600"/>
    </row>
    <row r="4601" spans="13:15" x14ac:dyDescent="0.2">
      <c r="M4601"/>
      <c r="N4601"/>
      <c r="O4601"/>
    </row>
    <row r="4602" spans="13:15" x14ac:dyDescent="0.2">
      <c r="M4602"/>
      <c r="N4602"/>
      <c r="O4602"/>
    </row>
    <row r="4603" spans="13:15" x14ac:dyDescent="0.2">
      <c r="M4603"/>
      <c r="N4603"/>
      <c r="O4603"/>
    </row>
    <row r="4604" spans="13:15" x14ac:dyDescent="0.2">
      <c r="M4604"/>
      <c r="N4604"/>
      <c r="O4604"/>
    </row>
    <row r="4605" spans="13:15" x14ac:dyDescent="0.2">
      <c r="M4605"/>
      <c r="N4605"/>
      <c r="O4605"/>
    </row>
    <row r="4606" spans="13:15" x14ac:dyDescent="0.2">
      <c r="M4606"/>
      <c r="N4606"/>
      <c r="O4606"/>
    </row>
    <row r="4607" spans="13:15" x14ac:dyDescent="0.2">
      <c r="M4607"/>
      <c r="N4607"/>
      <c r="O4607"/>
    </row>
    <row r="4608" spans="13:15" x14ac:dyDescent="0.2">
      <c r="M4608"/>
      <c r="N4608"/>
      <c r="O4608"/>
    </row>
    <row r="4609" spans="13:15" x14ac:dyDescent="0.2">
      <c r="M4609"/>
      <c r="N4609"/>
      <c r="O4609"/>
    </row>
    <row r="4610" spans="13:15" x14ac:dyDescent="0.2">
      <c r="M4610"/>
      <c r="N4610"/>
      <c r="O4610"/>
    </row>
    <row r="4611" spans="13:15" x14ac:dyDescent="0.2">
      <c r="M4611"/>
      <c r="N4611"/>
      <c r="O4611"/>
    </row>
    <row r="4612" spans="13:15" x14ac:dyDescent="0.2">
      <c r="M4612"/>
      <c r="N4612"/>
      <c r="O4612"/>
    </row>
    <row r="4613" spans="13:15" x14ac:dyDescent="0.2">
      <c r="M4613"/>
      <c r="N4613"/>
      <c r="O4613"/>
    </row>
    <row r="4614" spans="13:15" x14ac:dyDescent="0.2">
      <c r="M4614"/>
      <c r="N4614"/>
      <c r="O4614"/>
    </row>
    <row r="4615" spans="13:15" x14ac:dyDescent="0.2">
      <c r="M4615"/>
      <c r="N4615"/>
      <c r="O4615"/>
    </row>
    <row r="4616" spans="13:15" x14ac:dyDescent="0.2">
      <c r="M4616"/>
      <c r="N4616"/>
      <c r="O4616"/>
    </row>
    <row r="4617" spans="13:15" x14ac:dyDescent="0.2">
      <c r="M4617"/>
      <c r="N4617"/>
      <c r="O4617"/>
    </row>
    <row r="4618" spans="13:15" x14ac:dyDescent="0.2">
      <c r="M4618"/>
      <c r="N4618"/>
      <c r="O4618"/>
    </row>
    <row r="4619" spans="13:15" x14ac:dyDescent="0.2">
      <c r="M4619"/>
      <c r="N4619"/>
      <c r="O4619"/>
    </row>
    <row r="4620" spans="13:15" x14ac:dyDescent="0.2">
      <c r="M4620"/>
      <c r="N4620"/>
      <c r="O4620"/>
    </row>
    <row r="4621" spans="13:15" x14ac:dyDescent="0.2">
      <c r="M4621"/>
      <c r="N4621"/>
      <c r="O4621"/>
    </row>
    <row r="4622" spans="13:15" x14ac:dyDescent="0.2">
      <c r="M4622"/>
      <c r="N4622"/>
      <c r="O4622"/>
    </row>
    <row r="4623" spans="13:15" x14ac:dyDescent="0.2">
      <c r="M4623"/>
      <c r="N4623"/>
      <c r="O4623"/>
    </row>
    <row r="4624" spans="13:15" x14ac:dyDescent="0.2">
      <c r="M4624"/>
      <c r="N4624"/>
      <c r="O4624"/>
    </row>
    <row r="4625" spans="13:15" x14ac:dyDescent="0.2">
      <c r="M4625"/>
      <c r="N4625"/>
      <c r="O4625"/>
    </row>
    <row r="4626" spans="13:15" x14ac:dyDescent="0.2">
      <c r="M4626"/>
      <c r="N4626"/>
      <c r="O4626"/>
    </row>
    <row r="4627" spans="13:15" x14ac:dyDescent="0.2">
      <c r="M4627"/>
      <c r="N4627"/>
      <c r="O4627"/>
    </row>
    <row r="4628" spans="13:15" x14ac:dyDescent="0.2">
      <c r="M4628"/>
      <c r="N4628"/>
      <c r="O4628"/>
    </row>
    <row r="4629" spans="13:15" x14ac:dyDescent="0.2">
      <c r="M4629"/>
      <c r="N4629"/>
      <c r="O4629"/>
    </row>
    <row r="4630" spans="13:15" x14ac:dyDescent="0.2">
      <c r="M4630"/>
      <c r="N4630"/>
      <c r="O4630"/>
    </row>
    <row r="4631" spans="13:15" x14ac:dyDescent="0.2">
      <c r="M4631"/>
      <c r="N4631"/>
      <c r="O4631"/>
    </row>
    <row r="4632" spans="13:15" x14ac:dyDescent="0.2">
      <c r="M4632"/>
      <c r="N4632"/>
      <c r="O4632"/>
    </row>
    <row r="4633" spans="13:15" x14ac:dyDescent="0.2">
      <c r="M4633"/>
      <c r="N4633"/>
      <c r="O4633"/>
    </row>
    <row r="4634" spans="13:15" x14ac:dyDescent="0.2">
      <c r="M4634"/>
      <c r="N4634"/>
      <c r="O4634"/>
    </row>
    <row r="4635" spans="13:15" x14ac:dyDescent="0.2">
      <c r="M4635"/>
      <c r="N4635"/>
      <c r="O4635"/>
    </row>
    <row r="4636" spans="13:15" x14ac:dyDescent="0.2">
      <c r="M4636"/>
      <c r="N4636"/>
      <c r="O4636"/>
    </row>
    <row r="4637" spans="13:15" x14ac:dyDescent="0.2">
      <c r="M4637"/>
      <c r="N4637"/>
      <c r="O4637"/>
    </row>
    <row r="4638" spans="13:15" x14ac:dyDescent="0.2">
      <c r="M4638"/>
      <c r="N4638"/>
      <c r="O4638"/>
    </row>
    <row r="4639" spans="13:15" x14ac:dyDescent="0.2">
      <c r="M4639"/>
      <c r="N4639"/>
      <c r="O4639"/>
    </row>
    <row r="4640" spans="13:15" x14ac:dyDescent="0.2">
      <c r="M4640"/>
      <c r="N4640"/>
      <c r="O4640"/>
    </row>
    <row r="4641" spans="13:15" x14ac:dyDescent="0.2">
      <c r="M4641"/>
      <c r="N4641"/>
      <c r="O4641"/>
    </row>
    <row r="4642" spans="13:15" x14ac:dyDescent="0.2">
      <c r="M4642"/>
      <c r="N4642"/>
      <c r="O4642"/>
    </row>
    <row r="4643" spans="13:15" x14ac:dyDescent="0.2">
      <c r="M4643"/>
      <c r="N4643"/>
      <c r="O4643"/>
    </row>
    <row r="4644" spans="13:15" x14ac:dyDescent="0.2">
      <c r="M4644"/>
      <c r="N4644"/>
      <c r="O4644"/>
    </row>
    <row r="4645" spans="13:15" x14ac:dyDescent="0.2">
      <c r="M4645"/>
      <c r="N4645"/>
      <c r="O4645"/>
    </row>
    <row r="4646" spans="13:15" x14ac:dyDescent="0.2">
      <c r="M4646"/>
      <c r="N4646"/>
      <c r="O4646"/>
    </row>
    <row r="4647" spans="13:15" x14ac:dyDescent="0.2">
      <c r="M4647"/>
      <c r="N4647"/>
      <c r="O4647"/>
    </row>
    <row r="4648" spans="13:15" x14ac:dyDescent="0.2">
      <c r="M4648"/>
      <c r="N4648"/>
      <c r="O4648"/>
    </row>
    <row r="4649" spans="13:15" x14ac:dyDescent="0.2">
      <c r="M4649"/>
      <c r="N4649"/>
      <c r="O4649"/>
    </row>
    <row r="4650" spans="13:15" x14ac:dyDescent="0.2">
      <c r="M4650"/>
      <c r="N4650"/>
      <c r="O4650"/>
    </row>
    <row r="4651" spans="13:15" x14ac:dyDescent="0.2">
      <c r="M4651"/>
      <c r="N4651"/>
      <c r="O4651"/>
    </row>
    <row r="4652" spans="13:15" x14ac:dyDescent="0.2">
      <c r="M4652"/>
      <c r="N4652"/>
      <c r="O4652"/>
    </row>
    <row r="4653" spans="13:15" x14ac:dyDescent="0.2">
      <c r="M4653"/>
      <c r="N4653"/>
      <c r="O4653"/>
    </row>
    <row r="4654" spans="13:15" x14ac:dyDescent="0.2">
      <c r="M4654"/>
      <c r="N4654"/>
      <c r="O4654"/>
    </row>
    <row r="4655" spans="13:15" x14ac:dyDescent="0.2">
      <c r="M4655"/>
      <c r="N4655"/>
      <c r="O4655"/>
    </row>
    <row r="4656" spans="13:15" x14ac:dyDescent="0.2">
      <c r="M4656"/>
      <c r="N4656"/>
      <c r="O4656"/>
    </row>
    <row r="4657" spans="13:15" x14ac:dyDescent="0.2">
      <c r="M4657"/>
      <c r="N4657"/>
      <c r="O4657"/>
    </row>
    <row r="4658" spans="13:15" x14ac:dyDescent="0.2">
      <c r="M4658"/>
      <c r="N4658"/>
      <c r="O4658"/>
    </row>
    <row r="4659" spans="13:15" x14ac:dyDescent="0.2">
      <c r="M4659"/>
      <c r="N4659"/>
      <c r="O4659"/>
    </row>
    <row r="4660" spans="13:15" x14ac:dyDescent="0.2">
      <c r="M4660"/>
      <c r="N4660"/>
      <c r="O4660"/>
    </row>
    <row r="4661" spans="13:15" x14ac:dyDescent="0.2">
      <c r="M4661"/>
      <c r="N4661"/>
      <c r="O4661"/>
    </row>
    <row r="4662" spans="13:15" x14ac:dyDescent="0.2">
      <c r="M4662"/>
      <c r="N4662"/>
      <c r="O4662"/>
    </row>
    <row r="4663" spans="13:15" x14ac:dyDescent="0.2">
      <c r="M4663"/>
      <c r="N4663"/>
      <c r="O4663"/>
    </row>
    <row r="4664" spans="13:15" x14ac:dyDescent="0.2">
      <c r="M4664"/>
      <c r="N4664"/>
      <c r="O4664"/>
    </row>
    <row r="4665" spans="13:15" x14ac:dyDescent="0.2">
      <c r="M4665"/>
      <c r="N4665"/>
      <c r="O4665"/>
    </row>
    <row r="4666" spans="13:15" x14ac:dyDescent="0.2">
      <c r="M4666"/>
      <c r="N4666"/>
      <c r="O4666"/>
    </row>
    <row r="4667" spans="13:15" x14ac:dyDescent="0.2">
      <c r="M4667"/>
      <c r="N4667"/>
      <c r="O4667"/>
    </row>
    <row r="4668" spans="13:15" x14ac:dyDescent="0.2">
      <c r="M4668"/>
      <c r="N4668"/>
      <c r="O4668"/>
    </row>
    <row r="4669" spans="13:15" x14ac:dyDescent="0.2">
      <c r="M4669"/>
      <c r="N4669"/>
      <c r="O4669"/>
    </row>
    <row r="4670" spans="13:15" x14ac:dyDescent="0.2">
      <c r="M4670"/>
      <c r="N4670"/>
      <c r="O4670"/>
    </row>
    <row r="4671" spans="13:15" x14ac:dyDescent="0.2">
      <c r="M4671"/>
      <c r="N4671"/>
      <c r="O4671"/>
    </row>
    <row r="4672" spans="13:15" x14ac:dyDescent="0.2">
      <c r="M4672"/>
      <c r="N4672"/>
      <c r="O4672"/>
    </row>
    <row r="4673" spans="13:15" x14ac:dyDescent="0.2">
      <c r="M4673"/>
      <c r="N4673"/>
      <c r="O4673"/>
    </row>
    <row r="4674" spans="13:15" x14ac:dyDescent="0.2">
      <c r="M4674"/>
      <c r="N4674"/>
      <c r="O4674"/>
    </row>
    <row r="4675" spans="13:15" x14ac:dyDescent="0.2">
      <c r="M4675"/>
      <c r="N4675"/>
      <c r="O4675"/>
    </row>
    <row r="4676" spans="13:15" x14ac:dyDescent="0.2">
      <c r="M4676"/>
      <c r="N4676"/>
      <c r="O4676"/>
    </row>
    <row r="4677" spans="13:15" x14ac:dyDescent="0.2">
      <c r="M4677"/>
      <c r="N4677"/>
      <c r="O4677"/>
    </row>
    <row r="4678" spans="13:15" x14ac:dyDescent="0.2">
      <c r="M4678"/>
      <c r="N4678"/>
      <c r="O4678"/>
    </row>
    <row r="4679" spans="13:15" x14ac:dyDescent="0.2">
      <c r="M4679"/>
      <c r="N4679"/>
      <c r="O4679"/>
    </row>
    <row r="4680" spans="13:15" x14ac:dyDescent="0.2">
      <c r="M4680"/>
      <c r="N4680"/>
      <c r="O4680"/>
    </row>
    <row r="4681" spans="13:15" x14ac:dyDescent="0.2">
      <c r="M4681"/>
      <c r="N4681"/>
      <c r="O4681"/>
    </row>
    <row r="4682" spans="13:15" x14ac:dyDescent="0.2">
      <c r="M4682"/>
      <c r="N4682"/>
      <c r="O4682"/>
    </row>
    <row r="4683" spans="13:15" x14ac:dyDescent="0.2">
      <c r="M4683"/>
      <c r="N4683"/>
      <c r="O4683"/>
    </row>
    <row r="4684" spans="13:15" x14ac:dyDescent="0.2">
      <c r="M4684"/>
      <c r="N4684"/>
      <c r="O4684"/>
    </row>
    <row r="4685" spans="13:15" x14ac:dyDescent="0.2">
      <c r="M4685"/>
      <c r="N4685"/>
      <c r="O4685"/>
    </row>
    <row r="4686" spans="13:15" x14ac:dyDescent="0.2">
      <c r="M4686"/>
      <c r="N4686"/>
      <c r="O4686"/>
    </row>
    <row r="4687" spans="13:15" x14ac:dyDescent="0.2">
      <c r="M4687"/>
      <c r="N4687"/>
      <c r="O4687"/>
    </row>
    <row r="4688" spans="13:15" x14ac:dyDescent="0.2">
      <c r="M4688"/>
      <c r="N4688"/>
      <c r="O4688"/>
    </row>
    <row r="4689" spans="13:15" x14ac:dyDescent="0.2">
      <c r="M4689"/>
      <c r="N4689"/>
      <c r="O4689"/>
    </row>
    <row r="4690" spans="13:15" x14ac:dyDescent="0.2">
      <c r="M4690"/>
      <c r="N4690"/>
      <c r="O4690"/>
    </row>
    <row r="4691" spans="13:15" x14ac:dyDescent="0.2">
      <c r="M4691"/>
      <c r="N4691"/>
      <c r="O4691"/>
    </row>
    <row r="4692" spans="13:15" x14ac:dyDescent="0.2">
      <c r="M4692"/>
      <c r="N4692"/>
      <c r="O4692"/>
    </row>
    <row r="4693" spans="13:15" x14ac:dyDescent="0.2">
      <c r="M4693"/>
      <c r="N4693"/>
      <c r="O4693"/>
    </row>
    <row r="4694" spans="13:15" x14ac:dyDescent="0.2">
      <c r="M4694"/>
      <c r="N4694"/>
      <c r="O4694"/>
    </row>
    <row r="4695" spans="13:15" x14ac:dyDescent="0.2">
      <c r="M4695"/>
      <c r="N4695"/>
      <c r="O4695"/>
    </row>
    <row r="4696" spans="13:15" x14ac:dyDescent="0.2">
      <c r="M4696"/>
      <c r="N4696"/>
      <c r="O4696"/>
    </row>
    <row r="4697" spans="13:15" x14ac:dyDescent="0.2">
      <c r="M4697"/>
      <c r="N4697"/>
      <c r="O4697"/>
    </row>
    <row r="4698" spans="13:15" x14ac:dyDescent="0.2">
      <c r="M4698"/>
      <c r="N4698"/>
      <c r="O4698"/>
    </row>
    <row r="4699" spans="13:15" x14ac:dyDescent="0.2">
      <c r="M4699"/>
      <c r="N4699"/>
      <c r="O4699"/>
    </row>
    <row r="4700" spans="13:15" x14ac:dyDescent="0.2">
      <c r="M4700"/>
      <c r="N4700"/>
      <c r="O4700"/>
    </row>
    <row r="4701" spans="13:15" x14ac:dyDescent="0.2">
      <c r="M4701"/>
      <c r="N4701"/>
      <c r="O4701"/>
    </row>
    <row r="4702" spans="13:15" x14ac:dyDescent="0.2">
      <c r="M4702"/>
      <c r="N4702"/>
      <c r="O4702"/>
    </row>
    <row r="4703" spans="13:15" x14ac:dyDescent="0.2">
      <c r="M4703"/>
      <c r="N4703"/>
      <c r="O4703"/>
    </row>
    <row r="4704" spans="13:15" x14ac:dyDescent="0.2">
      <c r="M4704"/>
      <c r="N4704"/>
      <c r="O4704"/>
    </row>
    <row r="4705" spans="13:15" x14ac:dyDescent="0.2">
      <c r="M4705"/>
      <c r="N4705"/>
      <c r="O4705"/>
    </row>
    <row r="4706" spans="13:15" x14ac:dyDescent="0.2">
      <c r="M4706"/>
      <c r="N4706"/>
      <c r="O4706"/>
    </row>
    <row r="4707" spans="13:15" x14ac:dyDescent="0.2">
      <c r="M4707"/>
      <c r="N4707"/>
      <c r="O4707"/>
    </row>
    <row r="4708" spans="13:15" x14ac:dyDescent="0.2">
      <c r="M4708"/>
      <c r="N4708"/>
      <c r="O4708"/>
    </row>
    <row r="4709" spans="13:15" x14ac:dyDescent="0.2">
      <c r="M4709"/>
      <c r="N4709"/>
      <c r="O4709"/>
    </row>
    <row r="4710" spans="13:15" x14ac:dyDescent="0.2">
      <c r="M4710"/>
      <c r="N4710"/>
      <c r="O4710"/>
    </row>
    <row r="4711" spans="13:15" x14ac:dyDescent="0.2">
      <c r="M4711"/>
      <c r="N4711"/>
      <c r="O4711"/>
    </row>
    <row r="4712" spans="13:15" x14ac:dyDescent="0.2">
      <c r="M4712"/>
      <c r="N4712"/>
      <c r="O4712"/>
    </row>
    <row r="4713" spans="13:15" x14ac:dyDescent="0.2">
      <c r="M4713"/>
      <c r="N4713"/>
      <c r="O4713"/>
    </row>
    <row r="4714" spans="13:15" x14ac:dyDescent="0.2">
      <c r="M4714"/>
      <c r="N4714"/>
      <c r="O4714"/>
    </row>
    <row r="4715" spans="13:15" x14ac:dyDescent="0.2">
      <c r="M4715"/>
      <c r="N4715"/>
      <c r="O4715"/>
    </row>
    <row r="4716" spans="13:15" x14ac:dyDescent="0.2">
      <c r="M4716"/>
      <c r="N4716"/>
      <c r="O4716"/>
    </row>
    <row r="4717" spans="13:15" x14ac:dyDescent="0.2">
      <c r="M4717"/>
      <c r="N4717"/>
    </row>
    <row r="4718" spans="13:15" x14ac:dyDescent="0.2">
      <c r="M4718"/>
      <c r="N4718"/>
    </row>
    <row r="4719" spans="13:15" x14ac:dyDescent="0.2">
      <c r="M4719"/>
      <c r="N4719"/>
    </row>
    <row r="4720" spans="13:15" x14ac:dyDescent="0.2">
      <c r="M4720"/>
      <c r="N4720"/>
    </row>
  </sheetData>
  <autoFilter ref="A2:F2357" xr:uid="{00000000-0009-0000-0000-000000000000}">
    <sortState xmlns:xlrd2="http://schemas.microsoft.com/office/spreadsheetml/2017/richdata2" ref="A3:F2357">
      <sortCondition ref="A2"/>
    </sortState>
  </autoFilter>
  <mergeCells count="1">
    <mergeCell ref="A1:F1"/>
  </mergeCells>
  <phoneticPr fontId="6" type="noConversion"/>
  <conditionalFormatting sqref="B966:B1028">
    <cfRule type="duplicateValues" dxfId="4" priority="5"/>
  </conditionalFormatting>
  <conditionalFormatting sqref="B1029:B1038">
    <cfRule type="duplicateValues" dxfId="3" priority="4"/>
  </conditionalFormatting>
  <conditionalFormatting sqref="B1039:B1085">
    <cfRule type="duplicateValues" dxfId="2" priority="3"/>
  </conditionalFormatting>
  <conditionalFormatting sqref="B1166:B1210">
    <cfRule type="duplicateValues" dxfId="1" priority="2"/>
  </conditionalFormatting>
  <conditionalFormatting sqref="B1211:B2044 B2062:B2081">
    <cfRule type="duplicateValues" dxfId="0" priority="1"/>
  </conditionalFormatting>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CADB-C654-4791-9456-46D9206C949C}">
  <dimension ref="B1:K107"/>
  <sheetViews>
    <sheetView topLeftCell="A43" workbookViewId="0">
      <selection activeCell="K3" sqref="K3"/>
    </sheetView>
  </sheetViews>
  <sheetFormatPr defaultRowHeight="14.25" x14ac:dyDescent="0.2"/>
  <cols>
    <col min="2" max="2" width="15.125" customWidth="1"/>
    <col min="8" max="8" width="9.125" bestFit="1" customWidth="1"/>
    <col min="9" max="9" width="11.5" bestFit="1" customWidth="1"/>
  </cols>
  <sheetData>
    <row r="1" spans="2:11" x14ac:dyDescent="0.2">
      <c r="C1" s="46" t="s">
        <v>609</v>
      </c>
      <c r="D1" s="46" t="s">
        <v>608</v>
      </c>
      <c r="E1" s="46" t="s">
        <v>3120</v>
      </c>
    </row>
    <row r="2" spans="2:11" x14ac:dyDescent="0.2">
      <c r="B2" s="48" t="s">
        <v>715</v>
      </c>
      <c r="C2">
        <v>3733</v>
      </c>
      <c r="D2">
        <v>33</v>
      </c>
      <c r="E2">
        <v>1</v>
      </c>
      <c r="H2" s="92" t="s">
        <v>542</v>
      </c>
      <c r="I2" t="s">
        <v>543</v>
      </c>
      <c r="K2" s="46" t="s">
        <v>3127</v>
      </c>
    </row>
    <row r="3" spans="2:11" x14ac:dyDescent="0.2">
      <c r="C3">
        <v>4950</v>
      </c>
      <c r="D3">
        <v>47.9</v>
      </c>
      <c r="E3">
        <v>1</v>
      </c>
      <c r="H3" s="93">
        <v>32.89</v>
      </c>
      <c r="I3" s="176">
        <v>3</v>
      </c>
    </row>
    <row r="4" spans="2:11" x14ac:dyDescent="0.2">
      <c r="C4">
        <v>3600</v>
      </c>
      <c r="D4">
        <v>33.36</v>
      </c>
      <c r="E4">
        <v>1</v>
      </c>
      <c r="H4" s="93">
        <v>33</v>
      </c>
      <c r="I4" s="176">
        <v>5</v>
      </c>
    </row>
    <row r="5" spans="2:11" x14ac:dyDescent="0.2">
      <c r="C5">
        <v>3300</v>
      </c>
      <c r="D5">
        <v>33</v>
      </c>
      <c r="E5">
        <v>1</v>
      </c>
      <c r="H5" s="93">
        <v>33.159999999999997</v>
      </c>
      <c r="I5" s="176">
        <v>2</v>
      </c>
    </row>
    <row r="6" spans="2:11" x14ac:dyDescent="0.2">
      <c r="C6">
        <v>4300</v>
      </c>
      <c r="D6">
        <v>53.04</v>
      </c>
      <c r="E6">
        <v>1</v>
      </c>
      <c r="H6" s="93">
        <v>33.36</v>
      </c>
      <c r="I6" s="176">
        <v>4</v>
      </c>
    </row>
    <row r="7" spans="2:11" x14ac:dyDescent="0.2">
      <c r="C7">
        <v>3700</v>
      </c>
      <c r="D7">
        <v>33</v>
      </c>
      <c r="E7">
        <v>1</v>
      </c>
      <c r="H7" s="93">
        <v>42</v>
      </c>
      <c r="I7" s="176">
        <v>2</v>
      </c>
    </row>
    <row r="8" spans="2:11" x14ac:dyDescent="0.2">
      <c r="C8">
        <v>3900</v>
      </c>
      <c r="D8">
        <v>42</v>
      </c>
      <c r="E8">
        <v>1</v>
      </c>
      <c r="H8" s="93">
        <v>42.78</v>
      </c>
      <c r="I8" s="176">
        <v>1</v>
      </c>
    </row>
    <row r="9" spans="2:11" x14ac:dyDescent="0.2">
      <c r="C9">
        <v>4250</v>
      </c>
      <c r="D9">
        <v>53</v>
      </c>
      <c r="E9">
        <v>1</v>
      </c>
      <c r="H9" s="93">
        <v>43</v>
      </c>
      <c r="I9" s="176">
        <v>1</v>
      </c>
    </row>
    <row r="10" spans="2:11" x14ac:dyDescent="0.2">
      <c r="C10">
        <v>4100</v>
      </c>
      <c r="D10">
        <v>53</v>
      </c>
      <c r="E10">
        <v>1</v>
      </c>
      <c r="H10" s="93">
        <v>47</v>
      </c>
      <c r="I10" s="176">
        <v>3</v>
      </c>
    </row>
    <row r="11" spans="2:11" x14ac:dyDescent="0.2">
      <c r="C11">
        <v>3400</v>
      </c>
      <c r="D11">
        <v>33.36</v>
      </c>
      <c r="E11">
        <v>1</v>
      </c>
      <c r="H11" s="93">
        <v>47.78</v>
      </c>
      <c r="I11" s="176">
        <v>1</v>
      </c>
    </row>
    <row r="12" spans="2:11" x14ac:dyDescent="0.2">
      <c r="C12">
        <v>4000</v>
      </c>
      <c r="D12">
        <v>47.78</v>
      </c>
      <c r="E12">
        <v>1</v>
      </c>
      <c r="H12" s="93">
        <v>47.9</v>
      </c>
      <c r="I12" s="176">
        <v>1</v>
      </c>
    </row>
    <row r="13" spans="2:11" x14ac:dyDescent="0.2">
      <c r="C13">
        <v>3400</v>
      </c>
      <c r="D13">
        <v>33.159999999999997</v>
      </c>
      <c r="E13">
        <v>1</v>
      </c>
      <c r="H13" s="93">
        <v>48</v>
      </c>
      <c r="I13" s="176">
        <v>1</v>
      </c>
    </row>
    <row r="14" spans="2:11" x14ac:dyDescent="0.2">
      <c r="C14">
        <v>3700</v>
      </c>
      <c r="D14">
        <v>42.78</v>
      </c>
      <c r="E14">
        <v>1</v>
      </c>
      <c r="H14" s="93">
        <v>51</v>
      </c>
      <c r="I14" s="176">
        <v>1</v>
      </c>
    </row>
    <row r="15" spans="2:11" x14ac:dyDescent="0.2">
      <c r="C15">
        <v>3600</v>
      </c>
      <c r="D15">
        <v>42</v>
      </c>
      <c r="E15">
        <v>1</v>
      </c>
      <c r="H15" s="93">
        <v>53</v>
      </c>
      <c r="I15" s="176">
        <v>2</v>
      </c>
    </row>
    <row r="16" spans="2:11" x14ac:dyDescent="0.2">
      <c r="C16">
        <v>4300</v>
      </c>
      <c r="D16">
        <v>43</v>
      </c>
      <c r="E16">
        <v>1</v>
      </c>
      <c r="H16" s="93">
        <v>53.04</v>
      </c>
      <c r="I16" s="176">
        <v>1</v>
      </c>
    </row>
    <row r="17" spans="3:11" x14ac:dyDescent="0.2">
      <c r="C17">
        <v>3400</v>
      </c>
      <c r="D17">
        <v>32.89</v>
      </c>
      <c r="E17">
        <v>1</v>
      </c>
      <c r="H17" s="93">
        <v>53.06</v>
      </c>
      <c r="I17" s="176">
        <v>1</v>
      </c>
    </row>
    <row r="18" spans="3:11" x14ac:dyDescent="0.2">
      <c r="C18">
        <v>3500</v>
      </c>
      <c r="D18">
        <v>33.36</v>
      </c>
      <c r="E18">
        <v>1</v>
      </c>
      <c r="H18" s="93" t="s">
        <v>592</v>
      </c>
      <c r="I18" s="176">
        <v>29</v>
      </c>
    </row>
    <row r="19" spans="3:11" x14ac:dyDescent="0.2">
      <c r="C19">
        <v>4000</v>
      </c>
      <c r="D19">
        <v>51</v>
      </c>
      <c r="E19">
        <v>1</v>
      </c>
    </row>
    <row r="20" spans="3:11" x14ac:dyDescent="0.2">
      <c r="C20">
        <v>3300</v>
      </c>
      <c r="D20">
        <v>32.89</v>
      </c>
      <c r="E20">
        <v>1</v>
      </c>
    </row>
    <row r="21" spans="3:11" x14ac:dyDescent="0.2">
      <c r="C21">
        <v>5200</v>
      </c>
      <c r="D21">
        <v>47</v>
      </c>
      <c r="E21">
        <v>1</v>
      </c>
    </row>
    <row r="22" spans="3:11" x14ac:dyDescent="0.2">
      <c r="C22">
        <v>3500</v>
      </c>
      <c r="D22">
        <v>48</v>
      </c>
      <c r="E22">
        <v>1</v>
      </c>
    </row>
    <row r="23" spans="3:11" x14ac:dyDescent="0.2">
      <c r="C23">
        <v>3300</v>
      </c>
      <c r="D23">
        <v>33</v>
      </c>
      <c r="E23">
        <v>1</v>
      </c>
    </row>
    <row r="24" spans="3:11" x14ac:dyDescent="0.2">
      <c r="C24">
        <v>3400</v>
      </c>
      <c r="D24">
        <v>33.36</v>
      </c>
      <c r="E24">
        <v>1</v>
      </c>
    </row>
    <row r="25" spans="3:11" x14ac:dyDescent="0.2">
      <c r="C25">
        <v>3900</v>
      </c>
      <c r="D25">
        <v>47</v>
      </c>
      <c r="E25">
        <v>1</v>
      </c>
    </row>
    <row r="26" spans="3:11" x14ac:dyDescent="0.2">
      <c r="C26">
        <v>2900</v>
      </c>
      <c r="D26">
        <v>32.89</v>
      </c>
      <c r="E26">
        <v>1</v>
      </c>
    </row>
    <row r="27" spans="3:11" x14ac:dyDescent="0.2">
      <c r="C27">
        <v>4000</v>
      </c>
      <c r="D27">
        <v>53.06</v>
      </c>
      <c r="E27">
        <v>1</v>
      </c>
    </row>
    <row r="28" spans="3:11" x14ac:dyDescent="0.2">
      <c r="C28">
        <v>4000</v>
      </c>
      <c r="D28">
        <v>47</v>
      </c>
      <c r="E28">
        <v>1</v>
      </c>
    </row>
    <row r="29" spans="3:11" x14ac:dyDescent="0.2">
      <c r="C29">
        <v>3500</v>
      </c>
      <c r="D29">
        <v>33.159999999999997</v>
      </c>
      <c r="E29">
        <v>1</v>
      </c>
    </row>
    <row r="30" spans="3:11" x14ac:dyDescent="0.2">
      <c r="C30">
        <v>3500</v>
      </c>
      <c r="D30">
        <v>33</v>
      </c>
      <c r="E30">
        <v>1</v>
      </c>
    </row>
    <row r="32" spans="3:11" x14ac:dyDescent="0.2">
      <c r="C32" s="46" t="s">
        <v>609</v>
      </c>
      <c r="D32" s="46" t="s">
        <v>608</v>
      </c>
      <c r="E32" s="46" t="s">
        <v>3120</v>
      </c>
      <c r="H32" s="92" t="s">
        <v>542</v>
      </c>
      <c r="I32" t="s">
        <v>543</v>
      </c>
      <c r="K32" s="46" t="s">
        <v>3126</v>
      </c>
    </row>
    <row r="33" spans="2:9" x14ac:dyDescent="0.2">
      <c r="B33" s="48" t="s">
        <v>718</v>
      </c>
      <c r="C33">
        <v>3700</v>
      </c>
      <c r="D33">
        <v>36</v>
      </c>
      <c r="E33">
        <v>1</v>
      </c>
      <c r="H33" s="93">
        <v>34.61</v>
      </c>
      <c r="I33" s="176">
        <v>1</v>
      </c>
    </row>
    <row r="34" spans="2:9" x14ac:dyDescent="0.2">
      <c r="C34">
        <v>5300</v>
      </c>
      <c r="D34">
        <v>53</v>
      </c>
      <c r="E34">
        <v>1</v>
      </c>
      <c r="H34" s="93">
        <v>35</v>
      </c>
      <c r="I34" s="176">
        <v>1</v>
      </c>
    </row>
    <row r="35" spans="2:9" x14ac:dyDescent="0.2">
      <c r="C35">
        <v>4200</v>
      </c>
      <c r="D35">
        <v>36.19</v>
      </c>
      <c r="E35">
        <v>1</v>
      </c>
      <c r="H35" s="93">
        <v>35.090000000000003</v>
      </c>
      <c r="I35" s="176">
        <v>1</v>
      </c>
    </row>
    <row r="36" spans="2:9" x14ac:dyDescent="0.2">
      <c r="C36">
        <v>4100</v>
      </c>
      <c r="D36">
        <v>36</v>
      </c>
      <c r="E36">
        <v>1</v>
      </c>
      <c r="H36" s="93">
        <v>35.159999999999997</v>
      </c>
      <c r="I36" s="176">
        <v>1</v>
      </c>
    </row>
    <row r="37" spans="2:9" x14ac:dyDescent="0.2">
      <c r="C37">
        <v>4500</v>
      </c>
      <c r="D37">
        <v>49</v>
      </c>
      <c r="E37">
        <v>1</v>
      </c>
      <c r="H37" s="93">
        <v>36</v>
      </c>
      <c r="I37" s="176">
        <v>11</v>
      </c>
    </row>
    <row r="38" spans="2:9" x14ac:dyDescent="0.2">
      <c r="C38">
        <v>5100</v>
      </c>
      <c r="D38">
        <v>52</v>
      </c>
      <c r="E38">
        <v>1</v>
      </c>
      <c r="H38" s="93">
        <v>36.19</v>
      </c>
      <c r="I38" s="176">
        <v>1</v>
      </c>
    </row>
    <row r="39" spans="2:9" x14ac:dyDescent="0.2">
      <c r="C39">
        <v>4800</v>
      </c>
      <c r="D39">
        <v>55.3</v>
      </c>
      <c r="E39">
        <v>1</v>
      </c>
      <c r="H39" s="93">
        <v>44</v>
      </c>
      <c r="I39" s="176">
        <v>1</v>
      </c>
    </row>
    <row r="40" spans="2:9" x14ac:dyDescent="0.2">
      <c r="C40">
        <v>4600</v>
      </c>
      <c r="D40">
        <v>49</v>
      </c>
      <c r="E40">
        <v>1</v>
      </c>
      <c r="H40" s="93">
        <v>44.73</v>
      </c>
      <c r="I40" s="176">
        <v>1</v>
      </c>
    </row>
    <row r="41" spans="2:9" x14ac:dyDescent="0.2">
      <c r="C41" s="46">
        <v>6000</v>
      </c>
      <c r="D41" s="46">
        <v>58</v>
      </c>
      <c r="E41">
        <v>1</v>
      </c>
      <c r="H41" s="93">
        <v>45</v>
      </c>
      <c r="I41" s="176">
        <v>1</v>
      </c>
    </row>
    <row r="42" spans="2:9" x14ac:dyDescent="0.2">
      <c r="C42" s="46">
        <v>6400</v>
      </c>
      <c r="D42" s="46">
        <v>58</v>
      </c>
      <c r="E42">
        <v>1</v>
      </c>
      <c r="H42" s="93">
        <v>49</v>
      </c>
      <c r="I42" s="176">
        <v>3</v>
      </c>
    </row>
    <row r="43" spans="2:9" x14ac:dyDescent="0.2">
      <c r="C43" s="46">
        <v>6400</v>
      </c>
      <c r="D43" s="46">
        <v>66.44</v>
      </c>
      <c r="E43">
        <v>1</v>
      </c>
      <c r="H43" s="93">
        <v>49.05</v>
      </c>
      <c r="I43" s="176">
        <v>1</v>
      </c>
    </row>
    <row r="44" spans="2:9" x14ac:dyDescent="0.2">
      <c r="C44" s="46">
        <v>7286</v>
      </c>
      <c r="D44" s="46">
        <v>66.06</v>
      </c>
      <c r="E44">
        <v>1</v>
      </c>
      <c r="H44" s="93">
        <v>49.09</v>
      </c>
      <c r="I44" s="176">
        <v>1</v>
      </c>
    </row>
    <row r="45" spans="2:9" x14ac:dyDescent="0.2">
      <c r="C45" s="46">
        <v>4000</v>
      </c>
      <c r="D45" s="46">
        <v>36</v>
      </c>
      <c r="E45">
        <v>1</v>
      </c>
      <c r="H45" s="93">
        <v>49.62</v>
      </c>
      <c r="I45" s="176">
        <v>1</v>
      </c>
    </row>
    <row r="46" spans="2:9" x14ac:dyDescent="0.2">
      <c r="C46" s="46">
        <v>4900</v>
      </c>
      <c r="D46" s="46">
        <v>55</v>
      </c>
      <c r="E46">
        <v>1</v>
      </c>
      <c r="H46" s="93">
        <v>51.3</v>
      </c>
      <c r="I46" s="176">
        <v>1</v>
      </c>
    </row>
    <row r="47" spans="2:9" x14ac:dyDescent="0.2">
      <c r="C47" s="46">
        <v>4600</v>
      </c>
      <c r="D47" s="46">
        <v>49.09</v>
      </c>
      <c r="E47">
        <v>1</v>
      </c>
      <c r="H47" s="93">
        <v>51.53</v>
      </c>
      <c r="I47" s="176">
        <v>1</v>
      </c>
    </row>
    <row r="48" spans="2:9" x14ac:dyDescent="0.2">
      <c r="C48" s="46">
        <v>4200</v>
      </c>
      <c r="D48" s="46">
        <v>36</v>
      </c>
      <c r="E48">
        <v>1</v>
      </c>
      <c r="H48" s="93">
        <v>52</v>
      </c>
      <c r="I48" s="176">
        <v>1</v>
      </c>
    </row>
    <row r="49" spans="3:9" x14ac:dyDescent="0.2">
      <c r="C49" s="46">
        <v>3700</v>
      </c>
      <c r="D49" s="46">
        <v>36</v>
      </c>
      <c r="E49">
        <v>1</v>
      </c>
      <c r="H49" s="93">
        <v>53</v>
      </c>
      <c r="I49" s="176">
        <v>1</v>
      </c>
    </row>
    <row r="50" spans="3:9" x14ac:dyDescent="0.2">
      <c r="C50" s="46">
        <v>4700</v>
      </c>
      <c r="D50" s="46">
        <v>51.53</v>
      </c>
      <c r="E50">
        <v>1</v>
      </c>
      <c r="H50" s="93">
        <v>55</v>
      </c>
      <c r="I50" s="176">
        <v>1</v>
      </c>
    </row>
    <row r="51" spans="3:9" x14ac:dyDescent="0.2">
      <c r="C51" s="46">
        <v>3600</v>
      </c>
      <c r="D51" s="46">
        <v>36</v>
      </c>
      <c r="E51">
        <v>1</v>
      </c>
      <c r="H51" s="93">
        <v>55.26</v>
      </c>
      <c r="I51" s="176">
        <v>1</v>
      </c>
    </row>
    <row r="52" spans="3:9" x14ac:dyDescent="0.2">
      <c r="C52" s="46">
        <v>4000</v>
      </c>
      <c r="D52" s="46">
        <v>34.61</v>
      </c>
      <c r="E52">
        <v>1</v>
      </c>
      <c r="H52" s="93">
        <v>55.3</v>
      </c>
      <c r="I52" s="176">
        <v>1</v>
      </c>
    </row>
    <row r="53" spans="3:9" x14ac:dyDescent="0.2">
      <c r="C53" s="46">
        <v>3900</v>
      </c>
      <c r="D53" s="46">
        <v>36</v>
      </c>
      <c r="E53">
        <v>1</v>
      </c>
      <c r="H53" s="93">
        <v>55.45</v>
      </c>
      <c r="I53" s="176">
        <v>1</v>
      </c>
    </row>
    <row r="54" spans="3:9" x14ac:dyDescent="0.2">
      <c r="C54" s="46">
        <v>3800</v>
      </c>
      <c r="D54" s="46">
        <v>35</v>
      </c>
      <c r="E54">
        <v>1</v>
      </c>
      <c r="H54" s="93">
        <v>56</v>
      </c>
      <c r="I54" s="176">
        <v>1</v>
      </c>
    </row>
    <row r="55" spans="3:9" x14ac:dyDescent="0.2">
      <c r="C55" s="46">
        <v>4100</v>
      </c>
      <c r="D55" s="46">
        <v>36</v>
      </c>
      <c r="E55">
        <v>1</v>
      </c>
      <c r="H55" s="93">
        <v>58</v>
      </c>
      <c r="I55" s="176">
        <v>3</v>
      </c>
    </row>
    <row r="56" spans="3:9" x14ac:dyDescent="0.2">
      <c r="C56" s="46">
        <v>3900</v>
      </c>
      <c r="D56" s="46">
        <v>35.159999999999997</v>
      </c>
      <c r="E56">
        <v>1</v>
      </c>
      <c r="H56" s="93">
        <v>58.86</v>
      </c>
      <c r="I56" s="176">
        <v>1</v>
      </c>
    </row>
    <row r="57" spans="3:9" x14ac:dyDescent="0.2">
      <c r="C57" s="46">
        <v>4000</v>
      </c>
      <c r="D57" s="46">
        <v>35.090000000000003</v>
      </c>
      <c r="E57">
        <v>1</v>
      </c>
      <c r="H57" s="93">
        <v>59.01</v>
      </c>
      <c r="I57" s="176">
        <v>1</v>
      </c>
    </row>
    <row r="58" spans="3:9" x14ac:dyDescent="0.2">
      <c r="C58" s="46">
        <v>3700</v>
      </c>
      <c r="D58" s="46">
        <v>36</v>
      </c>
      <c r="E58">
        <v>1</v>
      </c>
      <c r="H58" s="93">
        <v>63</v>
      </c>
      <c r="I58" s="176">
        <v>1</v>
      </c>
    </row>
    <row r="59" spans="3:9" x14ac:dyDescent="0.2">
      <c r="C59" s="46">
        <v>4900</v>
      </c>
      <c r="D59" s="46">
        <v>55.26</v>
      </c>
      <c r="E59">
        <v>1</v>
      </c>
      <c r="H59" s="93">
        <v>66</v>
      </c>
      <c r="I59" s="176">
        <v>1</v>
      </c>
    </row>
    <row r="60" spans="3:9" x14ac:dyDescent="0.2">
      <c r="C60" s="46">
        <v>4800</v>
      </c>
      <c r="D60" s="46">
        <v>44</v>
      </c>
      <c r="E60">
        <v>1</v>
      </c>
      <c r="H60" s="93">
        <v>66.06</v>
      </c>
      <c r="I60" s="176">
        <v>1</v>
      </c>
    </row>
    <row r="61" spans="3:9" x14ac:dyDescent="0.2">
      <c r="C61" s="46">
        <v>5300</v>
      </c>
      <c r="D61" s="46">
        <v>59.01</v>
      </c>
      <c r="E61">
        <v>1</v>
      </c>
      <c r="H61" s="93">
        <v>66.44</v>
      </c>
      <c r="I61" s="176">
        <v>1</v>
      </c>
    </row>
    <row r="62" spans="3:9" x14ac:dyDescent="0.2">
      <c r="C62" s="46">
        <v>3750</v>
      </c>
      <c r="D62" s="46">
        <v>36</v>
      </c>
      <c r="E62">
        <v>1</v>
      </c>
      <c r="H62" s="93">
        <v>67.48</v>
      </c>
      <c r="I62" s="176">
        <v>1</v>
      </c>
    </row>
    <row r="63" spans="3:9" x14ac:dyDescent="0.2">
      <c r="C63" s="46">
        <v>5600</v>
      </c>
      <c r="D63" s="46">
        <v>67.48</v>
      </c>
      <c r="E63">
        <v>1</v>
      </c>
      <c r="H63" s="93">
        <v>68</v>
      </c>
      <c r="I63" s="176">
        <v>1</v>
      </c>
    </row>
    <row r="64" spans="3:9" x14ac:dyDescent="0.2">
      <c r="C64" s="46">
        <v>5400</v>
      </c>
      <c r="D64" s="46">
        <v>56</v>
      </c>
      <c r="E64">
        <v>1</v>
      </c>
      <c r="H64" s="93">
        <v>69</v>
      </c>
      <c r="I64" s="176">
        <v>1</v>
      </c>
    </row>
    <row r="65" spans="3:9" x14ac:dyDescent="0.2">
      <c r="C65" s="46">
        <v>4100</v>
      </c>
      <c r="D65" s="46">
        <v>45</v>
      </c>
      <c r="E65">
        <v>1</v>
      </c>
      <c r="H65" s="93">
        <v>74.09</v>
      </c>
      <c r="I65" s="176">
        <v>1</v>
      </c>
    </row>
    <row r="66" spans="3:9" x14ac:dyDescent="0.2">
      <c r="C66" s="46">
        <v>5000</v>
      </c>
      <c r="D66" s="46">
        <v>51.3</v>
      </c>
      <c r="E66">
        <v>1</v>
      </c>
      <c r="H66" s="93">
        <v>88</v>
      </c>
      <c r="I66" s="176">
        <v>1</v>
      </c>
    </row>
    <row r="67" spans="3:9" x14ac:dyDescent="0.2">
      <c r="C67" s="46">
        <v>4200</v>
      </c>
      <c r="D67" s="46">
        <v>49.05</v>
      </c>
      <c r="E67">
        <v>1</v>
      </c>
      <c r="H67" s="93" t="s">
        <v>592</v>
      </c>
      <c r="I67" s="176">
        <v>48</v>
      </c>
    </row>
    <row r="68" spans="3:9" x14ac:dyDescent="0.2">
      <c r="C68" s="46">
        <v>4500</v>
      </c>
      <c r="D68" s="46">
        <v>55.45</v>
      </c>
      <c r="E68">
        <v>1</v>
      </c>
    </row>
    <row r="69" spans="3:9" x14ac:dyDescent="0.2">
      <c r="C69" s="46">
        <v>4300</v>
      </c>
      <c r="D69" s="46">
        <v>36</v>
      </c>
      <c r="E69">
        <v>1</v>
      </c>
    </row>
    <row r="70" spans="3:9" x14ac:dyDescent="0.2">
      <c r="C70" s="46">
        <v>4822</v>
      </c>
      <c r="D70" s="46">
        <v>44.73</v>
      </c>
      <c r="E70">
        <v>1</v>
      </c>
    </row>
    <row r="71" spans="3:9" x14ac:dyDescent="0.2">
      <c r="C71" s="46">
        <v>8500</v>
      </c>
      <c r="D71" s="46">
        <v>88</v>
      </c>
      <c r="E71">
        <v>1</v>
      </c>
    </row>
    <row r="72" spans="3:9" x14ac:dyDescent="0.2">
      <c r="C72" s="46">
        <v>5800</v>
      </c>
      <c r="D72" s="46">
        <v>66</v>
      </c>
      <c r="E72">
        <v>1</v>
      </c>
    </row>
    <row r="73" spans="3:9" x14ac:dyDescent="0.2">
      <c r="C73" s="46">
        <v>6800</v>
      </c>
      <c r="D73" s="46">
        <v>58</v>
      </c>
      <c r="E73">
        <v>1</v>
      </c>
    </row>
    <row r="74" spans="3:9" x14ac:dyDescent="0.2">
      <c r="C74" s="46">
        <v>5000</v>
      </c>
      <c r="D74" s="46">
        <v>63</v>
      </c>
      <c r="E74">
        <v>1</v>
      </c>
    </row>
    <row r="75" spans="3:9" x14ac:dyDescent="0.2">
      <c r="C75" s="46">
        <v>6000</v>
      </c>
      <c r="D75" s="46">
        <v>69</v>
      </c>
      <c r="E75">
        <v>1</v>
      </c>
    </row>
    <row r="76" spans="3:9" x14ac:dyDescent="0.2">
      <c r="C76" s="46">
        <v>4500</v>
      </c>
      <c r="D76" s="46">
        <v>49.62</v>
      </c>
      <c r="E76">
        <v>1</v>
      </c>
    </row>
    <row r="77" spans="3:9" x14ac:dyDescent="0.2">
      <c r="C77" s="46">
        <v>4400</v>
      </c>
      <c r="D77" s="46">
        <v>49</v>
      </c>
      <c r="E77">
        <v>1</v>
      </c>
    </row>
    <row r="78" spans="3:9" x14ac:dyDescent="0.2">
      <c r="C78" s="46">
        <v>7500</v>
      </c>
      <c r="D78" s="46">
        <v>74.09</v>
      </c>
      <c r="E78">
        <v>1</v>
      </c>
    </row>
    <row r="79" spans="3:9" x14ac:dyDescent="0.2">
      <c r="C79" s="46">
        <v>5800</v>
      </c>
      <c r="D79" s="46">
        <v>58.86</v>
      </c>
      <c r="E79">
        <v>1</v>
      </c>
    </row>
    <row r="80" spans="3:9" x14ac:dyDescent="0.2">
      <c r="C80" s="46">
        <v>6000</v>
      </c>
      <c r="D80" s="46">
        <v>68</v>
      </c>
      <c r="E80">
        <v>1</v>
      </c>
    </row>
    <row r="81" spans="2:11" x14ac:dyDescent="0.2">
      <c r="C81" s="46"/>
      <c r="D81" s="46"/>
    </row>
    <row r="82" spans="2:11" x14ac:dyDescent="0.2">
      <c r="C82" s="46"/>
      <c r="D82" s="46"/>
    </row>
    <row r="83" spans="2:11" x14ac:dyDescent="0.2">
      <c r="C83" s="46" t="s">
        <v>609</v>
      </c>
      <c r="D83" s="46" t="s">
        <v>608</v>
      </c>
      <c r="E83" s="46" t="s">
        <v>3120</v>
      </c>
      <c r="H83" s="92" t="s">
        <v>542</v>
      </c>
      <c r="I83" t="s">
        <v>543</v>
      </c>
      <c r="K83" s="46" t="s">
        <v>3125</v>
      </c>
    </row>
    <row r="84" spans="2:11" x14ac:dyDescent="0.2">
      <c r="B84" s="48" t="s">
        <v>720</v>
      </c>
      <c r="C84">
        <v>6800</v>
      </c>
      <c r="D84">
        <v>64.55</v>
      </c>
      <c r="E84">
        <v>1</v>
      </c>
      <c r="H84" s="93">
        <v>63</v>
      </c>
      <c r="I84" s="176">
        <v>1</v>
      </c>
    </row>
    <row r="85" spans="2:11" x14ac:dyDescent="0.2">
      <c r="C85">
        <v>8300</v>
      </c>
      <c r="D85">
        <v>104.3</v>
      </c>
      <c r="E85">
        <v>1</v>
      </c>
      <c r="H85" s="93">
        <v>63.73</v>
      </c>
      <c r="I85" s="176">
        <v>2</v>
      </c>
    </row>
    <row r="86" spans="2:11" x14ac:dyDescent="0.2">
      <c r="C86">
        <v>7000</v>
      </c>
      <c r="D86">
        <v>65</v>
      </c>
      <c r="E86">
        <v>1</v>
      </c>
      <c r="H86" s="93">
        <v>64</v>
      </c>
      <c r="I86" s="176">
        <v>1</v>
      </c>
    </row>
    <row r="87" spans="2:11" x14ac:dyDescent="0.2">
      <c r="C87">
        <v>7200</v>
      </c>
      <c r="D87">
        <v>72.77</v>
      </c>
      <c r="E87">
        <v>1</v>
      </c>
      <c r="H87" s="93">
        <v>64.55</v>
      </c>
      <c r="I87" s="176">
        <v>1</v>
      </c>
    </row>
    <row r="88" spans="2:11" x14ac:dyDescent="0.2">
      <c r="C88">
        <v>8500</v>
      </c>
      <c r="D88">
        <v>104.45</v>
      </c>
      <c r="E88">
        <v>1</v>
      </c>
      <c r="H88" s="93">
        <v>64.650000000000006</v>
      </c>
      <c r="I88" s="176">
        <v>1</v>
      </c>
    </row>
    <row r="89" spans="2:11" x14ac:dyDescent="0.2">
      <c r="C89">
        <v>8500</v>
      </c>
      <c r="D89">
        <v>104.3</v>
      </c>
      <c r="E89">
        <v>1</v>
      </c>
      <c r="H89" s="93">
        <v>65</v>
      </c>
      <c r="I89" s="176">
        <v>1</v>
      </c>
    </row>
    <row r="90" spans="2:11" x14ac:dyDescent="0.2">
      <c r="C90">
        <v>6800</v>
      </c>
      <c r="D90">
        <v>72.77</v>
      </c>
      <c r="E90">
        <v>1</v>
      </c>
      <c r="H90" s="93">
        <v>66.900000000000006</v>
      </c>
      <c r="I90" s="176">
        <v>1</v>
      </c>
    </row>
    <row r="91" spans="2:11" x14ac:dyDescent="0.2">
      <c r="C91">
        <v>6800</v>
      </c>
      <c r="D91">
        <v>66.900000000000006</v>
      </c>
      <c r="E91">
        <v>1</v>
      </c>
      <c r="H91" s="93">
        <v>67.64</v>
      </c>
      <c r="I91" s="176">
        <v>1</v>
      </c>
    </row>
    <row r="92" spans="2:11" x14ac:dyDescent="0.2">
      <c r="C92">
        <v>7100</v>
      </c>
      <c r="D92">
        <v>67.64</v>
      </c>
      <c r="E92">
        <v>1</v>
      </c>
      <c r="H92" s="93">
        <v>68</v>
      </c>
      <c r="I92" s="176">
        <v>1</v>
      </c>
    </row>
    <row r="93" spans="2:11" x14ac:dyDescent="0.2">
      <c r="C93">
        <v>6400</v>
      </c>
      <c r="D93">
        <v>64.650000000000006</v>
      </c>
      <c r="E93">
        <v>1</v>
      </c>
      <c r="H93" s="93">
        <v>68.39</v>
      </c>
      <c r="I93" s="176">
        <v>1</v>
      </c>
    </row>
    <row r="94" spans="2:11" x14ac:dyDescent="0.2">
      <c r="C94">
        <v>6200</v>
      </c>
      <c r="D94">
        <v>72</v>
      </c>
      <c r="E94">
        <v>1</v>
      </c>
      <c r="H94" s="93">
        <v>72</v>
      </c>
      <c r="I94" s="176">
        <v>2</v>
      </c>
    </row>
    <row r="95" spans="2:11" x14ac:dyDescent="0.2">
      <c r="C95">
        <v>6100</v>
      </c>
      <c r="D95">
        <v>63</v>
      </c>
      <c r="E95">
        <v>1</v>
      </c>
      <c r="H95" s="93">
        <v>72.77</v>
      </c>
      <c r="I95" s="176">
        <v>4</v>
      </c>
    </row>
    <row r="96" spans="2:11" x14ac:dyDescent="0.2">
      <c r="C96">
        <v>6800</v>
      </c>
      <c r="D96">
        <v>68.39</v>
      </c>
      <c r="E96">
        <v>1</v>
      </c>
      <c r="H96" s="93">
        <v>73.38</v>
      </c>
      <c r="I96" s="176">
        <v>1</v>
      </c>
    </row>
    <row r="97" spans="3:9" x14ac:dyDescent="0.2">
      <c r="C97">
        <v>7000</v>
      </c>
      <c r="D97">
        <v>63.73</v>
      </c>
      <c r="E97">
        <v>1</v>
      </c>
      <c r="H97" s="93">
        <v>75</v>
      </c>
      <c r="I97" s="176">
        <v>1</v>
      </c>
    </row>
    <row r="98" spans="3:9" x14ac:dyDescent="0.2">
      <c r="C98">
        <v>6500</v>
      </c>
      <c r="D98">
        <v>68</v>
      </c>
      <c r="E98">
        <v>1</v>
      </c>
      <c r="H98" s="93">
        <v>87.41</v>
      </c>
      <c r="I98" s="176">
        <v>1</v>
      </c>
    </row>
    <row r="99" spans="3:9" x14ac:dyDescent="0.2">
      <c r="C99">
        <v>6000</v>
      </c>
      <c r="D99">
        <v>72.77</v>
      </c>
      <c r="E99">
        <v>1</v>
      </c>
      <c r="H99" s="93">
        <v>104.3</v>
      </c>
      <c r="I99" s="176">
        <v>2</v>
      </c>
    </row>
    <row r="100" spans="3:9" x14ac:dyDescent="0.2">
      <c r="C100">
        <v>6400</v>
      </c>
      <c r="D100">
        <v>63.73</v>
      </c>
      <c r="E100">
        <v>1</v>
      </c>
      <c r="H100" s="93">
        <v>104.45</v>
      </c>
      <c r="I100" s="176">
        <v>1</v>
      </c>
    </row>
    <row r="101" spans="3:9" x14ac:dyDescent="0.2">
      <c r="C101">
        <v>8300</v>
      </c>
      <c r="D101">
        <v>105</v>
      </c>
      <c r="E101">
        <v>1</v>
      </c>
      <c r="H101" s="93">
        <v>105</v>
      </c>
      <c r="I101" s="176">
        <v>1</v>
      </c>
    </row>
    <row r="102" spans="3:9" x14ac:dyDescent="0.2">
      <c r="C102">
        <v>7000</v>
      </c>
      <c r="D102">
        <v>73.38</v>
      </c>
      <c r="E102">
        <v>1</v>
      </c>
      <c r="H102" s="93" t="s">
        <v>592</v>
      </c>
      <c r="I102" s="176">
        <v>24</v>
      </c>
    </row>
    <row r="103" spans="3:9" x14ac:dyDescent="0.2">
      <c r="C103">
        <v>6250</v>
      </c>
      <c r="D103">
        <v>72.77</v>
      </c>
      <c r="E103">
        <v>1</v>
      </c>
    </row>
    <row r="104" spans="3:9" x14ac:dyDescent="0.2">
      <c r="C104">
        <v>8000</v>
      </c>
      <c r="D104">
        <v>87.41</v>
      </c>
      <c r="E104">
        <v>1</v>
      </c>
    </row>
    <row r="105" spans="3:9" x14ac:dyDescent="0.2">
      <c r="C105">
        <v>6500</v>
      </c>
      <c r="D105">
        <v>75</v>
      </c>
      <c r="E105">
        <v>1</v>
      </c>
    </row>
    <row r="106" spans="3:9" x14ac:dyDescent="0.2">
      <c r="C106">
        <v>6500</v>
      </c>
      <c r="D106">
        <v>64</v>
      </c>
      <c r="E106">
        <v>1</v>
      </c>
    </row>
    <row r="107" spans="3:9" x14ac:dyDescent="0.2">
      <c r="C107">
        <v>6500</v>
      </c>
      <c r="D107">
        <v>72</v>
      </c>
      <c r="E107">
        <v>1</v>
      </c>
    </row>
  </sheetData>
  <phoneticPr fontId="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10"/>
  <sheetViews>
    <sheetView topLeftCell="L1" workbookViewId="0">
      <selection activeCell="S11" sqref="S11"/>
    </sheetView>
  </sheetViews>
  <sheetFormatPr defaultColWidth="9"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57" t="s">
        <v>524</v>
      </c>
      <c r="B1" s="157"/>
      <c r="C1" s="157"/>
      <c r="D1" s="157"/>
      <c r="E1" s="157"/>
      <c r="F1" s="157"/>
      <c r="G1" s="157"/>
      <c r="H1" s="157"/>
    </row>
    <row r="2" spans="1:22" ht="24" x14ac:dyDescent="0.2">
      <c r="A2" s="61" t="s">
        <v>122</v>
      </c>
      <c r="B2" s="62" t="s">
        <v>101</v>
      </c>
      <c r="C2" s="62" t="s">
        <v>485</v>
      </c>
      <c r="D2" s="62" t="s">
        <v>525</v>
      </c>
      <c r="E2" s="62" t="s">
        <v>526</v>
      </c>
      <c r="F2" s="63" t="s">
        <v>527</v>
      </c>
      <c r="G2" s="64" t="s">
        <v>528</v>
      </c>
      <c r="H2" s="65" t="s">
        <v>529</v>
      </c>
      <c r="I2" s="66" t="s">
        <v>530</v>
      </c>
      <c r="J2" s="66" t="s">
        <v>531</v>
      </c>
    </row>
    <row r="3" spans="1:22" x14ac:dyDescent="0.2">
      <c r="A3" s="67">
        <v>1</v>
      </c>
      <c r="B3" s="68" t="s">
        <v>532</v>
      </c>
      <c r="C3" s="68">
        <v>4</v>
      </c>
      <c r="D3" s="68">
        <v>1</v>
      </c>
      <c r="E3" s="68">
        <v>201</v>
      </c>
      <c r="F3" s="67">
        <v>60.77</v>
      </c>
      <c r="G3" s="69" t="s">
        <v>533</v>
      </c>
      <c r="H3" s="69" t="s">
        <v>534</v>
      </c>
      <c r="I3" s="70" t="s">
        <v>535</v>
      </c>
      <c r="J3" s="70">
        <v>1</v>
      </c>
    </row>
    <row r="4" spans="1:22" x14ac:dyDescent="0.2">
      <c r="A4" s="67">
        <v>2</v>
      </c>
      <c r="B4" s="71" t="s">
        <v>536</v>
      </c>
      <c r="C4" s="71">
        <v>4</v>
      </c>
      <c r="D4" s="71">
        <v>1</v>
      </c>
      <c r="E4" s="71">
        <v>202</v>
      </c>
      <c r="F4" s="72">
        <v>58.35</v>
      </c>
      <c r="G4" s="73" t="s">
        <v>537</v>
      </c>
      <c r="H4" s="69" t="s">
        <v>486</v>
      </c>
      <c r="I4" s="70" t="s">
        <v>538</v>
      </c>
      <c r="J4" s="70">
        <v>1</v>
      </c>
    </row>
    <row r="5" spans="1:22" x14ac:dyDescent="0.2">
      <c r="A5" s="67">
        <v>3</v>
      </c>
      <c r="B5" s="68" t="s">
        <v>536</v>
      </c>
      <c r="C5" s="68">
        <v>4</v>
      </c>
      <c r="D5" s="68">
        <v>1</v>
      </c>
      <c r="E5" s="68">
        <v>203</v>
      </c>
      <c r="F5" s="67">
        <v>58.35</v>
      </c>
      <c r="G5" s="69" t="s">
        <v>539</v>
      </c>
      <c r="H5" s="69" t="s">
        <v>486</v>
      </c>
      <c r="I5" s="70" t="s">
        <v>540</v>
      </c>
      <c r="J5" s="70">
        <v>1</v>
      </c>
    </row>
    <row r="6" spans="1:22" x14ac:dyDescent="0.2">
      <c r="A6" s="67">
        <v>4</v>
      </c>
      <c r="B6" s="71" t="s">
        <v>536</v>
      </c>
      <c r="C6" s="71">
        <v>4</v>
      </c>
      <c r="D6" s="72">
        <v>1</v>
      </c>
      <c r="E6" s="71">
        <v>204</v>
      </c>
      <c r="F6" s="72">
        <v>58.66</v>
      </c>
      <c r="G6" s="73" t="s">
        <v>541</v>
      </c>
      <c r="H6" s="69" t="s">
        <v>486</v>
      </c>
      <c r="I6" s="70" t="s">
        <v>535</v>
      </c>
      <c r="J6" s="70">
        <v>1</v>
      </c>
      <c r="P6" s="92" t="s">
        <v>542</v>
      </c>
      <c r="Q6" t="s">
        <v>543</v>
      </c>
    </row>
    <row r="7" spans="1:22" x14ac:dyDescent="0.2">
      <c r="A7" s="67">
        <v>5</v>
      </c>
      <c r="B7" s="68" t="s">
        <v>536</v>
      </c>
      <c r="C7" s="68">
        <v>4</v>
      </c>
      <c r="D7" s="68">
        <v>1</v>
      </c>
      <c r="E7" s="68">
        <v>301</v>
      </c>
      <c r="F7" s="67">
        <v>60.77</v>
      </c>
      <c r="G7" s="69" t="s">
        <v>544</v>
      </c>
      <c r="H7" s="69" t="s">
        <v>486</v>
      </c>
      <c r="I7" s="70" t="s">
        <v>535</v>
      </c>
      <c r="J7" s="70">
        <v>1</v>
      </c>
      <c r="P7" s="93" t="s">
        <v>486</v>
      </c>
      <c r="Q7">
        <v>79</v>
      </c>
      <c r="S7" s="60" t="s">
        <v>545</v>
      </c>
      <c r="T7" s="109" t="s">
        <v>546</v>
      </c>
      <c r="U7" s="60">
        <v>79</v>
      </c>
      <c r="V7" s="74">
        <f>ROUND(GETPIVOTDATA("数量",$P$6,"户型","二居")/GETPIVOTDATA("数量",$P$6),4)</f>
        <v>0.85870000000000002</v>
      </c>
    </row>
    <row r="8" spans="1:22" x14ac:dyDescent="0.2">
      <c r="A8" s="67">
        <v>6</v>
      </c>
      <c r="B8" s="68" t="s">
        <v>536</v>
      </c>
      <c r="C8" s="68">
        <v>4</v>
      </c>
      <c r="D8" s="68">
        <v>1</v>
      </c>
      <c r="E8" s="68">
        <v>302</v>
      </c>
      <c r="F8" s="67">
        <v>58.35</v>
      </c>
      <c r="G8" s="69" t="s">
        <v>547</v>
      </c>
      <c r="H8" s="69" t="s">
        <v>486</v>
      </c>
      <c r="I8" s="70" t="s">
        <v>538</v>
      </c>
      <c r="J8" s="70">
        <v>1</v>
      </c>
      <c r="P8" s="94" t="s">
        <v>487</v>
      </c>
      <c r="Q8">
        <v>15</v>
      </c>
      <c r="S8" s="60" t="s">
        <v>548</v>
      </c>
      <c r="T8" s="109" t="s">
        <v>549</v>
      </c>
      <c r="U8" s="60">
        <v>13</v>
      </c>
      <c r="V8" s="74">
        <f>ROUND(U8/GETPIVOTDATA("数量",$P$6),4)</f>
        <v>0.14130000000000001</v>
      </c>
    </row>
    <row r="9" spans="1:22" x14ac:dyDescent="0.2">
      <c r="A9" s="67">
        <v>7</v>
      </c>
      <c r="B9" s="68" t="s">
        <v>536</v>
      </c>
      <c r="C9" s="68">
        <v>4</v>
      </c>
      <c r="D9" s="68">
        <v>1</v>
      </c>
      <c r="E9" s="68">
        <v>303</v>
      </c>
      <c r="F9" s="67">
        <v>58.35</v>
      </c>
      <c r="G9" s="69" t="s">
        <v>550</v>
      </c>
      <c r="H9" s="69" t="s">
        <v>486</v>
      </c>
      <c r="I9" s="70" t="s">
        <v>540</v>
      </c>
      <c r="J9" s="70">
        <v>1</v>
      </c>
      <c r="P9" s="95">
        <v>58.35</v>
      </c>
      <c r="Q9">
        <v>15</v>
      </c>
    </row>
    <row r="10" spans="1:22" x14ac:dyDescent="0.2">
      <c r="A10" s="67">
        <v>8</v>
      </c>
      <c r="B10" s="68" t="s">
        <v>536</v>
      </c>
      <c r="C10" s="68">
        <v>4</v>
      </c>
      <c r="D10" s="67">
        <v>1</v>
      </c>
      <c r="E10" s="68">
        <v>304</v>
      </c>
      <c r="F10" s="67">
        <v>58.66</v>
      </c>
      <c r="G10" s="69" t="s">
        <v>552</v>
      </c>
      <c r="H10" s="69" t="s">
        <v>486</v>
      </c>
      <c r="I10" s="70" t="s">
        <v>535</v>
      </c>
      <c r="J10" s="70">
        <v>1</v>
      </c>
      <c r="P10" s="96" t="s">
        <v>537</v>
      </c>
      <c r="Q10">
        <v>1</v>
      </c>
    </row>
    <row r="11" spans="1:22" x14ac:dyDescent="0.2">
      <c r="A11" s="67">
        <v>9</v>
      </c>
      <c r="B11" s="68" t="s">
        <v>536</v>
      </c>
      <c r="C11" s="68">
        <v>4</v>
      </c>
      <c r="D11" s="68">
        <v>1</v>
      </c>
      <c r="E11" s="68">
        <v>401</v>
      </c>
      <c r="F11" s="67">
        <v>60.77</v>
      </c>
      <c r="G11" s="69" t="str">
        <f>C11&amp;"-"&amp;D11&amp;"-"&amp;E11</f>
        <v>4-1-401</v>
      </c>
      <c r="H11" s="69" t="s">
        <v>486</v>
      </c>
      <c r="I11" s="70" t="s">
        <v>535</v>
      </c>
      <c r="J11" s="70">
        <v>1</v>
      </c>
      <c r="P11" s="96" t="s">
        <v>547</v>
      </c>
      <c r="Q11">
        <v>1</v>
      </c>
      <c r="S11" s="109" t="s">
        <v>538</v>
      </c>
      <c r="T11" s="60">
        <f>GETPIVOTDATA("数量",$P$6,"户型","二居","朝向","东北")</f>
        <v>15</v>
      </c>
      <c r="U11" s="74">
        <f>ROUND(T11/$A$94,5)</f>
        <v>0.16303999999999999</v>
      </c>
    </row>
    <row r="12" spans="1:22" x14ac:dyDescent="0.2">
      <c r="A12" s="67">
        <v>10</v>
      </c>
      <c r="B12" s="68" t="s">
        <v>536</v>
      </c>
      <c r="C12" s="68">
        <v>4</v>
      </c>
      <c r="D12" s="68">
        <v>1</v>
      </c>
      <c r="E12" s="68">
        <v>402</v>
      </c>
      <c r="F12" s="67">
        <v>58.35</v>
      </c>
      <c r="G12" s="69" t="s">
        <v>555</v>
      </c>
      <c r="H12" s="69" t="s">
        <v>486</v>
      </c>
      <c r="I12" s="70" t="s">
        <v>538</v>
      </c>
      <c r="J12" s="70">
        <v>1</v>
      </c>
      <c r="P12" s="96" t="s">
        <v>555</v>
      </c>
      <c r="Q12">
        <v>1</v>
      </c>
      <c r="S12" s="60" t="s">
        <v>540</v>
      </c>
      <c r="T12" s="60">
        <f>GETPIVOTDATA("数量",$P$6,"户型","二居","朝向","东南")</f>
        <v>15</v>
      </c>
      <c r="U12" s="74">
        <f t="shared" ref="U12:U16" si="0">ROUND(T12/$A$94,4)</f>
        <v>0.16300000000000001</v>
      </c>
    </row>
    <row r="13" spans="1:22" x14ac:dyDescent="0.2">
      <c r="A13" s="67">
        <v>11</v>
      </c>
      <c r="B13" s="68" t="s">
        <v>532</v>
      </c>
      <c r="C13" s="68">
        <v>4</v>
      </c>
      <c r="D13" s="68">
        <v>1</v>
      </c>
      <c r="E13" s="68">
        <v>403</v>
      </c>
      <c r="F13" s="67">
        <v>58.35</v>
      </c>
      <c r="G13" s="69" t="s">
        <v>557</v>
      </c>
      <c r="H13" s="69" t="s">
        <v>486</v>
      </c>
      <c r="I13" s="70" t="s">
        <v>540</v>
      </c>
      <c r="J13" s="70">
        <v>1</v>
      </c>
      <c r="P13" s="96" t="s">
        <v>564</v>
      </c>
      <c r="Q13">
        <v>1</v>
      </c>
      <c r="S13" s="60" t="s">
        <v>535</v>
      </c>
      <c r="T13" s="60">
        <f>GETPIVOTDATA("数量",$P$6,"户型","二居","朝向","东西")+GETPIVOTDATA("数量",$P$6,"户型","一居","朝向","东西")</f>
        <v>41</v>
      </c>
      <c r="U13" s="74">
        <f t="shared" si="0"/>
        <v>0.44569999999999999</v>
      </c>
    </row>
    <row r="14" spans="1:22" x14ac:dyDescent="0.2">
      <c r="A14" s="67">
        <v>12</v>
      </c>
      <c r="B14" s="68" t="s">
        <v>536</v>
      </c>
      <c r="C14" s="68">
        <v>4</v>
      </c>
      <c r="D14" s="67">
        <v>1</v>
      </c>
      <c r="E14" s="68">
        <v>404</v>
      </c>
      <c r="F14" s="67">
        <v>58.66</v>
      </c>
      <c r="G14" s="69" t="s">
        <v>558</v>
      </c>
      <c r="H14" s="69" t="s">
        <v>486</v>
      </c>
      <c r="I14" s="70" t="s">
        <v>535</v>
      </c>
      <c r="J14" s="70">
        <v>1</v>
      </c>
      <c r="P14" s="96" t="s">
        <v>573</v>
      </c>
      <c r="Q14">
        <v>1</v>
      </c>
      <c r="S14" s="60" t="s">
        <v>560</v>
      </c>
      <c r="T14" s="60">
        <f>GETPIVOTDATA("数量",$P$6,"户型","二居","朝向","南北")</f>
        <v>10</v>
      </c>
      <c r="U14" s="74">
        <f t="shared" si="0"/>
        <v>0.1087</v>
      </c>
    </row>
    <row r="15" spans="1:22" x14ac:dyDescent="0.2">
      <c r="A15" s="67">
        <v>13</v>
      </c>
      <c r="B15" s="68" t="s">
        <v>536</v>
      </c>
      <c r="C15" s="68">
        <v>4</v>
      </c>
      <c r="D15" s="68">
        <v>1</v>
      </c>
      <c r="E15" s="68">
        <v>501</v>
      </c>
      <c r="F15" s="67">
        <v>60.77</v>
      </c>
      <c r="G15" s="69" t="s">
        <v>561</v>
      </c>
      <c r="H15" s="69" t="s">
        <v>486</v>
      </c>
      <c r="I15" s="70" t="s">
        <v>535</v>
      </c>
      <c r="J15" s="70">
        <v>1</v>
      </c>
      <c r="P15" s="96" t="s">
        <v>581</v>
      </c>
      <c r="Q15">
        <v>1</v>
      </c>
      <c r="S15" s="60" t="s">
        <v>563</v>
      </c>
      <c r="T15" s="60">
        <f>GETPIVOTDATA("数量",$P$6,"户型","二居","朝向","南北东")</f>
        <v>4</v>
      </c>
      <c r="U15" s="74">
        <f t="shared" si="0"/>
        <v>4.3499999999999997E-2</v>
      </c>
    </row>
    <row r="16" spans="1:22" x14ac:dyDescent="0.2">
      <c r="A16" s="67">
        <v>14</v>
      </c>
      <c r="B16" s="71" t="s">
        <v>536</v>
      </c>
      <c r="C16" s="71">
        <v>4</v>
      </c>
      <c r="D16" s="71">
        <v>1</v>
      </c>
      <c r="E16" s="71">
        <v>502</v>
      </c>
      <c r="F16" s="72">
        <v>58.35</v>
      </c>
      <c r="G16" s="69" t="s">
        <v>564</v>
      </c>
      <c r="H16" s="69" t="s">
        <v>486</v>
      </c>
      <c r="I16" s="70" t="s">
        <v>538</v>
      </c>
      <c r="J16" s="70">
        <v>1</v>
      </c>
      <c r="P16" s="96" t="s">
        <v>586</v>
      </c>
      <c r="Q16">
        <v>1</v>
      </c>
      <c r="S16" s="60" t="s">
        <v>566</v>
      </c>
      <c r="T16" s="60">
        <f>GETPIVOTDATA("数量",$P$6,"户型","二居","朝向","南北西")</f>
        <v>5</v>
      </c>
      <c r="U16" s="74">
        <f t="shared" si="0"/>
        <v>5.4300000000000001E-2</v>
      </c>
    </row>
    <row r="17" spans="1:21" x14ac:dyDescent="0.2">
      <c r="A17" s="67">
        <v>15</v>
      </c>
      <c r="B17" s="68" t="s">
        <v>536</v>
      </c>
      <c r="C17" s="68">
        <v>4</v>
      </c>
      <c r="D17" s="68">
        <v>1</v>
      </c>
      <c r="E17" s="68">
        <v>503</v>
      </c>
      <c r="F17" s="67">
        <v>58.35</v>
      </c>
      <c r="G17" s="73" t="s">
        <v>567</v>
      </c>
      <c r="H17" s="69" t="s">
        <v>486</v>
      </c>
      <c r="I17" s="70" t="s">
        <v>540</v>
      </c>
      <c r="J17" s="70">
        <v>1</v>
      </c>
      <c r="P17" s="96" t="s">
        <v>593</v>
      </c>
      <c r="Q17">
        <v>1</v>
      </c>
      <c r="S17" s="60" t="s">
        <v>569</v>
      </c>
      <c r="T17" s="60">
        <f>GETPIVOTDATA("数量",$P$6,"户型","一居","朝向","西")</f>
        <v>2</v>
      </c>
      <c r="U17" s="74">
        <v>2.18E-2</v>
      </c>
    </row>
    <row r="18" spans="1:21" x14ac:dyDescent="0.2">
      <c r="A18" s="67">
        <v>16</v>
      </c>
      <c r="B18" s="68" t="s">
        <v>536</v>
      </c>
      <c r="C18" s="68">
        <v>4</v>
      </c>
      <c r="D18" s="67">
        <v>1</v>
      </c>
      <c r="E18" s="68">
        <v>504</v>
      </c>
      <c r="F18" s="67">
        <v>58.66</v>
      </c>
      <c r="G18" s="69" t="s">
        <v>570</v>
      </c>
      <c r="H18" s="69" t="s">
        <v>486</v>
      </c>
      <c r="I18" s="70" t="s">
        <v>535</v>
      </c>
      <c r="J18" s="70">
        <v>1</v>
      </c>
      <c r="P18" s="96" t="s">
        <v>597</v>
      </c>
      <c r="Q18">
        <v>1</v>
      </c>
    </row>
    <row r="19" spans="1:21" x14ac:dyDescent="0.2">
      <c r="A19" s="67">
        <v>17</v>
      </c>
      <c r="B19" s="68" t="s">
        <v>536</v>
      </c>
      <c r="C19" s="68">
        <v>4</v>
      </c>
      <c r="D19" s="68">
        <v>1</v>
      </c>
      <c r="E19" s="68">
        <v>601</v>
      </c>
      <c r="F19" s="67">
        <v>60.77</v>
      </c>
      <c r="G19" s="73" t="s">
        <v>572</v>
      </c>
      <c r="H19" s="69" t="s">
        <v>486</v>
      </c>
      <c r="I19" s="70" t="s">
        <v>535</v>
      </c>
      <c r="J19" s="70">
        <v>1</v>
      </c>
      <c r="P19" s="96" t="s">
        <v>663</v>
      </c>
      <c r="Q19">
        <v>1</v>
      </c>
    </row>
    <row r="20" spans="1:21" x14ac:dyDescent="0.2">
      <c r="A20" s="67">
        <v>18</v>
      </c>
      <c r="B20" s="68" t="s">
        <v>536</v>
      </c>
      <c r="C20" s="68">
        <v>4</v>
      </c>
      <c r="D20" s="68">
        <v>1</v>
      </c>
      <c r="E20" s="68">
        <v>602</v>
      </c>
      <c r="F20" s="67">
        <v>58.35</v>
      </c>
      <c r="G20" s="69" t="s">
        <v>573</v>
      </c>
      <c r="H20" s="69" t="s">
        <v>486</v>
      </c>
      <c r="I20" s="70" t="s">
        <v>538</v>
      </c>
      <c r="J20" s="70">
        <v>1</v>
      </c>
      <c r="P20" s="96" t="s">
        <v>664</v>
      </c>
      <c r="Q20">
        <v>1</v>
      </c>
    </row>
    <row r="21" spans="1:21" x14ac:dyDescent="0.2">
      <c r="A21" s="67">
        <v>19</v>
      </c>
      <c r="B21" s="68" t="s">
        <v>536</v>
      </c>
      <c r="C21" s="68">
        <v>4</v>
      </c>
      <c r="D21" s="68">
        <v>1</v>
      </c>
      <c r="E21" s="68">
        <v>603</v>
      </c>
      <c r="F21" s="67">
        <v>58.35</v>
      </c>
      <c r="G21" s="69" t="s">
        <v>575</v>
      </c>
      <c r="H21" s="69" t="s">
        <v>486</v>
      </c>
      <c r="I21" s="70" t="s">
        <v>540</v>
      </c>
      <c r="J21" s="70">
        <v>1</v>
      </c>
      <c r="P21" s="96" t="s">
        <v>665</v>
      </c>
      <c r="Q21">
        <v>1</v>
      </c>
    </row>
    <row r="22" spans="1:21" x14ac:dyDescent="0.2">
      <c r="A22" s="67">
        <v>20</v>
      </c>
      <c r="B22" s="68" t="s">
        <v>536</v>
      </c>
      <c r="C22" s="68">
        <v>4</v>
      </c>
      <c r="D22" s="67">
        <v>1</v>
      </c>
      <c r="E22" s="68">
        <v>604</v>
      </c>
      <c r="F22" s="75">
        <v>58.66</v>
      </c>
      <c r="G22" s="69" t="s">
        <v>577</v>
      </c>
      <c r="H22" s="69" t="s">
        <v>486</v>
      </c>
      <c r="I22" s="70" t="s">
        <v>535</v>
      </c>
      <c r="J22" s="70">
        <v>1</v>
      </c>
      <c r="P22" s="96" t="s">
        <v>666</v>
      </c>
      <c r="Q22">
        <v>1</v>
      </c>
    </row>
    <row r="23" spans="1:21" x14ac:dyDescent="0.2">
      <c r="A23" s="67">
        <v>21</v>
      </c>
      <c r="B23" s="71" t="s">
        <v>536</v>
      </c>
      <c r="C23" s="71">
        <v>4</v>
      </c>
      <c r="D23" s="72">
        <v>2</v>
      </c>
      <c r="E23" s="71">
        <v>201</v>
      </c>
      <c r="F23" s="72">
        <v>60.55</v>
      </c>
      <c r="G23" s="69" t="s">
        <v>579</v>
      </c>
      <c r="H23" s="69" t="s">
        <v>486</v>
      </c>
      <c r="I23" s="70" t="s">
        <v>535</v>
      </c>
      <c r="J23" s="70">
        <v>1</v>
      </c>
      <c r="P23" s="96" t="s">
        <v>667</v>
      </c>
      <c r="Q23">
        <v>1</v>
      </c>
    </row>
    <row r="24" spans="1:21" x14ac:dyDescent="0.2">
      <c r="A24" s="67">
        <v>22</v>
      </c>
      <c r="B24" s="68" t="s">
        <v>536</v>
      </c>
      <c r="C24" s="68">
        <v>4</v>
      </c>
      <c r="D24" s="67">
        <v>2</v>
      </c>
      <c r="E24" s="68">
        <v>202</v>
      </c>
      <c r="F24" s="67">
        <v>58.35</v>
      </c>
      <c r="G24" s="76" t="s">
        <v>581</v>
      </c>
      <c r="H24" s="69" t="s">
        <v>486</v>
      </c>
      <c r="I24" s="70" t="s">
        <v>538</v>
      </c>
      <c r="J24" s="70">
        <v>1</v>
      </c>
      <c r="P24" s="96" t="s">
        <v>668</v>
      </c>
      <c r="Q24">
        <v>1</v>
      </c>
    </row>
    <row r="25" spans="1:21" x14ac:dyDescent="0.2">
      <c r="A25" s="67">
        <v>23</v>
      </c>
      <c r="B25" s="77" t="s">
        <v>536</v>
      </c>
      <c r="C25" s="72">
        <v>4</v>
      </c>
      <c r="D25" s="77">
        <v>2</v>
      </c>
      <c r="E25" s="77">
        <v>203</v>
      </c>
      <c r="F25" s="72">
        <v>58.35</v>
      </c>
      <c r="G25" s="69" t="s">
        <v>583</v>
      </c>
      <c r="H25" s="69" t="s">
        <v>486</v>
      </c>
      <c r="I25" s="70" t="s">
        <v>540</v>
      </c>
      <c r="J25" s="70">
        <v>1</v>
      </c>
      <c r="P25" s="94" t="s">
        <v>551</v>
      </c>
      <c r="Q25">
        <v>15</v>
      </c>
    </row>
    <row r="26" spans="1:21" x14ac:dyDescent="0.2">
      <c r="A26" s="67">
        <v>24</v>
      </c>
      <c r="B26" s="71" t="s">
        <v>536</v>
      </c>
      <c r="C26" s="71">
        <v>4</v>
      </c>
      <c r="D26" s="72">
        <v>2</v>
      </c>
      <c r="E26" s="71">
        <v>204</v>
      </c>
      <c r="F26" s="72">
        <v>58.72</v>
      </c>
      <c r="G26" s="69" t="s">
        <v>584</v>
      </c>
      <c r="H26" s="69" t="s">
        <v>486</v>
      </c>
      <c r="I26" s="70" t="s">
        <v>535</v>
      </c>
      <c r="J26" s="70">
        <v>1</v>
      </c>
      <c r="P26" s="95">
        <v>58.35</v>
      </c>
      <c r="Q26">
        <v>15</v>
      </c>
    </row>
    <row r="27" spans="1:21" x14ac:dyDescent="0.2">
      <c r="A27" s="67">
        <v>25</v>
      </c>
      <c r="B27" s="71" t="s">
        <v>536</v>
      </c>
      <c r="C27" s="71">
        <v>4</v>
      </c>
      <c r="D27" s="72">
        <v>2</v>
      </c>
      <c r="E27" s="71">
        <v>301</v>
      </c>
      <c r="F27" s="72">
        <v>60.55</v>
      </c>
      <c r="G27" s="69" t="s">
        <v>585</v>
      </c>
      <c r="H27" s="69" t="s">
        <v>486</v>
      </c>
      <c r="I27" s="70" t="s">
        <v>535</v>
      </c>
      <c r="J27" s="70">
        <v>1</v>
      </c>
      <c r="P27" s="96" t="s">
        <v>539</v>
      </c>
      <c r="Q27">
        <v>1</v>
      </c>
    </row>
    <row r="28" spans="1:21" x14ac:dyDescent="0.2">
      <c r="A28" s="67">
        <v>26</v>
      </c>
      <c r="B28" s="71" t="s">
        <v>536</v>
      </c>
      <c r="C28" s="71">
        <v>4</v>
      </c>
      <c r="D28" s="72">
        <v>2</v>
      </c>
      <c r="E28" s="71">
        <v>302</v>
      </c>
      <c r="F28" s="72">
        <v>58.35</v>
      </c>
      <c r="G28" s="69" t="s">
        <v>586</v>
      </c>
      <c r="H28" s="69" t="s">
        <v>486</v>
      </c>
      <c r="I28" s="70" t="s">
        <v>538</v>
      </c>
      <c r="J28" s="70">
        <v>1</v>
      </c>
      <c r="P28" s="96" t="s">
        <v>550</v>
      </c>
      <c r="Q28">
        <v>1</v>
      </c>
    </row>
    <row r="29" spans="1:21" x14ac:dyDescent="0.2">
      <c r="A29" s="67">
        <v>27</v>
      </c>
      <c r="B29" s="71" t="s">
        <v>536</v>
      </c>
      <c r="C29" s="71">
        <v>4</v>
      </c>
      <c r="D29" s="72">
        <v>2</v>
      </c>
      <c r="E29" s="71">
        <v>303</v>
      </c>
      <c r="F29" s="72">
        <v>58.35</v>
      </c>
      <c r="G29" s="69" t="s">
        <v>587</v>
      </c>
      <c r="H29" s="69" t="s">
        <v>486</v>
      </c>
      <c r="I29" s="70" t="s">
        <v>540</v>
      </c>
      <c r="J29" s="70">
        <v>1</v>
      </c>
      <c r="P29" s="96" t="s">
        <v>557</v>
      </c>
      <c r="Q29">
        <v>1</v>
      </c>
    </row>
    <row r="30" spans="1:21" x14ac:dyDescent="0.2">
      <c r="A30" s="67">
        <v>28</v>
      </c>
      <c r="B30" s="68" t="s">
        <v>536</v>
      </c>
      <c r="C30" s="68">
        <v>4</v>
      </c>
      <c r="D30" s="67">
        <v>2</v>
      </c>
      <c r="E30" s="68">
        <v>304</v>
      </c>
      <c r="F30" s="75">
        <v>58.72</v>
      </c>
      <c r="G30" s="76" t="s">
        <v>589</v>
      </c>
      <c r="H30" s="69" t="s">
        <v>486</v>
      </c>
      <c r="I30" s="70" t="s">
        <v>535</v>
      </c>
      <c r="J30" s="70">
        <v>1</v>
      </c>
      <c r="P30" s="96" t="s">
        <v>567</v>
      </c>
      <c r="Q30">
        <v>1</v>
      </c>
    </row>
    <row r="31" spans="1:21" x14ac:dyDescent="0.2">
      <c r="A31" s="67">
        <v>29</v>
      </c>
      <c r="B31" s="71" t="s">
        <v>536</v>
      </c>
      <c r="C31" s="71">
        <v>4</v>
      </c>
      <c r="D31" s="72">
        <v>2</v>
      </c>
      <c r="E31" s="71">
        <v>401</v>
      </c>
      <c r="F31" s="72">
        <v>60.55</v>
      </c>
      <c r="G31" s="69" t="s">
        <v>591</v>
      </c>
      <c r="H31" s="69" t="s">
        <v>486</v>
      </c>
      <c r="I31" s="70" t="s">
        <v>535</v>
      </c>
      <c r="J31" s="70">
        <v>1</v>
      </c>
      <c r="P31" s="96" t="s">
        <v>575</v>
      </c>
      <c r="Q31">
        <v>1</v>
      </c>
    </row>
    <row r="32" spans="1:21" x14ac:dyDescent="0.2">
      <c r="A32" s="67">
        <v>30</v>
      </c>
      <c r="B32" s="71" t="s">
        <v>536</v>
      </c>
      <c r="C32" s="71">
        <v>4</v>
      </c>
      <c r="D32" s="72">
        <v>2</v>
      </c>
      <c r="E32" s="71">
        <v>402</v>
      </c>
      <c r="F32" s="72">
        <v>58.35</v>
      </c>
      <c r="G32" s="69" t="s">
        <v>593</v>
      </c>
      <c r="H32" s="69" t="s">
        <v>486</v>
      </c>
      <c r="I32" s="70" t="s">
        <v>538</v>
      </c>
      <c r="J32" s="70">
        <v>1</v>
      </c>
      <c r="P32" s="96" t="s">
        <v>583</v>
      </c>
      <c r="Q32">
        <v>1</v>
      </c>
    </row>
    <row r="33" spans="1:17" x14ac:dyDescent="0.2">
      <c r="A33" s="67">
        <v>31</v>
      </c>
      <c r="B33" s="71" t="s">
        <v>536</v>
      </c>
      <c r="C33" s="71">
        <v>4</v>
      </c>
      <c r="D33" s="72">
        <v>2</v>
      </c>
      <c r="E33" s="71">
        <v>403</v>
      </c>
      <c r="F33" s="72">
        <v>58.35</v>
      </c>
      <c r="G33" s="69" t="s">
        <v>594</v>
      </c>
      <c r="H33" s="69" t="s">
        <v>486</v>
      </c>
      <c r="I33" s="70" t="s">
        <v>540</v>
      </c>
      <c r="J33" s="70">
        <v>1</v>
      </c>
      <c r="P33" s="96" t="s">
        <v>587</v>
      </c>
      <c r="Q33">
        <v>1</v>
      </c>
    </row>
    <row r="34" spans="1:17" x14ac:dyDescent="0.2">
      <c r="A34" s="67">
        <v>32</v>
      </c>
      <c r="B34" s="71" t="s">
        <v>536</v>
      </c>
      <c r="C34" s="71">
        <v>4</v>
      </c>
      <c r="D34" s="72">
        <v>2</v>
      </c>
      <c r="E34" s="71">
        <v>404</v>
      </c>
      <c r="F34" s="72">
        <v>58.72</v>
      </c>
      <c r="G34" s="69" t="s">
        <v>595</v>
      </c>
      <c r="H34" s="69" t="s">
        <v>486</v>
      </c>
      <c r="I34" s="70" t="s">
        <v>535</v>
      </c>
      <c r="J34" s="70">
        <v>1</v>
      </c>
      <c r="P34" s="96" t="s">
        <v>594</v>
      </c>
      <c r="Q34">
        <v>1</v>
      </c>
    </row>
    <row r="35" spans="1:17" x14ac:dyDescent="0.2">
      <c r="A35" s="67">
        <v>33</v>
      </c>
      <c r="B35" s="71" t="s">
        <v>536</v>
      </c>
      <c r="C35" s="71">
        <v>4</v>
      </c>
      <c r="D35" s="72">
        <v>2</v>
      </c>
      <c r="E35" s="71">
        <v>501</v>
      </c>
      <c r="F35" s="72">
        <v>60.55</v>
      </c>
      <c r="G35" s="69" t="s">
        <v>596</v>
      </c>
      <c r="H35" s="69" t="s">
        <v>486</v>
      </c>
      <c r="I35" s="70" t="s">
        <v>535</v>
      </c>
      <c r="J35" s="70">
        <v>1</v>
      </c>
      <c r="P35" s="96" t="s">
        <v>598</v>
      </c>
      <c r="Q35">
        <v>1</v>
      </c>
    </row>
    <row r="36" spans="1:17" x14ac:dyDescent="0.2">
      <c r="A36" s="67">
        <v>34</v>
      </c>
      <c r="B36" s="71" t="s">
        <v>536</v>
      </c>
      <c r="C36" s="71">
        <v>4</v>
      </c>
      <c r="D36" s="72">
        <v>2</v>
      </c>
      <c r="E36" s="71">
        <v>502</v>
      </c>
      <c r="F36" s="72">
        <v>58.35</v>
      </c>
      <c r="G36" s="69" t="s">
        <v>597</v>
      </c>
      <c r="H36" s="69" t="s">
        <v>486</v>
      </c>
      <c r="I36" s="70" t="s">
        <v>538</v>
      </c>
      <c r="J36" s="70">
        <v>1</v>
      </c>
      <c r="P36" s="96" t="s">
        <v>657</v>
      </c>
      <c r="Q36">
        <v>1</v>
      </c>
    </row>
    <row r="37" spans="1:17" x14ac:dyDescent="0.2">
      <c r="A37" s="67">
        <v>35</v>
      </c>
      <c r="B37" s="71" t="s">
        <v>536</v>
      </c>
      <c r="C37" s="71">
        <v>4</v>
      </c>
      <c r="D37" s="72">
        <v>2</v>
      </c>
      <c r="E37" s="71">
        <v>503</v>
      </c>
      <c r="F37" s="72">
        <v>58.35</v>
      </c>
      <c r="G37" s="69" t="s">
        <v>598</v>
      </c>
      <c r="H37" s="69" t="s">
        <v>486</v>
      </c>
      <c r="I37" s="70" t="s">
        <v>540</v>
      </c>
      <c r="J37" s="70">
        <v>1</v>
      </c>
      <c r="P37" s="96" t="s">
        <v>658</v>
      </c>
      <c r="Q37">
        <v>1</v>
      </c>
    </row>
    <row r="38" spans="1:17" x14ac:dyDescent="0.2">
      <c r="A38" s="67">
        <v>36</v>
      </c>
      <c r="B38" s="71" t="s">
        <v>536</v>
      </c>
      <c r="C38" s="71">
        <v>4</v>
      </c>
      <c r="D38" s="72">
        <v>2</v>
      </c>
      <c r="E38" s="71">
        <v>504</v>
      </c>
      <c r="F38" s="72">
        <v>58.72</v>
      </c>
      <c r="G38" s="73" t="s">
        <v>599</v>
      </c>
      <c r="H38" s="69" t="s">
        <v>486</v>
      </c>
      <c r="I38" s="70" t="s">
        <v>535</v>
      </c>
      <c r="J38" s="70">
        <v>1</v>
      </c>
      <c r="P38" s="96" t="s">
        <v>659</v>
      </c>
      <c r="Q38">
        <v>1</v>
      </c>
    </row>
    <row r="39" spans="1:17" x14ac:dyDescent="0.2">
      <c r="A39" s="67">
        <v>37</v>
      </c>
      <c r="B39" s="71" t="s">
        <v>536</v>
      </c>
      <c r="C39" s="71">
        <v>4</v>
      </c>
      <c r="D39" s="72">
        <v>2</v>
      </c>
      <c r="E39" s="71">
        <v>601</v>
      </c>
      <c r="F39" s="72">
        <v>60.55</v>
      </c>
      <c r="G39" s="69" t="str">
        <f t="shared" ref="G39:G63" si="1">C39&amp;"-"&amp;D39&amp;"-"&amp;E39</f>
        <v>4-2-601</v>
      </c>
      <c r="H39" s="69" t="s">
        <v>486</v>
      </c>
      <c r="I39" s="70" t="s">
        <v>535</v>
      </c>
      <c r="J39" s="70">
        <v>1</v>
      </c>
      <c r="P39" s="96" t="s">
        <v>660</v>
      </c>
      <c r="Q39">
        <v>1</v>
      </c>
    </row>
    <row r="40" spans="1:17" x14ac:dyDescent="0.2">
      <c r="A40" s="67">
        <v>38</v>
      </c>
      <c r="B40" s="68" t="s">
        <v>536</v>
      </c>
      <c r="C40" s="68">
        <v>4</v>
      </c>
      <c r="D40" s="67">
        <v>2</v>
      </c>
      <c r="E40" s="68">
        <v>602</v>
      </c>
      <c r="F40" s="67">
        <v>58.35</v>
      </c>
      <c r="G40" s="69" t="str">
        <f t="shared" si="1"/>
        <v>4-2-602</v>
      </c>
      <c r="H40" s="69" t="s">
        <v>486</v>
      </c>
      <c r="I40" s="70" t="s">
        <v>538</v>
      </c>
      <c r="J40" s="70">
        <v>1</v>
      </c>
      <c r="P40" s="96" t="s">
        <v>661</v>
      </c>
      <c r="Q40">
        <v>1</v>
      </c>
    </row>
    <row r="41" spans="1:17" x14ac:dyDescent="0.2">
      <c r="A41" s="67">
        <v>39</v>
      </c>
      <c r="B41" s="68" t="s">
        <v>536</v>
      </c>
      <c r="C41" s="68">
        <v>4</v>
      </c>
      <c r="D41" s="67">
        <v>2</v>
      </c>
      <c r="E41" s="68">
        <v>603</v>
      </c>
      <c r="F41" s="67">
        <v>58.35</v>
      </c>
      <c r="G41" s="69" t="str">
        <f t="shared" si="1"/>
        <v>4-2-603</v>
      </c>
      <c r="H41" s="69" t="s">
        <v>486</v>
      </c>
      <c r="I41" s="70" t="s">
        <v>540</v>
      </c>
      <c r="J41" s="70">
        <v>1</v>
      </c>
      <c r="P41" s="96" t="s">
        <v>662</v>
      </c>
      <c r="Q41">
        <v>1</v>
      </c>
    </row>
    <row r="42" spans="1:17" x14ac:dyDescent="0.2">
      <c r="A42" s="67">
        <v>40</v>
      </c>
      <c r="B42" s="68" t="s">
        <v>536</v>
      </c>
      <c r="C42" s="68">
        <v>4</v>
      </c>
      <c r="D42" s="67">
        <v>2</v>
      </c>
      <c r="E42" s="68">
        <v>604</v>
      </c>
      <c r="F42" s="67">
        <v>58.72</v>
      </c>
      <c r="G42" s="69" t="str">
        <f t="shared" si="1"/>
        <v>4-2-604</v>
      </c>
      <c r="H42" s="69" t="s">
        <v>486</v>
      </c>
      <c r="I42" s="70" t="s">
        <v>535</v>
      </c>
      <c r="J42" s="70">
        <v>1</v>
      </c>
      <c r="P42" s="94" t="s">
        <v>553</v>
      </c>
      <c r="Q42">
        <v>30</v>
      </c>
    </row>
    <row r="43" spans="1:17" x14ac:dyDescent="0.2">
      <c r="A43" s="67">
        <v>41</v>
      </c>
      <c r="B43" s="71" t="s">
        <v>536</v>
      </c>
      <c r="C43" s="71">
        <v>4</v>
      </c>
      <c r="D43" s="72">
        <v>3</v>
      </c>
      <c r="E43" s="71">
        <v>201</v>
      </c>
      <c r="F43" s="72">
        <v>60.55</v>
      </c>
      <c r="G43" s="69" t="str">
        <f t="shared" si="1"/>
        <v>4-3-201</v>
      </c>
      <c r="H43" s="69" t="s">
        <v>486</v>
      </c>
      <c r="I43" s="70" t="s">
        <v>535</v>
      </c>
      <c r="J43" s="70">
        <v>1</v>
      </c>
      <c r="P43" s="95">
        <v>58.66</v>
      </c>
      <c r="Q43">
        <v>5</v>
      </c>
    </row>
    <row r="44" spans="1:17" x14ac:dyDescent="0.2">
      <c r="A44" s="67">
        <v>42</v>
      </c>
      <c r="B44" s="68" t="s">
        <v>536</v>
      </c>
      <c r="C44" s="68">
        <v>4</v>
      </c>
      <c r="D44" s="67">
        <v>3</v>
      </c>
      <c r="E44" s="68">
        <v>202</v>
      </c>
      <c r="F44" s="67">
        <v>58.35</v>
      </c>
      <c r="G44" s="69" t="str">
        <f t="shared" si="1"/>
        <v>4-3-202</v>
      </c>
      <c r="H44" s="69" t="s">
        <v>486</v>
      </c>
      <c r="I44" s="70" t="s">
        <v>538</v>
      </c>
      <c r="J44" s="70">
        <v>1</v>
      </c>
      <c r="P44" s="96" t="s">
        <v>541</v>
      </c>
      <c r="Q44">
        <v>1</v>
      </c>
    </row>
    <row r="45" spans="1:17" x14ac:dyDescent="0.2">
      <c r="A45" s="67">
        <v>43</v>
      </c>
      <c r="B45" s="71" t="s">
        <v>536</v>
      </c>
      <c r="C45" s="71">
        <v>4</v>
      </c>
      <c r="D45" s="72">
        <v>3</v>
      </c>
      <c r="E45" s="71">
        <v>203</v>
      </c>
      <c r="F45" s="72">
        <v>58.35</v>
      </c>
      <c r="G45" s="69" t="str">
        <f t="shared" si="1"/>
        <v>4-3-203</v>
      </c>
      <c r="H45" s="69" t="s">
        <v>486</v>
      </c>
      <c r="I45" s="70" t="s">
        <v>540</v>
      </c>
      <c r="J45" s="70">
        <v>1</v>
      </c>
      <c r="P45" s="96" t="s">
        <v>552</v>
      </c>
      <c r="Q45">
        <v>1</v>
      </c>
    </row>
    <row r="46" spans="1:17" x14ac:dyDescent="0.2">
      <c r="A46" s="67">
        <v>44</v>
      </c>
      <c r="B46" s="68" t="s">
        <v>536</v>
      </c>
      <c r="C46" s="68">
        <v>4</v>
      </c>
      <c r="D46" s="67">
        <v>3</v>
      </c>
      <c r="E46" s="68">
        <v>204</v>
      </c>
      <c r="F46" s="67">
        <v>58.87</v>
      </c>
      <c r="G46" s="69" t="str">
        <f t="shared" si="1"/>
        <v>4-3-204</v>
      </c>
      <c r="H46" s="69" t="s">
        <v>486</v>
      </c>
      <c r="I46" s="70" t="s">
        <v>535</v>
      </c>
      <c r="J46" s="70">
        <v>1</v>
      </c>
      <c r="P46" s="96" t="s">
        <v>558</v>
      </c>
      <c r="Q46">
        <v>1</v>
      </c>
    </row>
    <row r="47" spans="1:17" x14ac:dyDescent="0.2">
      <c r="A47" s="67">
        <v>45</v>
      </c>
      <c r="B47" s="68" t="s">
        <v>536</v>
      </c>
      <c r="C47" s="68">
        <v>4</v>
      </c>
      <c r="D47" s="67">
        <v>3</v>
      </c>
      <c r="E47" s="68">
        <v>301</v>
      </c>
      <c r="F47" s="67">
        <v>60.55</v>
      </c>
      <c r="G47" s="69" t="str">
        <f t="shared" si="1"/>
        <v>4-3-301</v>
      </c>
      <c r="H47" s="69" t="s">
        <v>486</v>
      </c>
      <c r="I47" s="70" t="s">
        <v>535</v>
      </c>
      <c r="J47" s="70">
        <v>1</v>
      </c>
      <c r="P47" s="96" t="s">
        <v>570</v>
      </c>
      <c r="Q47">
        <v>1</v>
      </c>
    </row>
    <row r="48" spans="1:17" x14ac:dyDescent="0.2">
      <c r="A48" s="67">
        <v>46</v>
      </c>
      <c r="B48" s="68" t="s">
        <v>536</v>
      </c>
      <c r="C48" s="68">
        <v>4</v>
      </c>
      <c r="D48" s="67">
        <v>3</v>
      </c>
      <c r="E48" s="68">
        <v>302</v>
      </c>
      <c r="F48" s="67">
        <v>58.35</v>
      </c>
      <c r="G48" s="78" t="str">
        <f t="shared" si="1"/>
        <v>4-3-302</v>
      </c>
      <c r="H48" s="69" t="s">
        <v>486</v>
      </c>
      <c r="I48" s="70" t="s">
        <v>538</v>
      </c>
      <c r="J48" s="70">
        <v>1</v>
      </c>
      <c r="P48" s="96" t="s">
        <v>577</v>
      </c>
      <c r="Q48">
        <v>1</v>
      </c>
    </row>
    <row r="49" spans="1:17" x14ac:dyDescent="0.2">
      <c r="A49" s="67">
        <v>47</v>
      </c>
      <c r="B49" s="68" t="s">
        <v>536</v>
      </c>
      <c r="C49" s="68">
        <v>4</v>
      </c>
      <c r="D49" s="67">
        <v>3</v>
      </c>
      <c r="E49" s="68">
        <v>303</v>
      </c>
      <c r="F49" s="67">
        <v>58.35</v>
      </c>
      <c r="G49" s="69" t="str">
        <f t="shared" si="1"/>
        <v>4-3-303</v>
      </c>
      <c r="H49" s="69" t="s">
        <v>486</v>
      </c>
      <c r="I49" s="70" t="s">
        <v>540</v>
      </c>
      <c r="J49" s="70">
        <v>1</v>
      </c>
      <c r="P49" s="95">
        <v>58.72</v>
      </c>
      <c r="Q49">
        <v>5</v>
      </c>
    </row>
    <row r="50" spans="1:17" x14ac:dyDescent="0.2">
      <c r="A50" s="67">
        <v>48</v>
      </c>
      <c r="B50" s="68" t="s">
        <v>536</v>
      </c>
      <c r="C50" s="68">
        <v>4</v>
      </c>
      <c r="D50" s="67">
        <v>3</v>
      </c>
      <c r="E50" s="68">
        <v>304</v>
      </c>
      <c r="F50" s="67">
        <v>58.87</v>
      </c>
      <c r="G50" s="69" t="str">
        <f t="shared" si="1"/>
        <v>4-3-304</v>
      </c>
      <c r="H50" s="69" t="s">
        <v>486</v>
      </c>
      <c r="I50" s="70" t="s">
        <v>535</v>
      </c>
      <c r="J50" s="70">
        <v>1</v>
      </c>
      <c r="P50" s="96" t="s">
        <v>584</v>
      </c>
      <c r="Q50">
        <v>1</v>
      </c>
    </row>
    <row r="51" spans="1:17" x14ac:dyDescent="0.2">
      <c r="A51" s="67">
        <v>49</v>
      </c>
      <c r="B51" s="71" t="s">
        <v>536</v>
      </c>
      <c r="C51" s="71">
        <v>4</v>
      </c>
      <c r="D51" s="72">
        <v>3</v>
      </c>
      <c r="E51" s="71">
        <v>401</v>
      </c>
      <c r="F51" s="72">
        <v>60.55</v>
      </c>
      <c r="G51" s="69" t="str">
        <f t="shared" si="1"/>
        <v>4-3-401</v>
      </c>
      <c r="H51" s="69" t="s">
        <v>486</v>
      </c>
      <c r="I51" s="70" t="s">
        <v>535</v>
      </c>
      <c r="J51" s="70">
        <v>1</v>
      </c>
      <c r="P51" s="96" t="s">
        <v>589</v>
      </c>
      <c r="Q51">
        <v>1</v>
      </c>
    </row>
    <row r="52" spans="1:17" x14ac:dyDescent="0.2">
      <c r="A52" s="67">
        <v>50</v>
      </c>
      <c r="B52" s="68" t="s">
        <v>536</v>
      </c>
      <c r="C52" s="68">
        <v>4</v>
      </c>
      <c r="D52" s="67">
        <v>3</v>
      </c>
      <c r="E52" s="68">
        <v>402</v>
      </c>
      <c r="F52" s="67">
        <v>58.35</v>
      </c>
      <c r="G52" s="69" t="str">
        <f t="shared" si="1"/>
        <v>4-3-402</v>
      </c>
      <c r="H52" s="69" t="s">
        <v>486</v>
      </c>
      <c r="I52" s="70" t="s">
        <v>538</v>
      </c>
      <c r="J52" s="70">
        <v>1</v>
      </c>
      <c r="P52" s="96" t="s">
        <v>595</v>
      </c>
      <c r="Q52">
        <v>1</v>
      </c>
    </row>
    <row r="53" spans="1:17" x14ac:dyDescent="0.2">
      <c r="A53" s="67">
        <v>51</v>
      </c>
      <c r="B53" s="68" t="s">
        <v>536</v>
      </c>
      <c r="C53" s="68">
        <v>4</v>
      </c>
      <c r="D53" s="67">
        <v>3</v>
      </c>
      <c r="E53" s="68">
        <v>403</v>
      </c>
      <c r="F53" s="67">
        <v>58.35</v>
      </c>
      <c r="G53" s="69" t="str">
        <f t="shared" si="1"/>
        <v>4-3-403</v>
      </c>
      <c r="H53" s="69" t="s">
        <v>486</v>
      </c>
      <c r="I53" s="70" t="s">
        <v>540</v>
      </c>
      <c r="J53" s="70">
        <v>1</v>
      </c>
      <c r="P53" s="96" t="s">
        <v>599</v>
      </c>
      <c r="Q53">
        <v>1</v>
      </c>
    </row>
    <row r="54" spans="1:17" x14ac:dyDescent="0.2">
      <c r="A54" s="67">
        <v>52</v>
      </c>
      <c r="B54" s="68" t="s">
        <v>536</v>
      </c>
      <c r="C54" s="68">
        <v>4</v>
      </c>
      <c r="D54" s="67">
        <v>3</v>
      </c>
      <c r="E54" s="68">
        <v>404</v>
      </c>
      <c r="F54" s="67">
        <v>58.87</v>
      </c>
      <c r="G54" s="69" t="str">
        <f t="shared" si="1"/>
        <v>4-3-404</v>
      </c>
      <c r="H54" s="69" t="s">
        <v>486</v>
      </c>
      <c r="I54" s="70" t="s">
        <v>535</v>
      </c>
      <c r="J54" s="70">
        <v>1</v>
      </c>
      <c r="P54" s="96" t="s">
        <v>634</v>
      </c>
      <c r="Q54">
        <v>1</v>
      </c>
    </row>
    <row r="55" spans="1:17" x14ac:dyDescent="0.2">
      <c r="A55" s="67">
        <v>53</v>
      </c>
      <c r="B55" s="68" t="s">
        <v>536</v>
      </c>
      <c r="C55" s="68">
        <v>4</v>
      </c>
      <c r="D55" s="67">
        <v>3</v>
      </c>
      <c r="E55" s="68">
        <v>501</v>
      </c>
      <c r="F55" s="67">
        <v>60.55</v>
      </c>
      <c r="G55" s="69" t="str">
        <f t="shared" si="1"/>
        <v>4-3-501</v>
      </c>
      <c r="H55" s="69" t="s">
        <v>486</v>
      </c>
      <c r="I55" s="70" t="s">
        <v>535</v>
      </c>
      <c r="J55" s="70">
        <v>1</v>
      </c>
      <c r="P55" s="95">
        <v>58.87</v>
      </c>
      <c r="Q55">
        <v>5</v>
      </c>
    </row>
    <row r="56" spans="1:17" x14ac:dyDescent="0.2">
      <c r="A56" s="67">
        <v>54</v>
      </c>
      <c r="B56" s="71" t="s">
        <v>536</v>
      </c>
      <c r="C56" s="71">
        <v>4</v>
      </c>
      <c r="D56" s="72">
        <v>3</v>
      </c>
      <c r="E56" s="71">
        <v>502</v>
      </c>
      <c r="F56" s="72">
        <v>58.35</v>
      </c>
      <c r="G56" s="73" t="str">
        <f t="shared" si="1"/>
        <v>4-3-502</v>
      </c>
      <c r="H56" s="69" t="s">
        <v>486</v>
      </c>
      <c r="I56" s="70" t="s">
        <v>538</v>
      </c>
      <c r="J56" s="70">
        <v>1</v>
      </c>
      <c r="P56" s="96" t="s">
        <v>635</v>
      </c>
      <c r="Q56">
        <v>1</v>
      </c>
    </row>
    <row r="57" spans="1:17" x14ac:dyDescent="0.2">
      <c r="A57" s="67">
        <v>55</v>
      </c>
      <c r="B57" s="68" t="s">
        <v>536</v>
      </c>
      <c r="C57" s="68">
        <v>4</v>
      </c>
      <c r="D57" s="67">
        <v>3</v>
      </c>
      <c r="E57" s="68">
        <v>503</v>
      </c>
      <c r="F57" s="67">
        <v>58.35</v>
      </c>
      <c r="G57" s="69" t="str">
        <f t="shared" si="1"/>
        <v>4-3-503</v>
      </c>
      <c r="H57" s="69" t="s">
        <v>486</v>
      </c>
      <c r="I57" s="70" t="s">
        <v>540</v>
      </c>
      <c r="J57" s="70">
        <v>1</v>
      </c>
      <c r="P57" s="96" t="s">
        <v>636</v>
      </c>
      <c r="Q57">
        <v>1</v>
      </c>
    </row>
    <row r="58" spans="1:17" x14ac:dyDescent="0.2">
      <c r="A58" s="67">
        <v>56</v>
      </c>
      <c r="B58" s="68" t="s">
        <v>536</v>
      </c>
      <c r="C58" s="68">
        <v>4</v>
      </c>
      <c r="D58" s="67">
        <v>3</v>
      </c>
      <c r="E58" s="68">
        <v>504</v>
      </c>
      <c r="F58" s="67">
        <v>58.87</v>
      </c>
      <c r="G58" s="69" t="str">
        <f t="shared" si="1"/>
        <v>4-3-504</v>
      </c>
      <c r="H58" s="69" t="s">
        <v>486</v>
      </c>
      <c r="I58" s="70" t="s">
        <v>535</v>
      </c>
      <c r="J58" s="70">
        <v>1</v>
      </c>
      <c r="P58" s="96" t="s">
        <v>637</v>
      </c>
      <c r="Q58">
        <v>1</v>
      </c>
    </row>
    <row r="59" spans="1:17" x14ac:dyDescent="0.2">
      <c r="A59" s="67">
        <v>57</v>
      </c>
      <c r="B59" s="71" t="s">
        <v>536</v>
      </c>
      <c r="C59" s="71">
        <v>4</v>
      </c>
      <c r="D59" s="72">
        <v>3</v>
      </c>
      <c r="E59" s="71">
        <v>601</v>
      </c>
      <c r="F59" s="72">
        <v>60.55</v>
      </c>
      <c r="G59" s="69" t="str">
        <f t="shared" si="1"/>
        <v>4-3-601</v>
      </c>
      <c r="H59" s="69" t="s">
        <v>486</v>
      </c>
      <c r="I59" s="70" t="s">
        <v>535</v>
      </c>
      <c r="J59" s="70">
        <v>1</v>
      </c>
      <c r="P59" s="96" t="s">
        <v>638</v>
      </c>
      <c r="Q59">
        <v>1</v>
      </c>
    </row>
    <row r="60" spans="1:17" x14ac:dyDescent="0.2">
      <c r="A60" s="67">
        <v>58</v>
      </c>
      <c r="B60" s="68" t="s">
        <v>536</v>
      </c>
      <c r="C60" s="68">
        <v>4</v>
      </c>
      <c r="D60" s="67">
        <v>3</v>
      </c>
      <c r="E60" s="68">
        <v>602</v>
      </c>
      <c r="F60" s="67">
        <v>58.35</v>
      </c>
      <c r="G60" s="69" t="str">
        <f t="shared" si="1"/>
        <v>4-3-602</v>
      </c>
      <c r="H60" s="69" t="s">
        <v>486</v>
      </c>
      <c r="I60" s="70" t="s">
        <v>538</v>
      </c>
      <c r="J60" s="70">
        <v>1</v>
      </c>
      <c r="P60" s="96" t="s">
        <v>639</v>
      </c>
      <c r="Q60">
        <v>1</v>
      </c>
    </row>
    <row r="61" spans="1:17" x14ac:dyDescent="0.2">
      <c r="A61" s="67">
        <v>59</v>
      </c>
      <c r="B61" s="67" t="s">
        <v>536</v>
      </c>
      <c r="C61" s="68">
        <v>4</v>
      </c>
      <c r="D61" s="67">
        <v>3</v>
      </c>
      <c r="E61" s="67">
        <v>603</v>
      </c>
      <c r="F61" s="67">
        <v>58.35</v>
      </c>
      <c r="G61" s="69" t="str">
        <f t="shared" si="1"/>
        <v>4-3-603</v>
      </c>
      <c r="H61" s="69" t="s">
        <v>486</v>
      </c>
      <c r="I61" s="70" t="s">
        <v>540</v>
      </c>
      <c r="J61" s="70">
        <v>1</v>
      </c>
      <c r="P61" s="95">
        <v>60.55</v>
      </c>
      <c r="Q61">
        <v>10</v>
      </c>
    </row>
    <row r="62" spans="1:17" x14ac:dyDescent="0.2">
      <c r="A62" s="67">
        <v>60</v>
      </c>
      <c r="B62" s="68" t="s">
        <v>536</v>
      </c>
      <c r="C62" s="68">
        <v>4</v>
      </c>
      <c r="D62" s="67">
        <v>3</v>
      </c>
      <c r="E62" s="68">
        <v>604</v>
      </c>
      <c r="F62" s="67">
        <v>58.87</v>
      </c>
      <c r="G62" s="69" t="str">
        <f t="shared" si="1"/>
        <v>4-3-604</v>
      </c>
      <c r="H62" s="69" t="s">
        <v>486</v>
      </c>
      <c r="I62" s="70" t="s">
        <v>535</v>
      </c>
      <c r="J62" s="70">
        <v>1</v>
      </c>
      <c r="P62" s="96" t="s">
        <v>579</v>
      </c>
      <c r="Q62">
        <v>1</v>
      </c>
    </row>
    <row r="63" spans="1:17" x14ac:dyDescent="0.2">
      <c r="A63" s="67">
        <v>61</v>
      </c>
      <c r="B63" s="68" t="s">
        <v>600</v>
      </c>
      <c r="C63" s="68">
        <v>3</v>
      </c>
      <c r="D63" s="68">
        <v>1</v>
      </c>
      <c r="E63" s="68">
        <v>201</v>
      </c>
      <c r="F63" s="67">
        <v>45.44</v>
      </c>
      <c r="G63" s="69" t="str">
        <f t="shared" si="1"/>
        <v>3-1-201</v>
      </c>
      <c r="H63" s="69" t="s">
        <v>488</v>
      </c>
      <c r="I63" s="70" t="s">
        <v>535</v>
      </c>
      <c r="J63" s="70">
        <v>1</v>
      </c>
      <c r="P63" s="96" t="s">
        <v>585</v>
      </c>
      <c r="Q63">
        <v>1</v>
      </c>
    </row>
    <row r="64" spans="1:17" x14ac:dyDescent="0.2">
      <c r="A64" s="67">
        <v>62</v>
      </c>
      <c r="B64" s="71" t="s">
        <v>600</v>
      </c>
      <c r="C64" s="71">
        <v>3</v>
      </c>
      <c r="D64" s="71">
        <v>1</v>
      </c>
      <c r="E64" s="71">
        <v>202</v>
      </c>
      <c r="F64" s="72">
        <v>45.44</v>
      </c>
      <c r="G64" s="76" t="s">
        <v>601</v>
      </c>
      <c r="H64" s="69" t="s">
        <v>488</v>
      </c>
      <c r="I64" s="70" t="s">
        <v>535</v>
      </c>
      <c r="J64" s="70">
        <v>1</v>
      </c>
      <c r="P64" s="96" t="s">
        <v>591</v>
      </c>
      <c r="Q64">
        <v>1</v>
      </c>
    </row>
    <row r="65" spans="1:18" x14ac:dyDescent="0.2">
      <c r="A65" s="67">
        <v>63</v>
      </c>
      <c r="B65" s="68" t="s">
        <v>600</v>
      </c>
      <c r="C65" s="68">
        <v>3</v>
      </c>
      <c r="D65" s="68">
        <v>1</v>
      </c>
      <c r="E65" s="67">
        <v>204</v>
      </c>
      <c r="F65" s="67">
        <v>64.03</v>
      </c>
      <c r="G65" s="76" t="s">
        <v>602</v>
      </c>
      <c r="H65" s="69" t="s">
        <v>486</v>
      </c>
      <c r="I65" s="70" t="s">
        <v>566</v>
      </c>
      <c r="J65" s="70">
        <v>1</v>
      </c>
      <c r="P65" s="96" t="s">
        <v>596</v>
      </c>
      <c r="Q65">
        <v>1</v>
      </c>
    </row>
    <row r="66" spans="1:18" x14ac:dyDescent="0.2">
      <c r="A66" s="67">
        <v>64</v>
      </c>
      <c r="B66" s="68" t="s">
        <v>600</v>
      </c>
      <c r="C66" s="68">
        <v>3</v>
      </c>
      <c r="D66" s="68">
        <v>1</v>
      </c>
      <c r="E66" s="67">
        <v>205</v>
      </c>
      <c r="F66" s="67">
        <v>59.39</v>
      </c>
      <c r="G66" s="76" t="str">
        <f t="shared" ref="G66:G94" si="2">C66&amp;"-"&amp;D66&amp;"-"&amp;E66</f>
        <v>3-1-205</v>
      </c>
      <c r="H66" s="69" t="s">
        <v>486</v>
      </c>
      <c r="I66" s="70" t="s">
        <v>560</v>
      </c>
      <c r="J66" s="70">
        <v>1</v>
      </c>
      <c r="P66" s="96" t="s">
        <v>640</v>
      </c>
      <c r="Q66">
        <v>1</v>
      </c>
    </row>
    <row r="67" spans="1:18" x14ac:dyDescent="0.2">
      <c r="A67" s="67">
        <v>65</v>
      </c>
      <c r="B67" s="71" t="s">
        <v>600</v>
      </c>
      <c r="C67" s="71">
        <v>3</v>
      </c>
      <c r="D67" s="71">
        <v>1</v>
      </c>
      <c r="E67" s="72">
        <v>206</v>
      </c>
      <c r="F67" s="72">
        <v>59.39</v>
      </c>
      <c r="G67" s="69" t="str">
        <f t="shared" si="2"/>
        <v>3-1-206</v>
      </c>
      <c r="H67" s="69" t="s">
        <v>486</v>
      </c>
      <c r="I67" s="70" t="s">
        <v>560</v>
      </c>
      <c r="J67" s="70">
        <v>1</v>
      </c>
      <c r="P67" s="96" t="s">
        <v>641</v>
      </c>
      <c r="Q67">
        <v>1</v>
      </c>
    </row>
    <row r="68" spans="1:18" x14ac:dyDescent="0.2">
      <c r="A68" s="67">
        <v>66</v>
      </c>
      <c r="B68" s="71" t="s">
        <v>600</v>
      </c>
      <c r="C68" s="71">
        <v>3</v>
      </c>
      <c r="D68" s="71">
        <v>1</v>
      </c>
      <c r="E68" s="71">
        <v>301</v>
      </c>
      <c r="F68" s="72">
        <v>45.44</v>
      </c>
      <c r="G68" s="73" t="str">
        <f t="shared" si="2"/>
        <v>3-1-301</v>
      </c>
      <c r="H68" s="69" t="s">
        <v>488</v>
      </c>
      <c r="I68" s="70" t="s">
        <v>535</v>
      </c>
      <c r="J68" s="70">
        <v>1</v>
      </c>
      <c r="P68" s="96" t="s">
        <v>642</v>
      </c>
      <c r="Q68">
        <v>1</v>
      </c>
    </row>
    <row r="69" spans="1:18" x14ac:dyDescent="0.2">
      <c r="A69" s="67">
        <v>67</v>
      </c>
      <c r="B69" s="71" t="s">
        <v>600</v>
      </c>
      <c r="C69" s="71">
        <v>3</v>
      </c>
      <c r="D69" s="71">
        <v>1</v>
      </c>
      <c r="E69" s="71">
        <v>302</v>
      </c>
      <c r="F69" s="72">
        <v>45.44</v>
      </c>
      <c r="G69" s="69" t="str">
        <f t="shared" si="2"/>
        <v>3-1-302</v>
      </c>
      <c r="H69" s="69" t="s">
        <v>488</v>
      </c>
      <c r="I69" s="70" t="s">
        <v>535</v>
      </c>
      <c r="J69" s="70">
        <v>1</v>
      </c>
      <c r="P69" s="96" t="s">
        <v>643</v>
      </c>
      <c r="Q69">
        <v>1</v>
      </c>
    </row>
    <row r="70" spans="1:18" x14ac:dyDescent="0.2">
      <c r="A70" s="67">
        <v>68</v>
      </c>
      <c r="B70" s="71" t="s">
        <v>600</v>
      </c>
      <c r="C70" s="71">
        <v>3</v>
      </c>
      <c r="D70" s="71">
        <v>1</v>
      </c>
      <c r="E70" s="72">
        <v>303</v>
      </c>
      <c r="F70" s="72">
        <v>45.44</v>
      </c>
      <c r="G70" s="73" t="str">
        <f t="shared" si="2"/>
        <v>3-1-303</v>
      </c>
      <c r="H70" s="69" t="s">
        <v>488</v>
      </c>
      <c r="I70" s="70" t="s">
        <v>535</v>
      </c>
      <c r="J70" s="70">
        <v>1</v>
      </c>
      <c r="P70" s="96" t="s">
        <v>644</v>
      </c>
      <c r="Q70">
        <v>1</v>
      </c>
    </row>
    <row r="71" spans="1:18" x14ac:dyDescent="0.2">
      <c r="A71" s="67">
        <v>69</v>
      </c>
      <c r="B71" s="68" t="s">
        <v>600</v>
      </c>
      <c r="C71" s="68">
        <v>3</v>
      </c>
      <c r="D71" s="68">
        <v>1</v>
      </c>
      <c r="E71" s="67">
        <v>305</v>
      </c>
      <c r="F71" s="67">
        <v>64.03</v>
      </c>
      <c r="G71" s="69" t="str">
        <f t="shared" si="2"/>
        <v>3-1-305</v>
      </c>
      <c r="H71" s="69" t="s">
        <v>486</v>
      </c>
      <c r="I71" s="70" t="s">
        <v>566</v>
      </c>
      <c r="J71" s="70">
        <v>1</v>
      </c>
      <c r="P71" s="96" t="s">
        <v>645</v>
      </c>
      <c r="Q71">
        <v>1</v>
      </c>
    </row>
    <row r="72" spans="1:18" x14ac:dyDescent="0.2">
      <c r="A72" s="67">
        <v>70</v>
      </c>
      <c r="B72" s="71" t="s">
        <v>600</v>
      </c>
      <c r="C72" s="71">
        <v>3</v>
      </c>
      <c r="D72" s="71">
        <v>1</v>
      </c>
      <c r="E72" s="72">
        <v>306</v>
      </c>
      <c r="F72" s="72">
        <v>59.39</v>
      </c>
      <c r="G72" s="69" t="str">
        <f t="shared" si="2"/>
        <v>3-1-306</v>
      </c>
      <c r="H72" s="69" t="s">
        <v>486</v>
      </c>
      <c r="I72" s="70" t="s">
        <v>560</v>
      </c>
      <c r="J72" s="70">
        <v>1</v>
      </c>
      <c r="P72" s="95">
        <v>60.77</v>
      </c>
      <c r="Q72">
        <v>5</v>
      </c>
    </row>
    <row r="73" spans="1:18" x14ac:dyDescent="0.2">
      <c r="A73" s="67">
        <v>71</v>
      </c>
      <c r="B73" s="68" t="s">
        <v>600</v>
      </c>
      <c r="C73" s="68">
        <v>3</v>
      </c>
      <c r="D73" s="68">
        <v>1</v>
      </c>
      <c r="E73" s="67">
        <v>307</v>
      </c>
      <c r="F73" s="67">
        <v>59.39</v>
      </c>
      <c r="G73" s="69" t="str">
        <f t="shared" si="2"/>
        <v>3-1-307</v>
      </c>
      <c r="H73" s="69" t="s">
        <v>486</v>
      </c>
      <c r="I73" s="70" t="s">
        <v>560</v>
      </c>
      <c r="J73" s="70">
        <v>1</v>
      </c>
      <c r="P73" s="96" t="s">
        <v>533</v>
      </c>
      <c r="Q73">
        <v>1</v>
      </c>
    </row>
    <row r="74" spans="1:18" x14ac:dyDescent="0.2">
      <c r="A74" s="67">
        <v>72</v>
      </c>
      <c r="B74" s="68" t="s">
        <v>600</v>
      </c>
      <c r="C74" s="68">
        <v>3</v>
      </c>
      <c r="D74" s="68">
        <v>1</v>
      </c>
      <c r="E74" s="68">
        <v>308</v>
      </c>
      <c r="F74" s="67">
        <v>63.62</v>
      </c>
      <c r="G74" s="73" t="str">
        <f t="shared" si="2"/>
        <v>3-1-308</v>
      </c>
      <c r="H74" s="69" t="s">
        <v>486</v>
      </c>
      <c r="I74" s="70" t="s">
        <v>563</v>
      </c>
      <c r="J74" s="70">
        <v>1</v>
      </c>
      <c r="P74" s="96" t="s">
        <v>544</v>
      </c>
      <c r="Q74">
        <v>1</v>
      </c>
    </row>
    <row r="75" spans="1:18" s="80" customFormat="1" x14ac:dyDescent="0.2">
      <c r="A75" s="67">
        <v>73</v>
      </c>
      <c r="B75" s="68" t="s">
        <v>600</v>
      </c>
      <c r="C75" s="68">
        <v>3</v>
      </c>
      <c r="D75" s="68">
        <v>1</v>
      </c>
      <c r="E75" s="68">
        <v>401</v>
      </c>
      <c r="F75" s="67">
        <v>45.44</v>
      </c>
      <c r="G75" s="79" t="str">
        <f t="shared" si="2"/>
        <v>3-1-401</v>
      </c>
      <c r="H75" s="79" t="s">
        <v>488</v>
      </c>
      <c r="I75" s="70" t="s">
        <v>535</v>
      </c>
      <c r="J75" s="70">
        <v>1</v>
      </c>
      <c r="P75" s="96" t="s">
        <v>646</v>
      </c>
      <c r="Q75">
        <v>1</v>
      </c>
      <c r="R75" s="60"/>
    </row>
    <row r="76" spans="1:18" s="80" customFormat="1" x14ac:dyDescent="0.2">
      <c r="A76" s="67">
        <v>74</v>
      </c>
      <c r="B76" s="71" t="s">
        <v>600</v>
      </c>
      <c r="C76" s="71">
        <v>3</v>
      </c>
      <c r="D76" s="71">
        <v>1</v>
      </c>
      <c r="E76" s="71">
        <v>402</v>
      </c>
      <c r="F76" s="72">
        <v>45.44</v>
      </c>
      <c r="G76" s="79" t="str">
        <f t="shared" si="2"/>
        <v>3-1-402</v>
      </c>
      <c r="H76" s="79" t="s">
        <v>488</v>
      </c>
      <c r="I76" s="70" t="s">
        <v>535</v>
      </c>
      <c r="J76" s="70">
        <v>1</v>
      </c>
      <c r="P76" s="96" t="s">
        <v>561</v>
      </c>
      <c r="Q76">
        <v>1</v>
      </c>
      <c r="R76" s="60"/>
    </row>
    <row r="77" spans="1:18" s="80" customFormat="1" x14ac:dyDescent="0.2">
      <c r="A77" s="67">
        <v>75</v>
      </c>
      <c r="B77" s="71" t="s">
        <v>600</v>
      </c>
      <c r="C77" s="71">
        <v>3</v>
      </c>
      <c r="D77" s="71">
        <v>1</v>
      </c>
      <c r="E77" s="72">
        <v>403</v>
      </c>
      <c r="F77" s="72">
        <v>45.44</v>
      </c>
      <c r="G77" s="79" t="str">
        <f t="shared" si="2"/>
        <v>3-1-403</v>
      </c>
      <c r="H77" s="79" t="s">
        <v>488</v>
      </c>
      <c r="I77" s="70" t="s">
        <v>535</v>
      </c>
      <c r="J77" s="70">
        <v>1</v>
      </c>
      <c r="P77" s="96" t="s">
        <v>572</v>
      </c>
      <c r="Q77">
        <v>1</v>
      </c>
      <c r="R77" s="60"/>
    </row>
    <row r="78" spans="1:18" s="80" customFormat="1" x14ac:dyDescent="0.2">
      <c r="A78" s="67">
        <v>76</v>
      </c>
      <c r="B78" s="71" t="s">
        <v>600</v>
      </c>
      <c r="C78" s="71">
        <v>3</v>
      </c>
      <c r="D78" s="71">
        <v>1</v>
      </c>
      <c r="E78" s="72">
        <v>404</v>
      </c>
      <c r="F78" s="72">
        <v>34.090000000000003</v>
      </c>
      <c r="G78" s="79" t="str">
        <f t="shared" si="2"/>
        <v>3-1-404</v>
      </c>
      <c r="H78" s="79" t="s">
        <v>488</v>
      </c>
      <c r="I78" s="81" t="s">
        <v>569</v>
      </c>
      <c r="J78" s="70">
        <v>1</v>
      </c>
      <c r="P78" s="94" t="s">
        <v>554</v>
      </c>
      <c r="Q78">
        <v>10</v>
      </c>
      <c r="R78" s="60"/>
    </row>
    <row r="79" spans="1:18" s="80" customFormat="1" x14ac:dyDescent="0.2">
      <c r="A79" s="67">
        <v>77</v>
      </c>
      <c r="B79" s="68" t="s">
        <v>600</v>
      </c>
      <c r="C79" s="68">
        <v>3</v>
      </c>
      <c r="D79" s="68">
        <v>1</v>
      </c>
      <c r="E79" s="67">
        <v>405</v>
      </c>
      <c r="F79" s="67">
        <v>64.03</v>
      </c>
      <c r="G79" s="79" t="str">
        <f t="shared" si="2"/>
        <v>3-1-405</v>
      </c>
      <c r="H79" s="79" t="s">
        <v>486</v>
      </c>
      <c r="I79" s="81" t="s">
        <v>566</v>
      </c>
      <c r="J79" s="70">
        <v>1</v>
      </c>
      <c r="P79" s="94" t="s">
        <v>556</v>
      </c>
      <c r="Q79">
        <v>4</v>
      </c>
      <c r="R79" s="60"/>
    </row>
    <row r="80" spans="1:18" s="80" customFormat="1" x14ac:dyDescent="0.2">
      <c r="A80" s="67">
        <v>78</v>
      </c>
      <c r="B80" s="68" t="s">
        <v>600</v>
      </c>
      <c r="C80" s="68">
        <v>3</v>
      </c>
      <c r="D80" s="68">
        <v>1</v>
      </c>
      <c r="E80" s="67">
        <v>406</v>
      </c>
      <c r="F80" s="67">
        <v>59.39</v>
      </c>
      <c r="G80" s="79" t="str">
        <f t="shared" si="2"/>
        <v>3-1-406</v>
      </c>
      <c r="H80" s="79" t="s">
        <v>486</v>
      </c>
      <c r="I80" s="70" t="s">
        <v>560</v>
      </c>
      <c r="J80" s="70">
        <v>1</v>
      </c>
      <c r="P80" s="95">
        <v>63.62</v>
      </c>
      <c r="Q80">
        <v>4</v>
      </c>
      <c r="R80" s="60"/>
    </row>
    <row r="81" spans="1:18" s="80" customFormat="1" x14ac:dyDescent="0.2">
      <c r="A81" s="67">
        <v>79</v>
      </c>
      <c r="B81" s="68" t="s">
        <v>600</v>
      </c>
      <c r="C81" s="68">
        <v>3</v>
      </c>
      <c r="D81" s="67">
        <v>1</v>
      </c>
      <c r="E81" s="67">
        <v>407</v>
      </c>
      <c r="F81" s="67">
        <v>59.39</v>
      </c>
      <c r="G81" s="79" t="str">
        <f t="shared" si="2"/>
        <v>3-1-407</v>
      </c>
      <c r="H81" s="79" t="s">
        <v>486</v>
      </c>
      <c r="I81" s="70" t="s">
        <v>560</v>
      </c>
      <c r="J81" s="70">
        <v>1</v>
      </c>
      <c r="P81" s="96" t="s">
        <v>559</v>
      </c>
      <c r="Q81">
        <v>1</v>
      </c>
      <c r="R81" s="60"/>
    </row>
    <row r="82" spans="1:18" s="80" customFormat="1" x14ac:dyDescent="0.2">
      <c r="A82" s="67">
        <v>80</v>
      </c>
      <c r="B82" s="68" t="s">
        <v>600</v>
      </c>
      <c r="C82" s="68">
        <v>3</v>
      </c>
      <c r="D82" s="67">
        <v>1</v>
      </c>
      <c r="E82" s="67">
        <v>408</v>
      </c>
      <c r="F82" s="67">
        <v>63.62</v>
      </c>
      <c r="G82" s="82" t="str">
        <f t="shared" si="2"/>
        <v>3-1-408</v>
      </c>
      <c r="H82" s="79" t="s">
        <v>486</v>
      </c>
      <c r="I82" s="81" t="s">
        <v>563</v>
      </c>
      <c r="J82" s="70">
        <v>1</v>
      </c>
      <c r="P82" s="96" t="s">
        <v>562</v>
      </c>
      <c r="Q82">
        <v>1</v>
      </c>
      <c r="R82" s="60"/>
    </row>
    <row r="83" spans="1:18" x14ac:dyDescent="0.2">
      <c r="A83" s="67">
        <v>81</v>
      </c>
      <c r="B83" s="68" t="s">
        <v>600</v>
      </c>
      <c r="C83" s="68">
        <v>3</v>
      </c>
      <c r="D83" s="68">
        <v>1</v>
      </c>
      <c r="E83" s="68">
        <v>501</v>
      </c>
      <c r="F83" s="67">
        <v>45.44</v>
      </c>
      <c r="G83" s="69" t="str">
        <f t="shared" si="2"/>
        <v>3-1-501</v>
      </c>
      <c r="H83" s="69" t="s">
        <v>488</v>
      </c>
      <c r="I83" s="70" t="s">
        <v>535</v>
      </c>
      <c r="J83" s="70">
        <v>1</v>
      </c>
      <c r="P83" s="96" t="s">
        <v>565</v>
      </c>
      <c r="Q83">
        <v>1</v>
      </c>
    </row>
    <row r="84" spans="1:18" x14ac:dyDescent="0.2">
      <c r="A84" s="67">
        <v>82</v>
      </c>
      <c r="B84" s="68" t="s">
        <v>600</v>
      </c>
      <c r="C84" s="68">
        <v>3</v>
      </c>
      <c r="D84" s="68">
        <v>1</v>
      </c>
      <c r="E84" s="68">
        <v>502</v>
      </c>
      <c r="F84" s="67">
        <v>45.44</v>
      </c>
      <c r="G84" s="69" t="str">
        <f t="shared" si="2"/>
        <v>3-1-502</v>
      </c>
      <c r="H84" s="69" t="s">
        <v>488</v>
      </c>
      <c r="I84" s="70" t="s">
        <v>535</v>
      </c>
      <c r="J84" s="70">
        <v>1</v>
      </c>
      <c r="P84" s="96" t="s">
        <v>568</v>
      </c>
      <c r="Q84">
        <v>1</v>
      </c>
    </row>
    <row r="85" spans="1:18" x14ac:dyDescent="0.2">
      <c r="A85" s="67">
        <v>83</v>
      </c>
      <c r="B85" s="68" t="s">
        <v>600</v>
      </c>
      <c r="C85" s="68">
        <v>3</v>
      </c>
      <c r="D85" s="67">
        <v>1</v>
      </c>
      <c r="E85" s="67">
        <v>503</v>
      </c>
      <c r="F85" s="67">
        <v>45.44</v>
      </c>
      <c r="G85" s="69" t="str">
        <f t="shared" si="2"/>
        <v>3-1-503</v>
      </c>
      <c r="H85" s="69" t="s">
        <v>488</v>
      </c>
      <c r="I85" s="70" t="s">
        <v>535</v>
      </c>
      <c r="J85" s="70">
        <v>1</v>
      </c>
      <c r="P85" s="94" t="s">
        <v>571</v>
      </c>
      <c r="Q85">
        <v>5</v>
      </c>
    </row>
    <row r="86" spans="1:18" x14ac:dyDescent="0.2">
      <c r="A86" s="67">
        <v>84</v>
      </c>
      <c r="B86" s="71" t="s">
        <v>600</v>
      </c>
      <c r="C86" s="71">
        <v>3</v>
      </c>
      <c r="D86" s="72">
        <v>1</v>
      </c>
      <c r="E86" s="72">
        <v>504</v>
      </c>
      <c r="F86" s="72">
        <v>34.090000000000003</v>
      </c>
      <c r="G86" s="69" t="str">
        <f t="shared" si="2"/>
        <v>3-1-504</v>
      </c>
      <c r="H86" s="69" t="s">
        <v>548</v>
      </c>
      <c r="I86" s="70" t="s">
        <v>569</v>
      </c>
      <c r="J86" s="70">
        <v>1</v>
      </c>
      <c r="P86" s="95">
        <v>64.03</v>
      </c>
      <c r="Q86">
        <v>5</v>
      </c>
    </row>
    <row r="87" spans="1:18" x14ac:dyDescent="0.2">
      <c r="A87" s="67">
        <v>85</v>
      </c>
      <c r="B87" s="71" t="s">
        <v>600</v>
      </c>
      <c r="C87" s="71">
        <v>3</v>
      </c>
      <c r="D87" s="71">
        <v>1</v>
      </c>
      <c r="E87" s="72">
        <v>505</v>
      </c>
      <c r="F87" s="72">
        <v>64.03</v>
      </c>
      <c r="G87" s="69" t="str">
        <f t="shared" si="2"/>
        <v>3-1-505</v>
      </c>
      <c r="H87" s="69" t="s">
        <v>486</v>
      </c>
      <c r="I87" s="70" t="s">
        <v>566</v>
      </c>
      <c r="J87" s="70">
        <v>1</v>
      </c>
      <c r="P87" s="96" t="s">
        <v>574</v>
      </c>
      <c r="Q87">
        <v>1</v>
      </c>
    </row>
    <row r="88" spans="1:18" x14ac:dyDescent="0.2">
      <c r="A88" s="67">
        <v>86</v>
      </c>
      <c r="B88" s="71" t="s">
        <v>600</v>
      </c>
      <c r="C88" s="71">
        <v>3</v>
      </c>
      <c r="D88" s="72">
        <v>1</v>
      </c>
      <c r="E88" s="72">
        <v>506</v>
      </c>
      <c r="F88" s="72">
        <v>59.39</v>
      </c>
      <c r="G88" s="69" t="str">
        <f t="shared" si="2"/>
        <v>3-1-506</v>
      </c>
      <c r="H88" s="69" t="s">
        <v>486</v>
      </c>
      <c r="I88" s="70" t="s">
        <v>560</v>
      </c>
      <c r="J88" s="70">
        <v>1</v>
      </c>
      <c r="P88" s="96" t="s">
        <v>576</v>
      </c>
      <c r="Q88">
        <v>1</v>
      </c>
    </row>
    <row r="89" spans="1:18" x14ac:dyDescent="0.2">
      <c r="A89" s="67">
        <v>87</v>
      </c>
      <c r="B89" s="68" t="s">
        <v>600</v>
      </c>
      <c r="C89" s="68">
        <v>3</v>
      </c>
      <c r="D89" s="68">
        <v>1</v>
      </c>
      <c r="E89" s="68">
        <v>507</v>
      </c>
      <c r="F89" s="67">
        <v>59.39</v>
      </c>
      <c r="G89" s="69" t="str">
        <f t="shared" si="2"/>
        <v>3-1-507</v>
      </c>
      <c r="H89" s="69" t="s">
        <v>486</v>
      </c>
      <c r="I89" s="70" t="s">
        <v>560</v>
      </c>
      <c r="J89" s="70">
        <v>1</v>
      </c>
      <c r="P89" s="96" t="s">
        <v>578</v>
      </c>
      <c r="Q89">
        <v>1</v>
      </c>
    </row>
    <row r="90" spans="1:18" x14ac:dyDescent="0.2">
      <c r="A90" s="67">
        <v>88</v>
      </c>
      <c r="B90" s="68" t="s">
        <v>600</v>
      </c>
      <c r="C90" s="68">
        <v>3</v>
      </c>
      <c r="D90" s="68">
        <v>1</v>
      </c>
      <c r="E90" s="68">
        <v>508</v>
      </c>
      <c r="F90" s="67">
        <v>63.62</v>
      </c>
      <c r="G90" s="69" t="str">
        <f t="shared" si="2"/>
        <v>3-1-508</v>
      </c>
      <c r="H90" s="69" t="s">
        <v>486</v>
      </c>
      <c r="I90" s="70" t="s">
        <v>563</v>
      </c>
      <c r="J90" s="70">
        <v>1</v>
      </c>
      <c r="P90" s="96" t="s">
        <v>580</v>
      </c>
      <c r="Q90">
        <v>1</v>
      </c>
    </row>
    <row r="91" spans="1:18" x14ac:dyDescent="0.2">
      <c r="A91" s="67">
        <v>89</v>
      </c>
      <c r="B91" s="71" t="s">
        <v>600</v>
      </c>
      <c r="C91" s="71">
        <v>3</v>
      </c>
      <c r="D91" s="71">
        <v>1</v>
      </c>
      <c r="E91" s="71">
        <v>601</v>
      </c>
      <c r="F91" s="72">
        <v>63.62</v>
      </c>
      <c r="G91" s="69" t="str">
        <f t="shared" si="2"/>
        <v>3-1-601</v>
      </c>
      <c r="H91" s="69" t="s">
        <v>486</v>
      </c>
      <c r="I91" s="70" t="s">
        <v>563</v>
      </c>
      <c r="J91" s="70">
        <v>1</v>
      </c>
      <c r="P91" s="96" t="s">
        <v>582</v>
      </c>
      <c r="Q91">
        <v>1</v>
      </c>
    </row>
    <row r="92" spans="1:18" x14ac:dyDescent="0.2">
      <c r="A92" s="67">
        <v>90</v>
      </c>
      <c r="B92" s="68" t="s">
        <v>600</v>
      </c>
      <c r="C92" s="68">
        <v>3</v>
      </c>
      <c r="D92" s="68">
        <v>1</v>
      </c>
      <c r="E92" s="68">
        <v>602</v>
      </c>
      <c r="F92" s="67">
        <v>59.39</v>
      </c>
      <c r="G92" s="69" t="str">
        <f t="shared" si="2"/>
        <v>3-1-602</v>
      </c>
      <c r="H92" s="69" t="s">
        <v>486</v>
      </c>
      <c r="I92" s="70" t="s">
        <v>560</v>
      </c>
      <c r="J92" s="70">
        <v>1</v>
      </c>
      <c r="P92" s="93" t="s">
        <v>488</v>
      </c>
      <c r="Q92">
        <v>13</v>
      </c>
    </row>
    <row r="93" spans="1:18" x14ac:dyDescent="0.2">
      <c r="A93" s="67">
        <v>91</v>
      </c>
      <c r="B93" s="71" t="s">
        <v>600</v>
      </c>
      <c r="C93" s="71">
        <v>3</v>
      </c>
      <c r="D93" s="72">
        <v>1</v>
      </c>
      <c r="E93" s="72">
        <v>603</v>
      </c>
      <c r="F93" s="72">
        <v>59.39</v>
      </c>
      <c r="G93" s="69" t="str">
        <f t="shared" si="2"/>
        <v>3-1-603</v>
      </c>
      <c r="H93" s="69" t="s">
        <v>486</v>
      </c>
      <c r="I93" s="70" t="s">
        <v>560</v>
      </c>
      <c r="J93" s="70">
        <v>1</v>
      </c>
      <c r="P93" s="94" t="s">
        <v>553</v>
      </c>
      <c r="Q93">
        <v>11</v>
      </c>
    </row>
    <row r="94" spans="1:18" x14ac:dyDescent="0.2">
      <c r="A94" s="67">
        <v>92</v>
      </c>
      <c r="B94" s="68" t="s">
        <v>536</v>
      </c>
      <c r="C94" s="68">
        <v>3</v>
      </c>
      <c r="D94" s="68">
        <v>1</v>
      </c>
      <c r="E94" s="67">
        <v>604</v>
      </c>
      <c r="F94" s="67">
        <v>64.03</v>
      </c>
      <c r="G94" s="69" t="str">
        <f t="shared" si="2"/>
        <v>3-1-604</v>
      </c>
      <c r="H94" s="69" t="s">
        <v>486</v>
      </c>
      <c r="I94" s="70" t="s">
        <v>566</v>
      </c>
      <c r="J94" s="70">
        <v>1</v>
      </c>
      <c r="P94" s="95">
        <v>45.44</v>
      </c>
      <c r="Q94">
        <v>11</v>
      </c>
    </row>
    <row r="95" spans="1:18" x14ac:dyDescent="0.2">
      <c r="F95" s="83"/>
      <c r="P95" s="96" t="s">
        <v>647</v>
      </c>
      <c r="Q95">
        <v>1</v>
      </c>
    </row>
    <row r="96" spans="1:18" x14ac:dyDescent="0.2">
      <c r="P96" s="96" t="s">
        <v>601</v>
      </c>
      <c r="Q96">
        <v>1</v>
      </c>
    </row>
    <row r="97" spans="16:17" x14ac:dyDescent="0.2">
      <c r="P97" s="96" t="s">
        <v>648</v>
      </c>
      <c r="Q97">
        <v>1</v>
      </c>
    </row>
    <row r="98" spans="16:17" x14ac:dyDescent="0.2">
      <c r="P98" s="96" t="s">
        <v>649</v>
      </c>
      <c r="Q98">
        <v>1</v>
      </c>
    </row>
    <row r="99" spans="16:17" x14ac:dyDescent="0.2">
      <c r="P99" s="96" t="s">
        <v>650</v>
      </c>
      <c r="Q99">
        <v>1</v>
      </c>
    </row>
    <row r="100" spans="16:17" x14ac:dyDescent="0.2">
      <c r="P100" s="96" t="s">
        <v>651</v>
      </c>
      <c r="Q100">
        <v>1</v>
      </c>
    </row>
    <row r="101" spans="16:17" x14ac:dyDescent="0.2">
      <c r="P101" s="96" t="s">
        <v>652</v>
      </c>
      <c r="Q101">
        <v>1</v>
      </c>
    </row>
    <row r="102" spans="16:17" x14ac:dyDescent="0.2">
      <c r="P102" s="96" t="s">
        <v>653</v>
      </c>
      <c r="Q102">
        <v>1</v>
      </c>
    </row>
    <row r="103" spans="16:17" x14ac:dyDescent="0.2">
      <c r="P103" s="96" t="s">
        <v>654</v>
      </c>
      <c r="Q103">
        <v>1</v>
      </c>
    </row>
    <row r="104" spans="16:17" x14ac:dyDescent="0.2">
      <c r="P104" s="96" t="s">
        <v>655</v>
      </c>
      <c r="Q104">
        <v>1</v>
      </c>
    </row>
    <row r="105" spans="16:17" x14ac:dyDescent="0.2">
      <c r="P105" s="96" t="s">
        <v>656</v>
      </c>
      <c r="Q105">
        <v>1</v>
      </c>
    </row>
    <row r="106" spans="16:17" x14ac:dyDescent="0.2">
      <c r="P106" s="94" t="s">
        <v>489</v>
      </c>
      <c r="Q106">
        <v>2</v>
      </c>
    </row>
    <row r="107" spans="16:17" x14ac:dyDescent="0.2">
      <c r="P107" s="95">
        <v>34.090000000000003</v>
      </c>
      <c r="Q107">
        <v>2</v>
      </c>
    </row>
    <row r="108" spans="16:17" x14ac:dyDescent="0.2">
      <c r="P108" s="96" t="s">
        <v>588</v>
      </c>
      <c r="Q108">
        <v>1</v>
      </c>
    </row>
    <row r="109" spans="16:17" x14ac:dyDescent="0.2">
      <c r="P109" s="96" t="s">
        <v>590</v>
      </c>
      <c r="Q109">
        <v>1</v>
      </c>
    </row>
    <row r="110" spans="16:17" x14ac:dyDescent="0.2">
      <c r="P110" s="93" t="s">
        <v>592</v>
      </c>
      <c r="Q110">
        <v>92</v>
      </c>
    </row>
  </sheetData>
  <autoFilter ref="A2:I95" xr:uid="{00000000-0009-0000-0000-00000D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7"/>
  <sheetViews>
    <sheetView workbookViewId="0">
      <selection activeCell="L3" sqref="L3"/>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20" t="s">
        <v>136</v>
      </c>
      <c r="B1" s="120"/>
      <c r="C1" s="120"/>
      <c r="D1" s="120"/>
      <c r="E1" s="35"/>
      <c r="F1" s="35"/>
      <c r="G1" s="35"/>
      <c r="H1" s="35"/>
      <c r="I1" s="38"/>
      <c r="J1" s="38"/>
      <c r="K1" s="38"/>
      <c r="L1" s="38"/>
    </row>
    <row r="2" spans="1:12" ht="16.5" customHeight="1" x14ac:dyDescent="0.2">
      <c r="A2" s="35" t="s">
        <v>122</v>
      </c>
      <c r="B2" s="41" t="s">
        <v>476</v>
      </c>
      <c r="C2" s="41" t="s">
        <v>477</v>
      </c>
      <c r="D2" s="41" t="s">
        <v>478</v>
      </c>
      <c r="E2" s="41" t="s">
        <v>479</v>
      </c>
      <c r="F2" s="41" t="s">
        <v>480</v>
      </c>
      <c r="G2" s="41" t="s">
        <v>481</v>
      </c>
      <c r="H2" s="45" t="s">
        <v>669</v>
      </c>
      <c r="I2" s="35" t="s">
        <v>491</v>
      </c>
      <c r="J2" s="41" t="s">
        <v>482</v>
      </c>
      <c r="K2" s="41" t="s">
        <v>483</v>
      </c>
      <c r="L2" s="35" t="s">
        <v>490</v>
      </c>
    </row>
    <row r="3" spans="1:12" ht="16.5" customHeight="1" x14ac:dyDescent="0.2">
      <c r="A3" s="36">
        <v>1</v>
      </c>
      <c r="B3" s="35" t="s">
        <v>3096</v>
      </c>
      <c r="C3" s="41">
        <v>5341.27</v>
      </c>
      <c r="D3" s="41">
        <f>C7</f>
        <v>2011</v>
      </c>
      <c r="E3" s="41">
        <f>D3+60</f>
        <v>2071</v>
      </c>
      <c r="F3" s="41">
        <f>D3</f>
        <v>2011</v>
      </c>
      <c r="G3" s="41">
        <f>E3-F3</f>
        <v>60</v>
      </c>
      <c r="H3" s="41">
        <f>ROUND(I3*10000/C3,0)</f>
        <v>14821</v>
      </c>
      <c r="I3" s="41">
        <v>7916.1572999999999</v>
      </c>
      <c r="J3" s="41">
        <f>ROUND(I3/G3,2)</f>
        <v>131.94</v>
      </c>
      <c r="K3" s="41">
        <f>测算表!B30</f>
        <v>8.31</v>
      </c>
      <c r="L3" s="41">
        <f>ROUND(K3*C3*12/10000,2)</f>
        <v>53.26</v>
      </c>
    </row>
    <row r="6" spans="1:12" x14ac:dyDescent="0.2">
      <c r="B6" s="35" t="s">
        <v>123</v>
      </c>
      <c r="C6" s="35" t="s">
        <v>124</v>
      </c>
      <c r="D6" s="35" t="s">
        <v>140</v>
      </c>
      <c r="E6" s="35" t="s">
        <v>484</v>
      </c>
      <c r="F6" s="35" t="s">
        <v>141</v>
      </c>
    </row>
    <row r="7" spans="1:12" x14ac:dyDescent="0.2">
      <c r="B7" s="35" t="str">
        <f>B3</f>
        <v>亦城科创公寓</v>
      </c>
      <c r="C7" s="35">
        <v>2011</v>
      </c>
      <c r="D7" s="35">
        <v>2025</v>
      </c>
      <c r="E7" s="35">
        <f>D7-C7</f>
        <v>14</v>
      </c>
      <c r="F7" s="42">
        <f>ROUND(1-E7/60,2)</f>
        <v>0.77</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S48"/>
  <sheetViews>
    <sheetView tabSelected="1" topLeftCell="A10" zoomScaleNormal="100" zoomScaleSheetLayoutView="100" workbookViewId="0">
      <selection activeCell="N16" sqref="N16"/>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1" x14ac:dyDescent="0.15">
      <c r="A1" s="137" t="s">
        <v>67</v>
      </c>
      <c r="B1" s="137"/>
      <c r="C1" s="137"/>
      <c r="D1" s="137"/>
      <c r="E1" s="137"/>
      <c r="F1" s="137"/>
      <c r="G1" s="137"/>
      <c r="H1" s="137"/>
      <c r="I1" s="47"/>
    </row>
    <row r="2" spans="1:11" x14ac:dyDescent="0.15">
      <c r="A2" s="12"/>
      <c r="B2" s="12"/>
      <c r="C2" s="12"/>
      <c r="D2" s="12"/>
      <c r="E2" s="12"/>
      <c r="F2" s="12"/>
      <c r="G2" s="12"/>
      <c r="H2" s="12"/>
      <c r="I2" s="12"/>
      <c r="J2" s="12"/>
    </row>
    <row r="3" spans="1:11" x14ac:dyDescent="0.2">
      <c r="A3" s="133" t="s">
        <v>66</v>
      </c>
      <c r="B3" s="132"/>
      <c r="C3" s="129" t="s">
        <v>65</v>
      </c>
      <c r="D3" s="129"/>
      <c r="E3" s="129" t="s">
        <v>64</v>
      </c>
      <c r="F3" s="129"/>
      <c r="G3" s="129" t="s">
        <v>63</v>
      </c>
      <c r="H3" s="129"/>
      <c r="I3" s="129" t="s">
        <v>62</v>
      </c>
      <c r="J3" s="129"/>
    </row>
    <row r="4" spans="1:11" x14ac:dyDescent="0.2">
      <c r="A4" s="129" t="s">
        <v>61</v>
      </c>
      <c r="B4" s="129"/>
      <c r="C4" s="136" t="s">
        <v>3092</v>
      </c>
      <c r="D4" s="132"/>
      <c r="E4" s="131" t="str">
        <f>案例汇总!B3</f>
        <v>国融国际</v>
      </c>
      <c r="F4" s="132"/>
      <c r="G4" s="131" t="str">
        <f>'案例汇总 -月'!B16</f>
        <v>林肯公园</v>
      </c>
      <c r="H4" s="132"/>
      <c r="I4" s="131" t="str">
        <f>'案例汇总 -月'!B29</f>
        <v>国锐金嵿</v>
      </c>
      <c r="J4" s="132"/>
    </row>
    <row r="5" spans="1:11" ht="30" customHeight="1" x14ac:dyDescent="0.2">
      <c r="A5" s="129" t="s">
        <v>60</v>
      </c>
      <c r="B5" s="129"/>
      <c r="C5" s="133" t="s">
        <v>59</v>
      </c>
      <c r="D5" s="132"/>
      <c r="E5" s="134">
        <f>'案例汇总 -月'!K59</f>
        <v>92.35</v>
      </c>
      <c r="F5" s="135"/>
      <c r="G5" s="134">
        <f>'案例汇总 -月'!K60</f>
        <v>87.58</v>
      </c>
      <c r="H5" s="135"/>
      <c r="I5" s="134">
        <f>'案例汇总 -月'!K61</f>
        <v>76.17</v>
      </c>
      <c r="J5" s="135"/>
    </row>
    <row r="6" spans="1:11" x14ac:dyDescent="0.2">
      <c r="A6" s="129" t="s">
        <v>58</v>
      </c>
      <c r="B6" s="129"/>
      <c r="C6" s="11" t="s">
        <v>57</v>
      </c>
      <c r="D6" s="10">
        <v>100</v>
      </c>
      <c r="E6" s="11" t="s">
        <v>57</v>
      </c>
      <c r="F6" s="10">
        <v>100</v>
      </c>
      <c r="G6" s="11" t="s">
        <v>57</v>
      </c>
      <c r="H6" s="10">
        <v>100</v>
      </c>
      <c r="I6" s="11" t="s">
        <v>57</v>
      </c>
      <c r="J6" s="10">
        <v>100</v>
      </c>
    </row>
    <row r="7" spans="1:11" x14ac:dyDescent="0.2">
      <c r="A7" s="129" t="s">
        <v>56</v>
      </c>
      <c r="B7" s="129"/>
      <c r="C7" s="6" t="s">
        <v>55</v>
      </c>
      <c r="D7" s="6">
        <v>100</v>
      </c>
      <c r="E7" s="6" t="s">
        <v>55</v>
      </c>
      <c r="F7" s="6">
        <v>100</v>
      </c>
      <c r="G7" s="6" t="s">
        <v>55</v>
      </c>
      <c r="H7" s="6">
        <f>IF(G7=C7,100,"请调整")</f>
        <v>100</v>
      </c>
      <c r="I7" s="6" t="s">
        <v>55</v>
      </c>
      <c r="J7" s="6">
        <f>IF(I7=G7,100,"请调整")</f>
        <v>100</v>
      </c>
    </row>
    <row r="8" spans="1:11" ht="84" x14ac:dyDescent="0.2">
      <c r="A8" s="122" t="s">
        <v>54</v>
      </c>
      <c r="B8" s="5" t="s">
        <v>53</v>
      </c>
      <c r="C8" s="5" t="s">
        <v>3097</v>
      </c>
      <c r="D8" s="6">
        <v>100</v>
      </c>
      <c r="E8" s="5" t="s">
        <v>3100</v>
      </c>
      <c r="F8" s="6">
        <v>100</v>
      </c>
      <c r="G8" s="5" t="s">
        <v>3101</v>
      </c>
      <c r="H8" s="6">
        <v>100</v>
      </c>
      <c r="I8" s="5" t="s">
        <v>3102</v>
      </c>
      <c r="J8" s="6">
        <v>100</v>
      </c>
      <c r="K8" s="9">
        <v>3</v>
      </c>
    </row>
    <row r="9" spans="1:11" ht="156" x14ac:dyDescent="0.2">
      <c r="A9" s="123"/>
      <c r="B9" s="5" t="s">
        <v>52</v>
      </c>
      <c r="C9" s="5" t="s">
        <v>3103</v>
      </c>
      <c r="D9" s="6">
        <v>100</v>
      </c>
      <c r="E9" s="5" t="s">
        <v>3110</v>
      </c>
      <c r="F9" s="6">
        <f>D9</f>
        <v>100</v>
      </c>
      <c r="G9" s="5" t="s">
        <v>3107</v>
      </c>
      <c r="H9" s="6">
        <f>F9</f>
        <v>100</v>
      </c>
      <c r="I9" s="5" t="s">
        <v>3111</v>
      </c>
      <c r="J9" s="6">
        <f>F9</f>
        <v>100</v>
      </c>
      <c r="K9" s="9">
        <v>1</v>
      </c>
    </row>
    <row r="10" spans="1:11" ht="72" x14ac:dyDescent="0.2">
      <c r="A10" s="123"/>
      <c r="B10" s="5" t="s">
        <v>51</v>
      </c>
      <c r="C10" s="5" t="s">
        <v>3104</v>
      </c>
      <c r="D10" s="6">
        <v>100</v>
      </c>
      <c r="E10" s="5" t="s">
        <v>3105</v>
      </c>
      <c r="F10" s="6">
        <v>100</v>
      </c>
      <c r="G10" s="5" t="s">
        <v>3108</v>
      </c>
      <c r="H10" s="6">
        <v>100</v>
      </c>
      <c r="I10" s="5" t="s">
        <v>3105</v>
      </c>
      <c r="J10" s="6">
        <v>100</v>
      </c>
      <c r="K10" s="7">
        <v>5</v>
      </c>
    </row>
    <row r="11" spans="1:11" ht="72" x14ac:dyDescent="0.2">
      <c r="A11" s="123"/>
      <c r="B11" s="5" t="s">
        <v>50</v>
      </c>
      <c r="C11" s="5" t="s">
        <v>3139</v>
      </c>
      <c r="D11" s="6">
        <v>100</v>
      </c>
      <c r="E11" s="5" t="s">
        <v>3140</v>
      </c>
      <c r="F11" s="6">
        <v>100</v>
      </c>
      <c r="G11" s="5" t="s">
        <v>3140</v>
      </c>
      <c r="H11" s="6">
        <v>100</v>
      </c>
      <c r="I11" s="5" t="s">
        <v>3141</v>
      </c>
      <c r="J11" s="6">
        <v>100</v>
      </c>
      <c r="K11" s="9">
        <v>3</v>
      </c>
    </row>
    <row r="12" spans="1:11" ht="180" x14ac:dyDescent="0.2">
      <c r="A12" s="124"/>
      <c r="B12" s="5" t="s">
        <v>49</v>
      </c>
      <c r="C12" s="5" t="s">
        <v>3099</v>
      </c>
      <c r="D12" s="6">
        <v>100</v>
      </c>
      <c r="E12" s="5" t="s">
        <v>3106</v>
      </c>
      <c r="F12" s="6">
        <v>100</v>
      </c>
      <c r="G12" s="5" t="s">
        <v>3109</v>
      </c>
      <c r="H12" s="6">
        <v>100</v>
      </c>
      <c r="I12" s="5" t="s">
        <v>3112</v>
      </c>
      <c r="J12" s="6">
        <v>100</v>
      </c>
      <c r="K12" s="4">
        <v>5</v>
      </c>
    </row>
    <row r="13" spans="1:11" ht="24" x14ac:dyDescent="0.2">
      <c r="A13" s="125" t="s">
        <v>48</v>
      </c>
      <c r="B13" s="5" t="s">
        <v>47</v>
      </c>
      <c r="C13" s="5" t="s">
        <v>710</v>
      </c>
      <c r="D13" s="6">
        <v>100</v>
      </c>
      <c r="E13" s="5" t="s">
        <v>711</v>
      </c>
      <c r="F13" s="6">
        <f>100</f>
        <v>100</v>
      </c>
      <c r="G13" s="5" t="s">
        <v>712</v>
      </c>
      <c r="H13" s="6">
        <v>100</v>
      </c>
      <c r="I13" s="5" t="s">
        <v>711</v>
      </c>
      <c r="J13" s="6">
        <f>F13</f>
        <v>100</v>
      </c>
      <c r="K13" s="4">
        <v>1.5</v>
      </c>
    </row>
    <row r="14" spans="1:11" x14ac:dyDescent="0.2">
      <c r="A14" s="126"/>
      <c r="B14" s="5" t="s">
        <v>46</v>
      </c>
      <c r="C14" s="6" t="s">
        <v>45</v>
      </c>
      <c r="D14" s="6">
        <v>100</v>
      </c>
      <c r="E14" s="5" t="s">
        <v>85</v>
      </c>
      <c r="F14" s="6">
        <v>100</v>
      </c>
      <c r="G14" s="5" t="s">
        <v>86</v>
      </c>
      <c r="H14" s="8">
        <v>100</v>
      </c>
      <c r="I14" s="5" t="s">
        <v>44</v>
      </c>
      <c r="J14" s="6">
        <v>100</v>
      </c>
      <c r="K14" s="4">
        <v>5</v>
      </c>
    </row>
    <row r="15" spans="1:11" x14ac:dyDescent="0.2">
      <c r="A15" s="126"/>
      <c r="B15" s="6" t="s">
        <v>43</v>
      </c>
      <c r="C15" s="6" t="s">
        <v>42</v>
      </c>
      <c r="D15" s="6">
        <v>100</v>
      </c>
      <c r="E15" s="6" t="s">
        <v>42</v>
      </c>
      <c r="F15" s="6">
        <v>100</v>
      </c>
      <c r="G15" s="6" t="s">
        <v>42</v>
      </c>
      <c r="H15" s="6">
        <v>100</v>
      </c>
      <c r="I15" s="6" t="s">
        <v>42</v>
      </c>
      <c r="J15" s="6">
        <v>100</v>
      </c>
      <c r="K15" s="4">
        <v>1</v>
      </c>
    </row>
    <row r="16" spans="1:11" ht="72" x14ac:dyDescent="0.2">
      <c r="A16" s="126"/>
      <c r="B16" s="5" t="s">
        <v>41</v>
      </c>
      <c r="C16" s="49" t="s">
        <v>714</v>
      </c>
      <c r="D16" s="6">
        <v>100</v>
      </c>
      <c r="E16" s="49" t="s">
        <v>713</v>
      </c>
      <c r="F16" s="50">
        <f>D16-$K$16*2</f>
        <v>99</v>
      </c>
      <c r="G16" s="49" t="s">
        <v>713</v>
      </c>
      <c r="H16" s="50">
        <f>F16</f>
        <v>99</v>
      </c>
      <c r="I16" s="49" t="s">
        <v>713</v>
      </c>
      <c r="J16" s="50">
        <f>F16</f>
        <v>99</v>
      </c>
      <c r="K16" s="4">
        <v>0.5</v>
      </c>
    </row>
    <row r="17" spans="1:13" s="44" customFormat="1" ht="36" x14ac:dyDescent="0.2">
      <c r="A17" s="126"/>
      <c r="B17" s="59" t="s">
        <v>3113</v>
      </c>
      <c r="C17" s="59" t="s">
        <v>3128</v>
      </c>
      <c r="D17" s="8">
        <v>100</v>
      </c>
      <c r="E17" s="59" t="s">
        <v>3128</v>
      </c>
      <c r="F17" s="6">
        <v>100</v>
      </c>
      <c r="G17" s="59" t="s">
        <v>3128</v>
      </c>
      <c r="H17" s="6">
        <f>F17</f>
        <v>100</v>
      </c>
      <c r="I17" s="59" t="s">
        <v>522</v>
      </c>
      <c r="J17" s="50">
        <f>D17+$K$17</f>
        <v>101</v>
      </c>
      <c r="K17" s="51">
        <v>1</v>
      </c>
    </row>
    <row r="18" spans="1:13" s="44" customFormat="1" x14ac:dyDescent="0.2">
      <c r="A18" s="126"/>
      <c r="B18" s="59" t="s">
        <v>673</v>
      </c>
      <c r="C18" s="105">
        <f>C47</f>
        <v>0.84</v>
      </c>
      <c r="D18" s="8">
        <v>100</v>
      </c>
      <c r="E18" s="105">
        <f>E47</f>
        <v>0.81</v>
      </c>
      <c r="F18" s="6">
        <f>F41</f>
        <v>100</v>
      </c>
      <c r="G18" s="105">
        <f>G47</f>
        <v>0.85</v>
      </c>
      <c r="H18" s="6">
        <f>F18</f>
        <v>100</v>
      </c>
      <c r="I18" s="105">
        <f>I47</f>
        <v>0.87</v>
      </c>
      <c r="J18" s="6">
        <f>F18</f>
        <v>100</v>
      </c>
      <c r="K18" s="51">
        <v>1</v>
      </c>
    </row>
    <row r="19" spans="1:13" x14ac:dyDescent="0.2">
      <c r="A19" s="126"/>
      <c r="B19" s="59" t="s">
        <v>81</v>
      </c>
      <c r="C19" s="59" t="s">
        <v>523</v>
      </c>
      <c r="D19" s="8">
        <v>100</v>
      </c>
      <c r="E19" s="59" t="s">
        <v>3124</v>
      </c>
      <c r="F19" s="50">
        <f>J19-K19</f>
        <v>99</v>
      </c>
      <c r="G19" s="59" t="s">
        <v>3124</v>
      </c>
      <c r="H19" s="50">
        <f>F19</f>
        <v>99</v>
      </c>
      <c r="I19" s="59" t="s">
        <v>3138</v>
      </c>
      <c r="J19" s="50">
        <f>D19-K19</f>
        <v>99.5</v>
      </c>
      <c r="K19" s="51">
        <v>0.5</v>
      </c>
    </row>
    <row r="20" spans="1:13" x14ac:dyDescent="0.2">
      <c r="A20" s="126"/>
      <c r="B20" s="59" t="s">
        <v>87</v>
      </c>
      <c r="C20" s="59" t="s">
        <v>631</v>
      </c>
      <c r="D20" s="8">
        <v>100</v>
      </c>
      <c r="E20" s="59" t="s">
        <v>3123</v>
      </c>
      <c r="F20" s="50">
        <f>100+K20</f>
        <v>102</v>
      </c>
      <c r="G20" s="59" t="s">
        <v>3123</v>
      </c>
      <c r="H20" s="50">
        <f>F20</f>
        <v>102</v>
      </c>
      <c r="I20" s="59" t="s">
        <v>3123</v>
      </c>
      <c r="J20" s="50">
        <f>F20</f>
        <v>102</v>
      </c>
      <c r="K20" s="51">
        <v>2</v>
      </c>
    </row>
    <row r="21" spans="1:13" x14ac:dyDescent="0.2">
      <c r="A21" s="126"/>
      <c r="B21" s="59" t="s">
        <v>40</v>
      </c>
      <c r="C21" s="59" t="s">
        <v>3137</v>
      </c>
      <c r="D21" s="8">
        <v>100</v>
      </c>
      <c r="E21" s="59" t="s">
        <v>3137</v>
      </c>
      <c r="F21" s="6">
        <v>100</v>
      </c>
      <c r="G21" s="59" t="s">
        <v>3137</v>
      </c>
      <c r="H21" s="6">
        <v>100</v>
      </c>
      <c r="I21" s="59" t="s">
        <v>39</v>
      </c>
      <c r="J21" s="50">
        <f>D21+K21*2</f>
        <v>102</v>
      </c>
      <c r="K21" s="4">
        <v>1</v>
      </c>
    </row>
    <row r="22" spans="1:13" x14ac:dyDescent="0.2">
      <c r="A22" s="126"/>
      <c r="B22" s="59" t="s">
        <v>118</v>
      </c>
      <c r="C22" s="59" t="s">
        <v>3122</v>
      </c>
      <c r="D22" s="8">
        <v>100</v>
      </c>
      <c r="E22" s="59" t="str">
        <f>案例!K2</f>
        <v>30-35</v>
      </c>
      <c r="F22" s="6">
        <f>L48</f>
        <v>100</v>
      </c>
      <c r="G22" s="59" t="str">
        <f>案例!K32</f>
        <v>35-40</v>
      </c>
      <c r="H22" s="50">
        <f>M48</f>
        <v>99</v>
      </c>
      <c r="I22" s="59" t="str">
        <f>案例!K83</f>
        <v>60-65</v>
      </c>
      <c r="J22" s="50">
        <f>R48</f>
        <v>94</v>
      </c>
      <c r="K22" s="4">
        <v>1</v>
      </c>
    </row>
    <row r="23" spans="1:13" ht="24" x14ac:dyDescent="0.2">
      <c r="A23" s="126"/>
      <c r="B23" s="5" t="s">
        <v>38</v>
      </c>
      <c r="C23" s="5" t="s">
        <v>632</v>
      </c>
      <c r="D23" s="6">
        <v>100</v>
      </c>
      <c r="E23" s="5" t="s">
        <v>632</v>
      </c>
      <c r="F23" s="6">
        <v>100</v>
      </c>
      <c r="G23" s="5" t="s">
        <v>632</v>
      </c>
      <c r="H23" s="6">
        <f>F23</f>
        <v>100</v>
      </c>
      <c r="I23" s="5" t="s">
        <v>632</v>
      </c>
      <c r="J23" s="6">
        <f>F23</f>
        <v>100</v>
      </c>
      <c r="K23" s="4">
        <v>1</v>
      </c>
    </row>
    <row r="24" spans="1:13" ht="36" x14ac:dyDescent="0.2">
      <c r="A24" s="126"/>
      <c r="B24" s="5" t="s">
        <v>37</v>
      </c>
      <c r="C24" s="5" t="s">
        <v>3098</v>
      </c>
      <c r="D24" s="6">
        <v>100</v>
      </c>
      <c r="E24" s="5" t="s">
        <v>117</v>
      </c>
      <c r="F24" s="6">
        <f>D24</f>
        <v>100</v>
      </c>
      <c r="G24" s="5" t="str">
        <f>E24</f>
        <v>使用品牌家具、家电；虽然使用较长时间，但功能正常，一般</v>
      </c>
      <c r="H24" s="6">
        <f>F24</f>
        <v>100</v>
      </c>
      <c r="I24" s="5" t="str">
        <f>G24</f>
        <v>使用品牌家具、家电；虽然使用较长时间，但功能正常，一般</v>
      </c>
      <c r="J24" s="6">
        <f>F24</f>
        <v>100</v>
      </c>
      <c r="K24" s="4">
        <v>1</v>
      </c>
    </row>
    <row r="25" spans="1:13" x14ac:dyDescent="0.2">
      <c r="A25" s="128" t="s">
        <v>36</v>
      </c>
      <c r="B25" s="128"/>
      <c r="C25" s="129" t="s">
        <v>34</v>
      </c>
      <c r="D25" s="129"/>
      <c r="E25" s="127">
        <f>E5</f>
        <v>92.35</v>
      </c>
      <c r="F25" s="127"/>
      <c r="G25" s="127">
        <f>G5</f>
        <v>87.58</v>
      </c>
      <c r="H25" s="127"/>
      <c r="I25" s="127">
        <f>I5</f>
        <v>76.17</v>
      </c>
      <c r="J25" s="127"/>
    </row>
    <row r="26" spans="1:13" x14ac:dyDescent="0.2">
      <c r="A26" s="128" t="s">
        <v>35</v>
      </c>
      <c r="B26" s="128"/>
      <c r="C26" s="129" t="s">
        <v>34</v>
      </c>
      <c r="D26" s="129"/>
      <c r="E26" s="130">
        <f>ROUND(E25*POWER(100,COUNT(F6:F24))/PRODUCT(F6:F24),2)</f>
        <v>92.38</v>
      </c>
      <c r="F26" s="130"/>
      <c r="G26" s="130">
        <f>ROUND(G25*POWER(100,COUNT(H6:H24))/PRODUCT(H6:H24),2)</f>
        <v>88.49</v>
      </c>
      <c r="H26" s="130"/>
      <c r="I26" s="130">
        <f>ROUND(I25*POWER(100,COUNT(J6:J24))/PRODUCT(J6:J24),2)</f>
        <v>78.28</v>
      </c>
      <c r="J26" s="130"/>
      <c r="L26" s="56"/>
      <c r="M26" s="2">
        <f>E26/I26</f>
        <v>1.1801226366888093</v>
      </c>
    </row>
    <row r="27" spans="1:13" x14ac:dyDescent="0.2">
      <c r="A27" s="121" t="str">
        <f>CONCATENATE("估价对象比较价值=(",TEXT(E26,"G/通用格式"),"+",TEXT(G26,"G/通用格式"),"+",TEXT(I26,"G/通用格式"),")","/",3,"=",ROUND((E26+G26+I26)/3,2))</f>
        <v>估价对象比较价值=(92.38+88.49+78.28)/3=86.38</v>
      </c>
      <c r="B27" s="121"/>
      <c r="C27" s="121"/>
      <c r="D27" s="121"/>
      <c r="E27" s="121"/>
      <c r="F27" s="121"/>
      <c r="G27" s="121"/>
      <c r="H27" s="121"/>
      <c r="I27" s="3"/>
      <c r="J27" s="3"/>
    </row>
    <row r="28" spans="1:13" x14ac:dyDescent="0.2">
      <c r="E28" s="113">
        <f>ROUND(POWER(100,COUNT(F6:F24))/PRODUCT(F6:F24),4)</f>
        <v>1.0003</v>
      </c>
      <c r="G28" s="2">
        <f>ROUND(POWER(100,COUNT(H6:H24))/PRODUCT(H6:H24),4)</f>
        <v>1.0104</v>
      </c>
      <c r="I28" s="2">
        <f>ROUND(POWER(100,COUNT(J6:J24))/PRODUCT(J6:J24),4)</f>
        <v>1.0278</v>
      </c>
    </row>
    <row r="29" spans="1:13" x14ac:dyDescent="0.2">
      <c r="B29" s="52" t="s">
        <v>633</v>
      </c>
      <c r="C29" s="52">
        <f>ROUND((E26+G26+I26)/3,2)</f>
        <v>86.38</v>
      </c>
      <c r="E29" s="2">
        <f>ROUND(E26/E25,4)</f>
        <v>1.0003</v>
      </c>
      <c r="G29" s="2">
        <f>ROUND(G26/G25,4)</f>
        <v>1.0104</v>
      </c>
      <c r="I29" s="2">
        <f>ROUND(I26/I25,4)</f>
        <v>1.0277000000000001</v>
      </c>
    </row>
    <row r="30" spans="1:13" x14ac:dyDescent="0.2">
      <c r="B30" s="52">
        <f>ROUND(300/房屋明细!N2,2)</f>
        <v>8.31</v>
      </c>
      <c r="C30" s="106">
        <f>C29+B30</f>
        <v>94.69</v>
      </c>
    </row>
    <row r="31" spans="1:13" x14ac:dyDescent="0.2">
      <c r="C31" s="106" t="s">
        <v>687</v>
      </c>
      <c r="E31" s="2">
        <f>E25*E29</f>
        <v>92.377704999999992</v>
      </c>
      <c r="G31" s="2">
        <f>G25*G29</f>
        <v>88.490831999999997</v>
      </c>
      <c r="I31" s="2">
        <f>I25*I29</f>
        <v>78.279909000000004</v>
      </c>
    </row>
    <row r="32" spans="1:13" x14ac:dyDescent="0.2">
      <c r="B32" s="2">
        <v>2024</v>
      </c>
    </row>
    <row r="33" spans="2:19" x14ac:dyDescent="0.2">
      <c r="E33" s="2">
        <f>(100^18)/PRODUCT(F6:F24)</f>
        <v>1.0002980888304714E-2</v>
      </c>
      <c r="G33" s="2">
        <f>(100^18)/PRODUCT(H6:H24)</f>
        <v>1.0104021099297689E-2</v>
      </c>
      <c r="I33" s="2">
        <f>(100^18)/PRODUCT(J6:J24)</f>
        <v>1.0277610475021471E-2</v>
      </c>
    </row>
    <row r="38" spans="2:19" x14ac:dyDescent="0.2">
      <c r="C38" s="2" t="s">
        <v>680</v>
      </c>
      <c r="E38" s="2" t="s">
        <v>3129</v>
      </c>
      <c r="F38" s="2" t="s">
        <v>3122</v>
      </c>
      <c r="G38" s="2" t="s">
        <v>3130</v>
      </c>
      <c r="H38" s="2" t="s">
        <v>3131</v>
      </c>
      <c r="I38" s="2" t="s">
        <v>3132</v>
      </c>
      <c r="J38" s="2" t="s">
        <v>3133</v>
      </c>
      <c r="K38" s="2" t="s">
        <v>3134</v>
      </c>
      <c r="L38" s="2" t="s">
        <v>3135</v>
      </c>
      <c r="M38" s="2" t="s">
        <v>3136</v>
      </c>
    </row>
    <row r="39" spans="2:19" x14ac:dyDescent="0.2">
      <c r="E39" s="7">
        <f>K48</f>
        <v>101</v>
      </c>
      <c r="F39" s="7">
        <f>L48</f>
        <v>100</v>
      </c>
      <c r="G39" s="7">
        <f t="shared" ref="G39:M39" si="0">M48</f>
        <v>99</v>
      </c>
      <c r="H39" s="7">
        <f t="shared" si="0"/>
        <v>98</v>
      </c>
      <c r="I39" s="7">
        <f t="shared" si="0"/>
        <v>97</v>
      </c>
      <c r="J39" s="7">
        <f t="shared" si="0"/>
        <v>96</v>
      </c>
      <c r="K39" s="7">
        <f t="shared" si="0"/>
        <v>95</v>
      </c>
      <c r="L39" s="7">
        <f t="shared" si="0"/>
        <v>94</v>
      </c>
      <c r="M39" s="7">
        <f t="shared" si="0"/>
        <v>93</v>
      </c>
    </row>
    <row r="40" spans="2:19" x14ac:dyDescent="0.2">
      <c r="C40" s="2" t="s">
        <v>681</v>
      </c>
      <c r="E40" s="7" t="s">
        <v>686</v>
      </c>
      <c r="F40" s="7" t="s">
        <v>682</v>
      </c>
      <c r="G40" s="7" t="s">
        <v>683</v>
      </c>
      <c r="H40" s="2" t="s">
        <v>684</v>
      </c>
      <c r="I40" s="2" t="s">
        <v>685</v>
      </c>
    </row>
    <row r="41" spans="2:19" x14ac:dyDescent="0.2">
      <c r="E41" s="7">
        <f>F41+K18</f>
        <v>101</v>
      </c>
      <c r="F41" s="7">
        <v>100</v>
      </c>
      <c r="G41" s="7">
        <f>F41-$K$18</f>
        <v>99</v>
      </c>
      <c r="H41" s="7">
        <f t="shared" ref="H41:I41" si="1">G41-$K$18</f>
        <v>98</v>
      </c>
      <c r="I41" s="7">
        <f t="shared" si="1"/>
        <v>97</v>
      </c>
      <c r="J41" s="7"/>
    </row>
    <row r="44" spans="2:19" x14ac:dyDescent="0.2">
      <c r="B44" s="2" t="s">
        <v>673</v>
      </c>
      <c r="C44" s="2" t="s">
        <v>674</v>
      </c>
      <c r="E44" s="2" t="s">
        <v>675</v>
      </c>
      <c r="G44" s="2" t="s">
        <v>676</v>
      </c>
      <c r="I44" s="2" t="s">
        <v>677</v>
      </c>
    </row>
    <row r="45" spans="2:19" x14ac:dyDescent="0.2">
      <c r="B45" s="2" t="s">
        <v>678</v>
      </c>
      <c r="C45" s="103">
        <f>项目信息!F7</f>
        <v>0.77</v>
      </c>
      <c r="E45" s="103">
        <f>ROUND((1-(2025-2008)/60),2)</f>
        <v>0.72</v>
      </c>
      <c r="G45" s="103">
        <f>ROUND((1-(2025-2013)/60),2)</f>
        <v>0.8</v>
      </c>
      <c r="I45" s="103">
        <f>ROUND((1-(2025-2015)/60),2)</f>
        <v>0.83</v>
      </c>
    </row>
    <row r="46" spans="2:19" x14ac:dyDescent="0.2">
      <c r="B46" s="2" t="s">
        <v>679</v>
      </c>
      <c r="C46" s="103">
        <v>0.9</v>
      </c>
      <c r="E46" s="103">
        <v>0.9</v>
      </c>
      <c r="G46" s="103">
        <v>0.9</v>
      </c>
      <c r="I46" s="103">
        <v>0.9</v>
      </c>
    </row>
    <row r="47" spans="2:19" x14ac:dyDescent="0.2">
      <c r="C47" s="104">
        <f>ROUND(AVERAGE(C45:C46),2)</f>
        <v>0.84</v>
      </c>
      <c r="E47" s="104">
        <f>ROUND(AVERAGE(E45:E46),2)</f>
        <v>0.81</v>
      </c>
      <c r="G47" s="104">
        <f>ROUND(AVERAGE(G45:G46),2)</f>
        <v>0.85</v>
      </c>
      <c r="I47" s="104">
        <f>ROUND(AVERAGE(I45:I46),2)</f>
        <v>0.87</v>
      </c>
      <c r="K47" s="2" t="s">
        <v>3129</v>
      </c>
      <c r="L47" s="2" t="s">
        <v>3122</v>
      </c>
      <c r="M47" s="2" t="s">
        <v>3130</v>
      </c>
      <c r="N47" s="2" t="s">
        <v>3131</v>
      </c>
      <c r="O47" s="2" t="s">
        <v>3132</v>
      </c>
      <c r="P47" s="2" t="s">
        <v>3133</v>
      </c>
      <c r="Q47" s="2" t="s">
        <v>3134</v>
      </c>
      <c r="R47" s="2" t="s">
        <v>3135</v>
      </c>
      <c r="S47" s="2" t="s">
        <v>3136</v>
      </c>
    </row>
    <row r="48" spans="2:19" x14ac:dyDescent="0.2">
      <c r="K48" s="2">
        <f>L48+$K$22</f>
        <v>101</v>
      </c>
      <c r="L48" s="2">
        <v>100</v>
      </c>
      <c r="M48" s="2">
        <f>L48-$K$22</f>
        <v>99</v>
      </c>
      <c r="N48" s="2">
        <f t="shared" ref="N48:S48" si="2">M48-$K$22</f>
        <v>98</v>
      </c>
      <c r="O48" s="2">
        <f t="shared" si="2"/>
        <v>97</v>
      </c>
      <c r="P48" s="2">
        <f t="shared" si="2"/>
        <v>96</v>
      </c>
      <c r="Q48" s="2">
        <f t="shared" si="2"/>
        <v>95</v>
      </c>
      <c r="R48" s="2">
        <f t="shared" si="2"/>
        <v>94</v>
      </c>
      <c r="S48" s="2">
        <f t="shared" si="2"/>
        <v>93</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5:B25"/>
    <mergeCell ref="C25:D25"/>
    <mergeCell ref="E25:F25"/>
    <mergeCell ref="A27:H27"/>
    <mergeCell ref="A8:A12"/>
    <mergeCell ref="A13:A24"/>
    <mergeCell ref="I25:J25"/>
    <mergeCell ref="A26:B26"/>
    <mergeCell ref="C26:D26"/>
    <mergeCell ref="E26:F26"/>
    <mergeCell ref="G26:H26"/>
    <mergeCell ref="I26:J26"/>
    <mergeCell ref="G25:H25"/>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20"/>
  <sheetViews>
    <sheetView zoomScale="110" zoomScaleNormal="110" workbookViewId="0">
      <selection activeCell="E2" sqref="E2"/>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119</v>
      </c>
      <c r="C1" s="32" t="s">
        <v>120</v>
      </c>
      <c r="D1" s="32" t="s">
        <v>121</v>
      </c>
    </row>
    <row r="2" spans="1:9" ht="62.25" x14ac:dyDescent="0.2">
      <c r="A2" s="33">
        <v>1</v>
      </c>
      <c r="B2" s="32" t="s">
        <v>126</v>
      </c>
      <c r="C2" s="39">
        <f>ROUND(E2/60,2)</f>
        <v>131.94</v>
      </c>
      <c r="D2" s="32" t="s">
        <v>693</v>
      </c>
      <c r="E2" s="2">
        <f>项目信息!I3</f>
        <v>7916.1572999999999</v>
      </c>
      <c r="F2" s="18"/>
    </row>
    <row r="3" spans="1:9" x14ac:dyDescent="0.2">
      <c r="A3" s="33">
        <v>2</v>
      </c>
      <c r="B3" s="32" t="s">
        <v>127</v>
      </c>
      <c r="C3" s="33">
        <f>C4+C5+C6</f>
        <v>62.87</v>
      </c>
      <c r="D3" s="32" t="s">
        <v>694</v>
      </c>
    </row>
    <row r="4" spans="1:9" ht="38.25" x14ac:dyDescent="0.2">
      <c r="A4" s="33">
        <v>2.1</v>
      </c>
      <c r="B4" s="32" t="s">
        <v>128</v>
      </c>
      <c r="C4" s="39">
        <f>F4</f>
        <v>9.61</v>
      </c>
      <c r="D4" s="32" t="s">
        <v>695</v>
      </c>
      <c r="E4" s="2">
        <f>I13</f>
        <v>5341.27</v>
      </c>
      <c r="F4" s="2">
        <f>ROUND(E4*1.5*12/10000,2)</f>
        <v>9.61</v>
      </c>
    </row>
    <row r="5" spans="1:9" ht="48" x14ac:dyDescent="0.2">
      <c r="A5" s="33">
        <v>2.2000000000000002</v>
      </c>
      <c r="B5" s="32" t="s">
        <v>129</v>
      </c>
      <c r="C5" s="97">
        <v>0</v>
      </c>
      <c r="D5" s="32" t="s">
        <v>696</v>
      </c>
      <c r="E5" s="98"/>
      <c r="F5" s="99">
        <v>1E-3</v>
      </c>
    </row>
    <row r="6" spans="1:9" ht="49.5" x14ac:dyDescent="0.2">
      <c r="A6" s="33">
        <v>2.2999999999999998</v>
      </c>
      <c r="B6" s="32" t="s">
        <v>130</v>
      </c>
      <c r="C6" s="33">
        <f>项目信息!L3</f>
        <v>53.26</v>
      </c>
      <c r="D6" s="32" t="s">
        <v>697</v>
      </c>
      <c r="E6" s="2" t="s">
        <v>137</v>
      </c>
    </row>
    <row r="7" spans="1:9" x14ac:dyDescent="0.2">
      <c r="A7" s="33">
        <v>3</v>
      </c>
      <c r="B7" s="32" t="s">
        <v>131</v>
      </c>
      <c r="C7" s="33">
        <f>C8+C9+C10</f>
        <v>33.94</v>
      </c>
      <c r="D7" s="32" t="s">
        <v>698</v>
      </c>
    </row>
    <row r="8" spans="1:9" ht="24.75" x14ac:dyDescent="0.2">
      <c r="A8" s="33">
        <v>3.1</v>
      </c>
      <c r="B8" s="32" t="s">
        <v>132</v>
      </c>
      <c r="C8" s="33">
        <f>E8</f>
        <v>29.98</v>
      </c>
      <c r="D8" s="32" t="s">
        <v>702</v>
      </c>
      <c r="E8" s="2">
        <f>ROUND(测算表!C30*12*I14*5%/10000,2)</f>
        <v>29.98</v>
      </c>
      <c r="F8" s="2">
        <f>测算表!C30</f>
        <v>94.69</v>
      </c>
    </row>
    <row r="9" spans="1:9" ht="57" x14ac:dyDescent="0.2">
      <c r="A9" s="33">
        <v>3.2</v>
      </c>
      <c r="B9" s="32" t="s">
        <v>133</v>
      </c>
      <c r="C9" s="33">
        <v>0</v>
      </c>
      <c r="D9" s="32" t="s">
        <v>699</v>
      </c>
      <c r="G9" s="100" t="s">
        <v>139</v>
      </c>
    </row>
    <row r="10" spans="1:9" ht="57" x14ac:dyDescent="0.2">
      <c r="A10" s="33">
        <v>3.3</v>
      </c>
      <c r="B10" s="32" t="s">
        <v>134</v>
      </c>
      <c r="C10" s="33">
        <f>ROUND(C2*3%,2)</f>
        <v>3.96</v>
      </c>
      <c r="D10" s="32" t="s">
        <v>700</v>
      </c>
      <c r="E10" s="100" t="s">
        <v>138</v>
      </c>
    </row>
    <row r="11" spans="1:9" ht="20.25" customHeight="1" x14ac:dyDescent="0.2">
      <c r="A11" s="33">
        <v>4</v>
      </c>
      <c r="B11" s="32" t="s">
        <v>135</v>
      </c>
      <c r="C11" s="39">
        <f>C2+C3+C7</f>
        <v>228.75</v>
      </c>
      <c r="D11" s="32" t="s">
        <v>701</v>
      </c>
    </row>
    <row r="12" spans="1:9" ht="25.5" x14ac:dyDescent="0.2">
      <c r="A12" s="33">
        <v>5</v>
      </c>
      <c r="B12" s="32" t="s">
        <v>125</v>
      </c>
      <c r="C12" s="33">
        <f>ROUND(C11*10000/I14/12,0)</f>
        <v>36</v>
      </c>
      <c r="D12" s="32" t="s">
        <v>692</v>
      </c>
    </row>
    <row r="13" spans="1:9" x14ac:dyDescent="0.2">
      <c r="H13" s="101" t="s">
        <v>670</v>
      </c>
      <c r="I13" s="102">
        <v>5341.27</v>
      </c>
    </row>
    <row r="14" spans="1:9" x14ac:dyDescent="0.2">
      <c r="H14" s="101" t="s">
        <v>671</v>
      </c>
      <c r="I14" s="102">
        <v>5277.65</v>
      </c>
    </row>
    <row r="15" spans="1:9" x14ac:dyDescent="0.2">
      <c r="H15" s="101" t="s">
        <v>672</v>
      </c>
      <c r="I15" s="102">
        <v>63.62</v>
      </c>
    </row>
    <row r="16" spans="1:9" x14ac:dyDescent="0.2">
      <c r="H16" s="60"/>
    </row>
    <row r="20" spans="4:4" x14ac:dyDescent="0.2">
      <c r="D20" s="2" t="s">
        <v>518</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28"/>
  <sheetViews>
    <sheetView topLeftCell="H1" workbookViewId="0">
      <selection activeCell="T14" sqref="T1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42" t="s">
        <v>74</v>
      </c>
      <c r="B1" s="142"/>
      <c r="C1" s="142"/>
      <c r="D1" s="142"/>
      <c r="E1" s="142"/>
      <c r="F1" s="142"/>
      <c r="H1" s="142" t="s">
        <v>75</v>
      </c>
      <c r="I1" s="142"/>
      <c r="J1" s="142"/>
      <c r="K1" s="142"/>
      <c r="L1" s="142"/>
      <c r="M1" s="142"/>
      <c r="O1" s="142" t="s">
        <v>508</v>
      </c>
      <c r="P1" s="142"/>
      <c r="Q1" s="142"/>
      <c r="R1" s="142"/>
      <c r="S1" s="142"/>
      <c r="T1" s="142"/>
    </row>
    <row r="2" spans="1:20" x14ac:dyDescent="0.2">
      <c r="A2" s="14" t="s">
        <v>33</v>
      </c>
      <c r="B2" s="14" t="s">
        <v>7</v>
      </c>
      <c r="C2" s="14" t="s">
        <v>71</v>
      </c>
      <c r="D2" s="15" t="s">
        <v>70</v>
      </c>
      <c r="E2" s="14" t="s">
        <v>69</v>
      </c>
      <c r="F2" s="14" t="s">
        <v>72</v>
      </c>
      <c r="H2" s="14" t="s">
        <v>33</v>
      </c>
      <c r="I2" s="14" t="s">
        <v>7</v>
      </c>
      <c r="J2" s="14" t="s">
        <v>71</v>
      </c>
      <c r="K2" s="15" t="s">
        <v>70</v>
      </c>
      <c r="L2" s="14" t="s">
        <v>69</v>
      </c>
      <c r="M2" s="14" t="s">
        <v>72</v>
      </c>
      <c r="O2" s="14" t="s">
        <v>33</v>
      </c>
      <c r="P2" s="14" t="s">
        <v>7</v>
      </c>
      <c r="Q2" s="14" t="s">
        <v>71</v>
      </c>
      <c r="R2" s="15" t="s">
        <v>70</v>
      </c>
      <c r="S2" s="14" t="s">
        <v>69</v>
      </c>
      <c r="T2" s="14" t="s">
        <v>72</v>
      </c>
    </row>
    <row r="3" spans="1:20" x14ac:dyDescent="0.2">
      <c r="A3" s="57"/>
      <c r="B3" s="140" t="str">
        <f>'城研数据 整理'!A2</f>
        <v>国融国际</v>
      </c>
      <c r="C3" s="143" t="s">
        <v>505</v>
      </c>
      <c r="D3" s="15" t="s">
        <v>616</v>
      </c>
      <c r="E3" s="14" t="s">
        <v>629</v>
      </c>
      <c r="F3" s="143">
        <f>ROUND(AVERAGE(E3:E4),2)</f>
        <v>92.16</v>
      </c>
      <c r="H3" s="138">
        <v>1</v>
      </c>
      <c r="I3" s="140" t="str">
        <f>B3</f>
        <v>国融国际</v>
      </c>
      <c r="J3" s="143" t="s">
        <v>505</v>
      </c>
      <c r="K3" s="15" t="s">
        <v>616</v>
      </c>
      <c r="L3" s="14">
        <f>贝壳案例!J2</f>
        <v>92.06</v>
      </c>
      <c r="M3" s="143">
        <f>ROUND(AVERAGE(L3:L4),2)</f>
        <v>87.52</v>
      </c>
      <c r="O3" s="138">
        <v>1</v>
      </c>
      <c r="P3" s="140" t="str">
        <f>B3</f>
        <v>国融国际</v>
      </c>
      <c r="Q3" s="143" t="s">
        <v>505</v>
      </c>
      <c r="R3" s="15" t="s">
        <v>616</v>
      </c>
      <c r="S3" s="14">
        <f>中指数据!F14</f>
        <v>113.38</v>
      </c>
      <c r="T3" s="143">
        <f>ROUND(AVERAGE(S3:S4),2)</f>
        <v>113.38</v>
      </c>
    </row>
    <row r="4" spans="1:20" ht="14.25" customHeight="1" x14ac:dyDescent="0.2">
      <c r="A4" s="138">
        <v>1</v>
      </c>
      <c r="B4" s="141"/>
      <c r="C4" s="144"/>
      <c r="D4" s="15" t="s">
        <v>617</v>
      </c>
      <c r="E4" s="14">
        <f>'城研数据 整理'!E12</f>
        <v>92.16</v>
      </c>
      <c r="F4" s="144"/>
      <c r="H4" s="139"/>
      <c r="I4" s="141" t="str">
        <f>B3</f>
        <v>国融国际</v>
      </c>
      <c r="J4" s="144"/>
      <c r="K4" s="15" t="s">
        <v>617</v>
      </c>
      <c r="L4" s="14">
        <f>贝壳案例!J3</f>
        <v>82.98</v>
      </c>
      <c r="M4" s="144"/>
      <c r="O4" s="139"/>
      <c r="P4" s="141" t="str">
        <f>B3</f>
        <v>国融国际</v>
      </c>
      <c r="Q4" s="144"/>
      <c r="R4" s="15" t="s">
        <v>617</v>
      </c>
      <c r="S4" s="14">
        <f>中指数据!F15</f>
        <v>113.38</v>
      </c>
      <c r="T4" s="144"/>
    </row>
    <row r="5" spans="1:20" ht="14.25" customHeight="1" x14ac:dyDescent="0.2">
      <c r="A5" s="139"/>
      <c r="B5" s="141"/>
      <c r="C5" s="142" t="s">
        <v>615</v>
      </c>
      <c r="D5" s="15" t="s">
        <v>618</v>
      </c>
      <c r="E5" s="14">
        <f>'城研数据 整理'!E11</f>
        <v>92.41</v>
      </c>
      <c r="F5" s="153">
        <f>ROUND(AVERAGE(E5:E7),2)</f>
        <v>94.06</v>
      </c>
      <c r="H5" s="139"/>
      <c r="I5" s="141"/>
      <c r="J5" s="142" t="s">
        <v>615</v>
      </c>
      <c r="K5" s="15" t="s">
        <v>618</v>
      </c>
      <c r="L5" s="14" t="str">
        <f>贝壳案例!J4</f>
        <v>-</v>
      </c>
      <c r="M5" s="153">
        <f>ROUND(AVERAGE(L5:L7),2)</f>
        <v>97.16</v>
      </c>
      <c r="O5" s="139"/>
      <c r="P5" s="141"/>
      <c r="Q5" s="142" t="s">
        <v>615</v>
      </c>
      <c r="R5" s="15" t="s">
        <v>618</v>
      </c>
      <c r="S5" s="14">
        <f>中指数据!F16</f>
        <v>113.38</v>
      </c>
      <c r="T5" s="153">
        <f>ROUND(AVERAGE(S5:S7),2)</f>
        <v>113.38</v>
      </c>
    </row>
    <row r="6" spans="1:20" ht="14.25" customHeight="1" x14ac:dyDescent="0.2">
      <c r="A6" s="139"/>
      <c r="B6" s="141"/>
      <c r="C6" s="142"/>
      <c r="D6" s="15" t="s">
        <v>619</v>
      </c>
      <c r="E6" s="14">
        <f>'城研数据 整理'!E10</f>
        <v>98.32</v>
      </c>
      <c r="F6" s="153"/>
      <c r="H6" s="139"/>
      <c r="I6" s="141"/>
      <c r="J6" s="142"/>
      <c r="K6" s="15" t="s">
        <v>619</v>
      </c>
      <c r="L6" s="14" t="str">
        <f>贝壳案例!J5</f>
        <v>-</v>
      </c>
      <c r="M6" s="153"/>
      <c r="O6" s="139"/>
      <c r="P6" s="141"/>
      <c r="Q6" s="142"/>
      <c r="R6" s="15" t="s">
        <v>619</v>
      </c>
      <c r="S6" s="14">
        <f>中指数据!F17</f>
        <v>113.38</v>
      </c>
      <c r="T6" s="153"/>
    </row>
    <row r="7" spans="1:20" x14ac:dyDescent="0.2">
      <c r="A7" s="139"/>
      <c r="B7" s="141"/>
      <c r="C7" s="142"/>
      <c r="D7" s="15" t="s">
        <v>620</v>
      </c>
      <c r="E7" s="14">
        <f>'城研数据 整理'!E9</f>
        <v>91.44</v>
      </c>
      <c r="F7" s="153"/>
      <c r="H7" s="139"/>
      <c r="I7" s="141"/>
      <c r="J7" s="142"/>
      <c r="K7" s="15" t="s">
        <v>620</v>
      </c>
      <c r="L7" s="14">
        <f>贝壳案例!J6</f>
        <v>97.16</v>
      </c>
      <c r="M7" s="153"/>
      <c r="N7" s="1">
        <v>2</v>
      </c>
      <c r="O7" s="139"/>
      <c r="P7" s="141"/>
      <c r="Q7" s="142"/>
      <c r="R7" s="15" t="s">
        <v>620</v>
      </c>
      <c r="S7" s="14">
        <f>中指数据!F18</f>
        <v>113.38</v>
      </c>
      <c r="T7" s="153"/>
    </row>
    <row r="8" spans="1:20" x14ac:dyDescent="0.2">
      <c r="A8" s="139"/>
      <c r="B8" s="141"/>
      <c r="C8" s="142" t="s">
        <v>614</v>
      </c>
      <c r="D8" s="15" t="s">
        <v>621</v>
      </c>
      <c r="E8" s="14">
        <f>'城研数据 整理'!E8</f>
        <v>94.23</v>
      </c>
      <c r="F8" s="153">
        <f>ROUND(AVERAGE(E8:E10),2)</f>
        <v>95.78</v>
      </c>
      <c r="H8" s="139"/>
      <c r="I8" s="141"/>
      <c r="J8" s="142" t="s">
        <v>614</v>
      </c>
      <c r="K8" s="15" t="s">
        <v>621</v>
      </c>
      <c r="L8" s="14">
        <f>贝壳案例!J7</f>
        <v>78.430000000000007</v>
      </c>
      <c r="M8" s="153">
        <f>ROUND(AVERAGE(L8:L10),2)</f>
        <v>89.28</v>
      </c>
      <c r="O8" s="139"/>
      <c r="P8" s="141"/>
      <c r="Q8" s="142" t="s">
        <v>614</v>
      </c>
      <c r="R8" s="15" t="s">
        <v>621</v>
      </c>
      <c r="S8" s="14">
        <f>中指数据!F19</f>
        <v>113.38</v>
      </c>
      <c r="T8" s="153">
        <f>ROUND(AVERAGE(S8:S10),2)</f>
        <v>113.38</v>
      </c>
    </row>
    <row r="9" spans="1:20" x14ac:dyDescent="0.2">
      <c r="A9" s="139"/>
      <c r="B9" s="141"/>
      <c r="C9" s="142"/>
      <c r="D9" s="15" t="s">
        <v>622</v>
      </c>
      <c r="E9" s="14">
        <f>'城研数据 整理'!E7</f>
        <v>98.22</v>
      </c>
      <c r="F9" s="153"/>
      <c r="H9" s="139"/>
      <c r="I9" s="141"/>
      <c r="J9" s="142"/>
      <c r="K9" s="15" t="s">
        <v>622</v>
      </c>
      <c r="L9" s="14">
        <f>贝壳案例!J8</f>
        <v>98.5</v>
      </c>
      <c r="M9" s="153"/>
      <c r="O9" s="139"/>
      <c r="P9" s="141"/>
      <c r="Q9" s="142"/>
      <c r="R9" s="15" t="s">
        <v>622</v>
      </c>
      <c r="S9" s="14">
        <f>中指数据!F20</f>
        <v>113.38</v>
      </c>
      <c r="T9" s="153"/>
    </row>
    <row r="10" spans="1:20" x14ac:dyDescent="0.2">
      <c r="A10" s="139"/>
      <c r="B10" s="141"/>
      <c r="C10" s="142"/>
      <c r="D10" s="15" t="s">
        <v>623</v>
      </c>
      <c r="E10" s="14">
        <f>'城研数据 整理'!E6</f>
        <v>94.89</v>
      </c>
      <c r="F10" s="153"/>
      <c r="H10" s="139"/>
      <c r="I10" s="141"/>
      <c r="J10" s="142"/>
      <c r="K10" s="15" t="s">
        <v>623</v>
      </c>
      <c r="L10" s="14">
        <f>贝壳案例!J9</f>
        <v>90.91</v>
      </c>
      <c r="M10" s="153"/>
      <c r="N10" s="1">
        <v>3</v>
      </c>
      <c r="O10" s="139"/>
      <c r="P10" s="141"/>
      <c r="Q10" s="142"/>
      <c r="R10" s="15" t="s">
        <v>623</v>
      </c>
      <c r="S10" s="14">
        <f>中指数据!F21</f>
        <v>113.38</v>
      </c>
      <c r="T10" s="153"/>
    </row>
    <row r="11" spans="1:20" x14ac:dyDescent="0.2">
      <c r="A11" s="139"/>
      <c r="B11" s="141"/>
      <c r="C11" s="142" t="s">
        <v>613</v>
      </c>
      <c r="D11" s="15" t="s">
        <v>624</v>
      </c>
      <c r="E11" s="14">
        <f>'城研数据 整理'!E5</f>
        <v>96.74</v>
      </c>
      <c r="F11" s="138">
        <f>ROUND(AVERAGE(E11:E13),2)</f>
        <v>94.68</v>
      </c>
      <c r="H11" s="139"/>
      <c r="I11" s="141"/>
      <c r="J11" s="142" t="s">
        <v>613</v>
      </c>
      <c r="K11" s="15" t="s">
        <v>624</v>
      </c>
      <c r="L11" s="14">
        <f>贝壳案例!J10</f>
        <v>89.64</v>
      </c>
      <c r="M11" s="138">
        <f>ROUND(AVERAGE(L11:L13),2)</f>
        <v>91.75</v>
      </c>
      <c r="O11" s="139"/>
      <c r="P11" s="141"/>
      <c r="Q11" s="142" t="s">
        <v>613</v>
      </c>
      <c r="R11" s="15" t="s">
        <v>624</v>
      </c>
      <c r="S11" s="14">
        <f>中指数据!F22</f>
        <v>113.38</v>
      </c>
      <c r="T11" s="138">
        <f>ROUND(AVERAGE(S11:S13),2)</f>
        <v>113.38</v>
      </c>
    </row>
    <row r="12" spans="1:20" x14ac:dyDescent="0.2">
      <c r="A12" s="139"/>
      <c r="B12" s="141"/>
      <c r="C12" s="142"/>
      <c r="D12" s="15" t="s">
        <v>625</v>
      </c>
      <c r="E12" s="14">
        <f>'城研数据 整理'!E4</f>
        <v>90.75</v>
      </c>
      <c r="F12" s="139"/>
      <c r="H12" s="139"/>
      <c r="I12" s="141"/>
      <c r="J12" s="142"/>
      <c r="K12" s="15" t="s">
        <v>625</v>
      </c>
      <c r="L12" s="14">
        <f>贝壳案例!J11</f>
        <v>95.06</v>
      </c>
      <c r="M12" s="139"/>
      <c r="O12" s="139"/>
      <c r="P12" s="141"/>
      <c r="Q12" s="142"/>
      <c r="R12" s="15" t="s">
        <v>625</v>
      </c>
      <c r="S12" s="14">
        <f>中指数据!F23</f>
        <v>113.38</v>
      </c>
      <c r="T12" s="139"/>
    </row>
    <row r="13" spans="1:20" x14ac:dyDescent="0.2">
      <c r="A13" s="139"/>
      <c r="B13" s="141"/>
      <c r="C13" s="142"/>
      <c r="D13" s="15" t="s">
        <v>626</v>
      </c>
      <c r="E13" s="14">
        <f>'城研数据 整理'!E3</f>
        <v>96.54</v>
      </c>
      <c r="F13" s="152"/>
      <c r="H13" s="139"/>
      <c r="I13" s="141"/>
      <c r="J13" s="142"/>
      <c r="K13" s="15" t="s">
        <v>626</v>
      </c>
      <c r="L13" s="14">
        <f>贝壳案例!J12</f>
        <v>90.54</v>
      </c>
      <c r="M13" s="152"/>
      <c r="N13" s="1">
        <v>2</v>
      </c>
      <c r="O13" s="139"/>
      <c r="P13" s="141"/>
      <c r="Q13" s="142"/>
      <c r="R13" s="15" t="s">
        <v>626</v>
      </c>
      <c r="S13" s="14">
        <f>中指数据!F24</f>
        <v>113.38</v>
      </c>
      <c r="T13" s="152"/>
    </row>
    <row r="14" spans="1:20" x14ac:dyDescent="0.2">
      <c r="A14" s="139"/>
      <c r="B14" s="154"/>
      <c r="C14" s="57" t="s">
        <v>612</v>
      </c>
      <c r="D14" s="15" t="s">
        <v>611</v>
      </c>
      <c r="E14" s="14">
        <f>'城研数据 整理'!E2</f>
        <v>86.13</v>
      </c>
      <c r="F14" s="58">
        <f>ROUND(AVERAGE(E14:E14),2)</f>
        <v>86.13</v>
      </c>
      <c r="H14" s="152"/>
      <c r="I14" s="154"/>
      <c r="J14" s="57" t="s">
        <v>612</v>
      </c>
      <c r="K14" s="15" t="s">
        <v>611</v>
      </c>
      <c r="L14" s="14">
        <f>贝壳案例!J13</f>
        <v>108.12</v>
      </c>
      <c r="M14" s="58">
        <f>ROUND(AVERAGE(L14:L14),2)</f>
        <v>108.12</v>
      </c>
      <c r="O14" s="152"/>
      <c r="P14" s="154"/>
      <c r="Q14" s="57" t="s">
        <v>612</v>
      </c>
      <c r="R14" s="15" t="s">
        <v>611</v>
      </c>
      <c r="S14" s="14">
        <f>中指数据!F25</f>
        <v>113.38</v>
      </c>
      <c r="T14" s="58">
        <f>ROUND(AVERAGE(S14:S14),2)</f>
        <v>113.38</v>
      </c>
    </row>
    <row r="15" spans="1:20" x14ac:dyDescent="0.2">
      <c r="A15" s="146" t="s">
        <v>72</v>
      </c>
      <c r="B15" s="147"/>
      <c r="C15" s="147"/>
      <c r="D15" s="147"/>
      <c r="E15" s="147"/>
      <c r="F15" s="31">
        <f>ROUND(AVERAGE(F3:F14),2)</f>
        <v>92.56</v>
      </c>
      <c r="H15" s="146" t="s">
        <v>72</v>
      </c>
      <c r="I15" s="147"/>
      <c r="J15" s="147"/>
      <c r="K15" s="147"/>
      <c r="L15" s="147"/>
      <c r="M15" s="112">
        <f>ROUND(AVERAGE(M3:M14),2)</f>
        <v>94.77</v>
      </c>
      <c r="O15" s="146" t="s">
        <v>72</v>
      </c>
      <c r="P15" s="147"/>
      <c r="Q15" s="147"/>
      <c r="R15" s="147"/>
      <c r="S15" s="147"/>
      <c r="T15" s="31">
        <f>ROUND(AVERAGE(T3:T14),2)</f>
        <v>113.38</v>
      </c>
    </row>
    <row r="16" spans="1:20" x14ac:dyDescent="0.2">
      <c r="A16" s="138">
        <v>2</v>
      </c>
      <c r="B16" s="143">
        <f>'城研数据 整理'!A44</f>
        <v>0</v>
      </c>
      <c r="C16" s="143" t="s">
        <v>505</v>
      </c>
      <c r="D16" s="15" t="s">
        <v>616</v>
      </c>
      <c r="E16" s="14" t="s">
        <v>629</v>
      </c>
      <c r="F16" s="143">
        <f>ROUND(AVERAGE(E16:E17),2)</f>
        <v>0</v>
      </c>
      <c r="H16" s="138">
        <v>2</v>
      </c>
      <c r="I16" s="143">
        <f>B16</f>
        <v>0</v>
      </c>
      <c r="J16" s="143" t="s">
        <v>505</v>
      </c>
      <c r="K16" s="15" t="s">
        <v>616</v>
      </c>
      <c r="L16" s="16">
        <f>贝壳案例!J33</f>
        <v>96</v>
      </c>
      <c r="M16" s="143">
        <f>ROUND(AVERAGE(L16:L17),2)</f>
        <v>94.41</v>
      </c>
      <c r="O16" s="138">
        <v>2</v>
      </c>
      <c r="P16" s="143">
        <f>B16</f>
        <v>0</v>
      </c>
      <c r="Q16" s="143" t="s">
        <v>505</v>
      </c>
      <c r="R16" s="15" t="s">
        <v>616</v>
      </c>
      <c r="S16" s="16">
        <f>中指数据!F29</f>
        <v>101.64</v>
      </c>
      <c r="T16" s="143">
        <f>ROUND(AVERAGE(S16:S17),2)</f>
        <v>101.44</v>
      </c>
    </row>
    <row r="17" spans="1:20" x14ac:dyDescent="0.2">
      <c r="A17" s="139"/>
      <c r="B17" s="145"/>
      <c r="C17" s="144"/>
      <c r="D17" s="15" t="s">
        <v>617</v>
      </c>
      <c r="E17" s="16">
        <f>'城研数据 整理'!E53</f>
        <v>0</v>
      </c>
      <c r="F17" s="144"/>
      <c r="H17" s="139"/>
      <c r="I17" s="145"/>
      <c r="J17" s="144"/>
      <c r="K17" s="15" t="s">
        <v>617</v>
      </c>
      <c r="L17" s="14">
        <f>贝壳案例!J34</f>
        <v>92.81</v>
      </c>
      <c r="M17" s="144"/>
      <c r="O17" s="139"/>
      <c r="P17" s="145"/>
      <c r="Q17" s="144"/>
      <c r="R17" s="15" t="s">
        <v>617</v>
      </c>
      <c r="S17" s="14">
        <f>中指数据!F30</f>
        <v>101.24</v>
      </c>
      <c r="T17" s="144"/>
    </row>
    <row r="18" spans="1:20" x14ac:dyDescent="0.2">
      <c r="A18" s="139"/>
      <c r="B18" s="145"/>
      <c r="C18" s="142" t="s">
        <v>615</v>
      </c>
      <c r="D18" s="15" t="s">
        <v>618</v>
      </c>
      <c r="E18" s="16" t="s">
        <v>629</v>
      </c>
      <c r="F18" s="153">
        <f>ROUND(AVERAGE(E18:E20),2)</f>
        <v>0</v>
      </c>
      <c r="H18" s="139"/>
      <c r="I18" s="145"/>
      <c r="J18" s="142" t="s">
        <v>615</v>
      </c>
      <c r="K18" s="15" t="s">
        <v>618</v>
      </c>
      <c r="L18" s="16">
        <f>贝壳案例!J35</f>
        <v>92.24</v>
      </c>
      <c r="M18" s="153">
        <f>ROUND(AVERAGE(L18:L20),2)</f>
        <v>94.81</v>
      </c>
      <c r="O18" s="139"/>
      <c r="P18" s="145"/>
      <c r="Q18" s="142" t="s">
        <v>615</v>
      </c>
      <c r="R18" s="15" t="s">
        <v>618</v>
      </c>
      <c r="S18" s="16">
        <f>中指数据!F31</f>
        <v>99.39</v>
      </c>
      <c r="T18" s="153">
        <f>ROUND(AVERAGE(S18:S20),2)</f>
        <v>97.87</v>
      </c>
    </row>
    <row r="19" spans="1:20" x14ac:dyDescent="0.2">
      <c r="A19" s="139"/>
      <c r="B19" s="145"/>
      <c r="C19" s="142"/>
      <c r="D19" s="15" t="s">
        <v>619</v>
      </c>
      <c r="E19" s="14">
        <f>'城研数据 整理'!E52</f>
        <v>0</v>
      </c>
      <c r="F19" s="153"/>
      <c r="H19" s="139"/>
      <c r="I19" s="145"/>
      <c r="J19" s="142"/>
      <c r="K19" s="15" t="s">
        <v>619</v>
      </c>
      <c r="L19" s="14">
        <f>贝壳案例!J36</f>
        <v>98.51</v>
      </c>
      <c r="M19" s="153"/>
      <c r="N19" s="1">
        <v>2</v>
      </c>
      <c r="O19" s="139"/>
      <c r="P19" s="145"/>
      <c r="Q19" s="142"/>
      <c r="R19" s="15" t="s">
        <v>619</v>
      </c>
      <c r="S19" s="14">
        <f>中指数据!F32</f>
        <v>96.09</v>
      </c>
      <c r="T19" s="153"/>
    </row>
    <row r="20" spans="1:20" x14ac:dyDescent="0.2">
      <c r="A20" s="139"/>
      <c r="B20" s="145"/>
      <c r="C20" s="142"/>
      <c r="D20" s="15" t="s">
        <v>620</v>
      </c>
      <c r="E20" s="14">
        <f>'城研数据 整理'!E51</f>
        <v>0</v>
      </c>
      <c r="F20" s="153"/>
      <c r="H20" s="139"/>
      <c r="I20" s="145"/>
      <c r="J20" s="142"/>
      <c r="K20" s="15" t="s">
        <v>620</v>
      </c>
      <c r="L20" s="16">
        <f>贝壳案例!J37</f>
        <v>93.67</v>
      </c>
      <c r="M20" s="153"/>
      <c r="N20" s="1">
        <v>2</v>
      </c>
      <c r="O20" s="139"/>
      <c r="P20" s="145"/>
      <c r="Q20" s="142"/>
      <c r="R20" s="15" t="s">
        <v>620</v>
      </c>
      <c r="S20" s="16">
        <f>中指数据!F33</f>
        <v>98.13</v>
      </c>
      <c r="T20" s="153"/>
    </row>
    <row r="21" spans="1:20" x14ac:dyDescent="0.2">
      <c r="A21" s="139"/>
      <c r="B21" s="145"/>
      <c r="C21" s="142" t="s">
        <v>614</v>
      </c>
      <c r="D21" s="15" t="s">
        <v>621</v>
      </c>
      <c r="E21" s="14">
        <f>'城研数据 整理'!E50</f>
        <v>0</v>
      </c>
      <c r="F21" s="153">
        <f>ROUND(AVERAGE(E21:E23),2)</f>
        <v>0</v>
      </c>
      <c r="H21" s="139"/>
      <c r="I21" s="145"/>
      <c r="J21" s="142" t="s">
        <v>614</v>
      </c>
      <c r="K21" s="15" t="s">
        <v>621</v>
      </c>
      <c r="L21" s="14">
        <f>贝壳案例!J38</f>
        <v>106.56</v>
      </c>
      <c r="M21" s="153">
        <f>ROUND(AVERAGE(L21:L23),2)</f>
        <v>104.66</v>
      </c>
      <c r="O21" s="139"/>
      <c r="P21" s="145"/>
      <c r="Q21" s="142" t="s">
        <v>614</v>
      </c>
      <c r="R21" s="15" t="s">
        <v>621</v>
      </c>
      <c r="S21" s="14">
        <f>中指数据!F34</f>
        <v>100.43</v>
      </c>
      <c r="T21" s="153">
        <f>ROUND(AVERAGE(S21:S23),2)</f>
        <v>99.92</v>
      </c>
    </row>
    <row r="22" spans="1:20" x14ac:dyDescent="0.2">
      <c r="A22" s="139"/>
      <c r="B22" s="145"/>
      <c r="C22" s="142"/>
      <c r="D22" s="15" t="s">
        <v>622</v>
      </c>
      <c r="E22" s="14">
        <f>'城研数据 整理'!E49</f>
        <v>0</v>
      </c>
      <c r="F22" s="153"/>
      <c r="H22" s="139"/>
      <c r="I22" s="145"/>
      <c r="J22" s="142"/>
      <c r="K22" s="15" t="s">
        <v>622</v>
      </c>
      <c r="L22" s="16">
        <f>贝壳案例!J39</f>
        <v>104.74</v>
      </c>
      <c r="M22" s="153"/>
      <c r="O22" s="139"/>
      <c r="P22" s="145"/>
      <c r="Q22" s="142"/>
      <c r="R22" s="15" t="s">
        <v>622</v>
      </c>
      <c r="S22" s="16">
        <f>中指数据!F35</f>
        <v>100.86</v>
      </c>
      <c r="T22" s="153"/>
    </row>
    <row r="23" spans="1:20" x14ac:dyDescent="0.2">
      <c r="A23" s="139"/>
      <c r="B23" s="145"/>
      <c r="C23" s="142"/>
      <c r="D23" s="15" t="s">
        <v>623</v>
      </c>
      <c r="E23" s="14">
        <f>'城研数据 整理'!E48</f>
        <v>0</v>
      </c>
      <c r="F23" s="153"/>
      <c r="H23" s="139"/>
      <c r="I23" s="145"/>
      <c r="J23" s="142"/>
      <c r="K23" s="15" t="s">
        <v>623</v>
      </c>
      <c r="L23" s="14">
        <f>贝壳案例!J40</f>
        <v>102.67</v>
      </c>
      <c r="M23" s="153"/>
      <c r="O23" s="139"/>
      <c r="P23" s="145"/>
      <c r="Q23" s="142"/>
      <c r="R23" s="15" t="s">
        <v>623</v>
      </c>
      <c r="S23" s="14">
        <f>中指数据!F36</f>
        <v>98.48</v>
      </c>
      <c r="T23" s="153"/>
    </row>
    <row r="24" spans="1:20" x14ac:dyDescent="0.2">
      <c r="A24" s="139"/>
      <c r="B24" s="145"/>
      <c r="C24" s="142" t="s">
        <v>613</v>
      </c>
      <c r="D24" s="15" t="s">
        <v>624</v>
      </c>
      <c r="E24" s="14">
        <f>'城研数据 整理'!E47</f>
        <v>0</v>
      </c>
      <c r="F24" s="138">
        <f>ROUND(AVERAGE(E24:E26),2)</f>
        <v>0</v>
      </c>
      <c r="H24" s="139"/>
      <c r="I24" s="145"/>
      <c r="J24" s="142" t="s">
        <v>613</v>
      </c>
      <c r="K24" s="15" t="s">
        <v>624</v>
      </c>
      <c r="L24" s="16">
        <f>贝壳案例!J41</f>
        <v>103.31</v>
      </c>
      <c r="M24" s="138">
        <f>ROUND(AVERAGE(L24:L26),2)</f>
        <v>100.95</v>
      </c>
      <c r="O24" s="139"/>
      <c r="P24" s="145"/>
      <c r="Q24" s="142" t="s">
        <v>613</v>
      </c>
      <c r="R24" s="15" t="s">
        <v>624</v>
      </c>
      <c r="S24" s="16">
        <f>中指数据!F37</f>
        <v>99.14</v>
      </c>
      <c r="T24" s="138">
        <f>ROUND(AVERAGE(S24:S26),2)</f>
        <v>98.81</v>
      </c>
    </row>
    <row r="25" spans="1:20" x14ac:dyDescent="0.2">
      <c r="A25" s="139"/>
      <c r="B25" s="145"/>
      <c r="C25" s="142"/>
      <c r="D25" s="15" t="s">
        <v>625</v>
      </c>
      <c r="E25" s="14">
        <f>'城研数据 整理'!E46</f>
        <v>0</v>
      </c>
      <c r="F25" s="139"/>
      <c r="H25" s="139"/>
      <c r="I25" s="145"/>
      <c r="J25" s="142"/>
      <c r="K25" s="15" t="s">
        <v>625</v>
      </c>
      <c r="L25" s="14">
        <f>贝壳案例!J42</f>
        <v>106.9</v>
      </c>
      <c r="M25" s="139"/>
      <c r="O25" s="139"/>
      <c r="P25" s="145"/>
      <c r="Q25" s="142"/>
      <c r="R25" s="15" t="s">
        <v>625</v>
      </c>
      <c r="S25" s="14">
        <f>中指数据!F38</f>
        <v>100.32</v>
      </c>
      <c r="T25" s="139"/>
    </row>
    <row r="26" spans="1:20" x14ac:dyDescent="0.2">
      <c r="A26" s="139"/>
      <c r="B26" s="145"/>
      <c r="C26" s="142"/>
      <c r="D26" s="15" t="s">
        <v>626</v>
      </c>
      <c r="E26" s="14">
        <f>'城研数据 整理'!E45</f>
        <v>0</v>
      </c>
      <c r="F26" s="152"/>
      <c r="H26" s="139"/>
      <c r="I26" s="145"/>
      <c r="J26" s="142"/>
      <c r="K26" s="15" t="s">
        <v>626</v>
      </c>
      <c r="L26" s="16">
        <f>贝壳案例!J43</f>
        <v>92.65</v>
      </c>
      <c r="M26" s="152"/>
      <c r="O26" s="139"/>
      <c r="P26" s="145"/>
      <c r="Q26" s="142"/>
      <c r="R26" s="15" t="s">
        <v>626</v>
      </c>
      <c r="S26" s="16">
        <f>中指数据!F39</f>
        <v>96.96</v>
      </c>
      <c r="T26" s="152"/>
    </row>
    <row r="27" spans="1:20" x14ac:dyDescent="0.2">
      <c r="A27" s="139"/>
      <c r="B27" s="145"/>
      <c r="C27" s="57" t="s">
        <v>612</v>
      </c>
      <c r="D27" s="15" t="s">
        <v>611</v>
      </c>
      <c r="E27" s="14">
        <f>'城研数据 整理'!E44</f>
        <v>0</v>
      </c>
      <c r="F27" s="58">
        <f>ROUND(AVERAGE(E27:E27),2)</f>
        <v>0</v>
      </c>
      <c r="H27" s="139"/>
      <c r="I27" s="145"/>
      <c r="J27" s="57" t="s">
        <v>612</v>
      </c>
      <c r="K27" s="15" t="s">
        <v>611</v>
      </c>
      <c r="L27" s="14">
        <f>贝壳案例!J44</f>
        <v>108.18</v>
      </c>
      <c r="M27" s="58">
        <f>ROUND(AVERAGE(L27:L27),2)</f>
        <v>108.18</v>
      </c>
      <c r="O27" s="139"/>
      <c r="P27" s="145"/>
      <c r="Q27" s="57" t="s">
        <v>612</v>
      </c>
      <c r="R27" s="15" t="s">
        <v>611</v>
      </c>
      <c r="S27" s="14">
        <f>中指数据!F40</f>
        <v>98.64</v>
      </c>
      <c r="T27" s="58">
        <f>ROUND(AVERAGE(S27:S27),2)</f>
        <v>98.64</v>
      </c>
    </row>
    <row r="28" spans="1:20" x14ac:dyDescent="0.2">
      <c r="A28" s="146" t="s">
        <v>72</v>
      </c>
      <c r="B28" s="147"/>
      <c r="C28" s="147"/>
      <c r="D28" s="147"/>
      <c r="E28" s="147"/>
      <c r="F28" s="31">
        <f>ROUND(AVERAGE(F16:F27),2)</f>
        <v>0</v>
      </c>
      <c r="H28" s="146" t="s">
        <v>72</v>
      </c>
      <c r="I28" s="147"/>
      <c r="J28" s="147"/>
      <c r="K28" s="147"/>
      <c r="L28" s="147"/>
      <c r="M28" s="31">
        <f>ROUND(AVERAGE(M16:M27),2)</f>
        <v>100.6</v>
      </c>
      <c r="O28" s="146" t="s">
        <v>72</v>
      </c>
      <c r="P28" s="147"/>
      <c r="Q28" s="147"/>
      <c r="R28" s="147"/>
      <c r="S28" s="147"/>
      <c r="T28" s="31">
        <f>ROUND(AVERAGE(T16:T27),2)</f>
        <v>99.34</v>
      </c>
    </row>
    <row r="29" spans="1:20" ht="14.25" customHeight="1" x14ac:dyDescent="0.2">
      <c r="A29" s="138">
        <v>3</v>
      </c>
      <c r="B29" s="140">
        <f>'城研数据 整理'!A55</f>
        <v>0</v>
      </c>
      <c r="C29" s="143" t="s">
        <v>505</v>
      </c>
      <c r="D29" s="15" t="s">
        <v>616</v>
      </c>
      <c r="E29" s="14" t="s">
        <v>629</v>
      </c>
      <c r="F29" s="143">
        <f>ROUND(AVERAGE(E29:E30),2)</f>
        <v>0</v>
      </c>
      <c r="H29" s="138">
        <v>3</v>
      </c>
      <c r="I29" s="140">
        <f>B29</f>
        <v>0</v>
      </c>
      <c r="J29" s="143" t="s">
        <v>505</v>
      </c>
      <c r="K29" s="15" t="s">
        <v>616</v>
      </c>
      <c r="L29" s="14">
        <f>贝壳案例!J84</f>
        <v>92.51</v>
      </c>
      <c r="M29" s="143">
        <f>ROUND(AVERAGE(L29:L30),2)</f>
        <v>92.51</v>
      </c>
      <c r="O29" s="138">
        <v>3</v>
      </c>
      <c r="P29" s="140">
        <f>B29</f>
        <v>0</v>
      </c>
      <c r="Q29" s="143" t="s">
        <v>505</v>
      </c>
      <c r="R29" s="15" t="s">
        <v>616</v>
      </c>
      <c r="S29" s="14">
        <f>中指数据!F45</f>
        <v>89.84</v>
      </c>
      <c r="T29" s="143">
        <f>ROUND(AVERAGE(S29:S30),2)</f>
        <v>89.12</v>
      </c>
    </row>
    <row r="30" spans="1:20" x14ac:dyDescent="0.2">
      <c r="A30" s="139"/>
      <c r="B30" s="141"/>
      <c r="C30" s="144"/>
      <c r="D30" s="15" t="s">
        <v>617</v>
      </c>
      <c r="E30" s="14">
        <f>'城研数据 整理'!E65</f>
        <v>0</v>
      </c>
      <c r="F30" s="144"/>
      <c r="H30" s="139"/>
      <c r="I30" s="141"/>
      <c r="J30" s="144"/>
      <c r="K30" s="15" t="s">
        <v>617</v>
      </c>
      <c r="L30" s="16" t="str">
        <f>贝壳案例!J85</f>
        <v>-</v>
      </c>
      <c r="M30" s="144"/>
      <c r="O30" s="139"/>
      <c r="P30" s="141"/>
      <c r="Q30" s="144"/>
      <c r="R30" s="15" t="s">
        <v>617</v>
      </c>
      <c r="S30" s="16">
        <f>中指数据!F46</f>
        <v>88.39</v>
      </c>
      <c r="T30" s="144"/>
    </row>
    <row r="31" spans="1:20" x14ac:dyDescent="0.2">
      <c r="A31" s="139"/>
      <c r="B31" s="141"/>
      <c r="C31" s="142" t="s">
        <v>615</v>
      </c>
      <c r="D31" s="15" t="s">
        <v>618</v>
      </c>
      <c r="E31" s="14">
        <f>'城研数据 整理'!E64</f>
        <v>0</v>
      </c>
      <c r="F31" s="153">
        <f>ROUND(AVERAGE(E31:E33),2)</f>
        <v>0</v>
      </c>
      <c r="H31" s="139"/>
      <c r="I31" s="141"/>
      <c r="J31" s="142" t="s">
        <v>615</v>
      </c>
      <c r="K31" s="15" t="s">
        <v>618</v>
      </c>
      <c r="L31" s="14">
        <f>贝壳案例!J86</f>
        <v>90.64</v>
      </c>
      <c r="M31" s="153">
        <f>ROUND(AVERAGE(L31:L33),2)</f>
        <v>87.04</v>
      </c>
      <c r="O31" s="139"/>
      <c r="P31" s="141"/>
      <c r="Q31" s="142" t="s">
        <v>615</v>
      </c>
      <c r="R31" s="15" t="s">
        <v>618</v>
      </c>
      <c r="S31" s="14">
        <f>中指数据!F47</f>
        <v>86.95</v>
      </c>
      <c r="T31" s="153">
        <f>ROUND(AVERAGE(S31:S33),2)</f>
        <v>85.87</v>
      </c>
    </row>
    <row r="32" spans="1:20" x14ac:dyDescent="0.2">
      <c r="A32" s="139"/>
      <c r="B32" s="141"/>
      <c r="C32" s="142"/>
      <c r="D32" s="15" t="s">
        <v>619</v>
      </c>
      <c r="E32" s="14">
        <f>'城研数据 整理'!E63</f>
        <v>0</v>
      </c>
      <c r="F32" s="153"/>
      <c r="H32" s="139"/>
      <c r="I32" s="141"/>
      <c r="J32" s="142"/>
      <c r="K32" s="15" t="s">
        <v>619</v>
      </c>
      <c r="L32" s="16">
        <f>贝壳案例!J87</f>
        <v>79.05</v>
      </c>
      <c r="M32" s="153"/>
      <c r="O32" s="139"/>
      <c r="P32" s="141"/>
      <c r="Q32" s="142"/>
      <c r="R32" s="15" t="s">
        <v>619</v>
      </c>
      <c r="S32" s="16">
        <f>中指数据!F48</f>
        <v>85.16</v>
      </c>
      <c r="T32" s="153"/>
    </row>
    <row r="33" spans="1:20" x14ac:dyDescent="0.2">
      <c r="A33" s="139"/>
      <c r="B33" s="141"/>
      <c r="C33" s="142"/>
      <c r="D33" s="15" t="s">
        <v>620</v>
      </c>
      <c r="E33" s="14">
        <f>'城研数据 整理'!E62</f>
        <v>0</v>
      </c>
      <c r="F33" s="153"/>
      <c r="H33" s="139"/>
      <c r="I33" s="141"/>
      <c r="J33" s="142"/>
      <c r="K33" s="15" t="s">
        <v>620</v>
      </c>
      <c r="L33" s="14">
        <f>贝壳案例!J88</f>
        <v>91.44</v>
      </c>
      <c r="M33" s="153"/>
      <c r="O33" s="139"/>
      <c r="P33" s="141"/>
      <c r="Q33" s="142"/>
      <c r="R33" s="15" t="s">
        <v>620</v>
      </c>
      <c r="S33" s="14">
        <f>中指数据!F49</f>
        <v>85.51</v>
      </c>
      <c r="T33" s="153"/>
    </row>
    <row r="34" spans="1:20" x14ac:dyDescent="0.2">
      <c r="A34" s="139"/>
      <c r="B34" s="141"/>
      <c r="C34" s="142" t="s">
        <v>614</v>
      </c>
      <c r="D34" s="15" t="s">
        <v>621</v>
      </c>
      <c r="E34" s="14">
        <f>'城研数据 整理'!E61</f>
        <v>0</v>
      </c>
      <c r="F34" s="153">
        <f>ROUND(AVERAGE(E34:E36),2)</f>
        <v>0</v>
      </c>
      <c r="H34" s="139"/>
      <c r="I34" s="141"/>
      <c r="J34" s="142" t="s">
        <v>614</v>
      </c>
      <c r="K34" s="15" t="s">
        <v>621</v>
      </c>
      <c r="L34" s="16">
        <f>贝壳案例!J89</f>
        <v>101.62</v>
      </c>
      <c r="M34" s="153">
        <f>ROUND(AVERAGE(L34:L36),2)</f>
        <v>99.31</v>
      </c>
      <c r="N34" s="1">
        <v>2</v>
      </c>
      <c r="O34" s="139"/>
      <c r="P34" s="141"/>
      <c r="Q34" s="142" t="s">
        <v>614</v>
      </c>
      <c r="R34" s="15" t="s">
        <v>621</v>
      </c>
      <c r="S34" s="16">
        <f>中指数据!F50</f>
        <v>88.54</v>
      </c>
      <c r="T34" s="153">
        <f>ROUND(AVERAGE(S34:S36),2)</f>
        <v>87.31</v>
      </c>
    </row>
    <row r="35" spans="1:20" x14ac:dyDescent="0.2">
      <c r="A35" s="139"/>
      <c r="B35" s="141"/>
      <c r="C35" s="142"/>
      <c r="D35" s="15" t="s">
        <v>622</v>
      </c>
      <c r="E35" s="14">
        <f>'城研数据 整理'!E60</f>
        <v>0</v>
      </c>
      <c r="F35" s="153"/>
      <c r="H35" s="139"/>
      <c r="I35" s="141"/>
      <c r="J35" s="142"/>
      <c r="K35" s="15" t="s">
        <v>622</v>
      </c>
      <c r="L35" s="14" t="str">
        <f>贝壳案例!J90</f>
        <v>-</v>
      </c>
      <c r="M35" s="153"/>
      <c r="O35" s="139"/>
      <c r="P35" s="141"/>
      <c r="Q35" s="142"/>
      <c r="R35" s="15" t="s">
        <v>622</v>
      </c>
      <c r="S35" s="14">
        <f>中指数据!F51</f>
        <v>87.8</v>
      </c>
      <c r="T35" s="153"/>
    </row>
    <row r="36" spans="1:20" x14ac:dyDescent="0.2">
      <c r="A36" s="139"/>
      <c r="B36" s="141"/>
      <c r="C36" s="142"/>
      <c r="D36" s="15" t="s">
        <v>623</v>
      </c>
      <c r="E36" s="14">
        <f>'城研数据 整理'!E59</f>
        <v>0</v>
      </c>
      <c r="F36" s="153"/>
      <c r="H36" s="139"/>
      <c r="I36" s="141"/>
      <c r="J36" s="142"/>
      <c r="K36" s="15" t="s">
        <v>623</v>
      </c>
      <c r="L36" s="16">
        <f>贝壳案例!J91</f>
        <v>97</v>
      </c>
      <c r="M36" s="153"/>
      <c r="N36" s="1">
        <v>3</v>
      </c>
      <c r="O36" s="139"/>
      <c r="P36" s="141"/>
      <c r="Q36" s="142"/>
      <c r="R36" s="15" t="s">
        <v>623</v>
      </c>
      <c r="S36" s="16">
        <f>中指数据!F52</f>
        <v>85.58</v>
      </c>
      <c r="T36" s="153"/>
    </row>
    <row r="37" spans="1:20" x14ac:dyDescent="0.2">
      <c r="A37" s="139"/>
      <c r="B37" s="141"/>
      <c r="C37" s="142" t="s">
        <v>613</v>
      </c>
      <c r="D37" s="15" t="s">
        <v>624</v>
      </c>
      <c r="E37" s="14">
        <f>'城研数据 整理'!E58</f>
        <v>0</v>
      </c>
      <c r="F37" s="138">
        <f>ROUND(AVERAGE(E37:E39),2)</f>
        <v>0</v>
      </c>
      <c r="H37" s="139"/>
      <c r="I37" s="141"/>
      <c r="J37" s="142" t="s">
        <v>613</v>
      </c>
      <c r="K37" s="15" t="s">
        <v>624</v>
      </c>
      <c r="L37" s="14">
        <f>贝壳案例!J92</f>
        <v>81.44</v>
      </c>
      <c r="M37" s="138">
        <f>ROUND(AVERAGE(L37:L39),2)</f>
        <v>96.02</v>
      </c>
      <c r="O37" s="139"/>
      <c r="P37" s="141"/>
      <c r="Q37" s="142" t="s">
        <v>613</v>
      </c>
      <c r="R37" s="15" t="s">
        <v>624</v>
      </c>
      <c r="S37" s="14">
        <f>中指数据!F53</f>
        <v>83.69</v>
      </c>
      <c r="T37" s="138">
        <f>ROUND(AVERAGE(S37:S39),2)</f>
        <v>84.44</v>
      </c>
    </row>
    <row r="38" spans="1:20" ht="14.25" customHeight="1" x14ac:dyDescent="0.2">
      <c r="A38" s="139"/>
      <c r="B38" s="141"/>
      <c r="C38" s="142"/>
      <c r="D38" s="15" t="s">
        <v>625</v>
      </c>
      <c r="E38" s="14">
        <f>'城研数据 整理'!E57</f>
        <v>0</v>
      </c>
      <c r="F38" s="139"/>
      <c r="H38" s="139"/>
      <c r="I38" s="141"/>
      <c r="J38" s="142"/>
      <c r="K38" s="15" t="s">
        <v>625</v>
      </c>
      <c r="L38" s="16">
        <f>贝壳案例!J93</f>
        <v>98.94</v>
      </c>
      <c r="M38" s="139"/>
      <c r="O38" s="139"/>
      <c r="P38" s="141"/>
      <c r="Q38" s="142"/>
      <c r="R38" s="15" t="s">
        <v>625</v>
      </c>
      <c r="S38" s="16">
        <f>中指数据!F54</f>
        <v>84.13</v>
      </c>
      <c r="T38" s="139"/>
    </row>
    <row r="39" spans="1:20" ht="14.25" customHeight="1" x14ac:dyDescent="0.2">
      <c r="A39" s="139"/>
      <c r="B39" s="141"/>
      <c r="C39" s="142"/>
      <c r="D39" s="15" t="s">
        <v>626</v>
      </c>
      <c r="E39" s="14">
        <f>'城研数据 整理'!E56</f>
        <v>0</v>
      </c>
      <c r="F39" s="152"/>
      <c r="H39" s="139"/>
      <c r="I39" s="141"/>
      <c r="J39" s="142"/>
      <c r="K39" s="15" t="s">
        <v>626</v>
      </c>
      <c r="L39" s="14">
        <f>贝壳案例!J94</f>
        <v>107.69</v>
      </c>
      <c r="M39" s="152"/>
      <c r="O39" s="139"/>
      <c r="P39" s="141"/>
      <c r="Q39" s="142"/>
      <c r="R39" s="15" t="s">
        <v>626</v>
      </c>
      <c r="S39" s="14">
        <f>中指数据!F55</f>
        <v>85.51</v>
      </c>
      <c r="T39" s="152"/>
    </row>
    <row r="40" spans="1:20" x14ac:dyDescent="0.2">
      <c r="A40" s="139"/>
      <c r="B40" s="141"/>
      <c r="C40" s="57" t="s">
        <v>612</v>
      </c>
      <c r="D40" s="15" t="s">
        <v>611</v>
      </c>
      <c r="E40" s="14">
        <f>'城研数据 整理'!E55</f>
        <v>0</v>
      </c>
      <c r="F40" s="58">
        <f>ROUND(AVERAGE(E40:E40),2)</f>
        <v>0</v>
      </c>
      <c r="H40" s="139"/>
      <c r="I40" s="141"/>
      <c r="J40" s="57" t="s">
        <v>612</v>
      </c>
      <c r="K40" s="15" t="s">
        <v>611</v>
      </c>
      <c r="L40" s="16">
        <f>贝壳案例!J95</f>
        <v>92.46</v>
      </c>
      <c r="M40" s="58">
        <f>ROUND(AVERAGE(L40:L40),2)</f>
        <v>92.46</v>
      </c>
      <c r="O40" s="139"/>
      <c r="P40" s="141"/>
      <c r="Q40" s="57" t="s">
        <v>612</v>
      </c>
      <c r="R40" s="15" t="s">
        <v>611</v>
      </c>
      <c r="S40" s="16">
        <f>中指数据!F56</f>
        <v>87.11</v>
      </c>
      <c r="T40" s="58">
        <f>ROUND(AVERAGE(S40:S40),2)</f>
        <v>87.11</v>
      </c>
    </row>
    <row r="41" spans="1:20" x14ac:dyDescent="0.2">
      <c r="A41" s="146" t="s">
        <v>72</v>
      </c>
      <c r="B41" s="147"/>
      <c r="C41" s="147"/>
      <c r="D41" s="147"/>
      <c r="E41" s="147"/>
      <c r="F41" s="31">
        <f>ROUND(AVERAGE(F29:F40),2)</f>
        <v>0</v>
      </c>
      <c r="H41" s="146" t="s">
        <v>72</v>
      </c>
      <c r="I41" s="147"/>
      <c r="J41" s="147"/>
      <c r="K41" s="147"/>
      <c r="L41" s="147"/>
      <c r="M41" s="31">
        <f>ROUND(AVERAGE(M29:M40),2)</f>
        <v>93.47</v>
      </c>
      <c r="O41" s="146" t="s">
        <v>72</v>
      </c>
      <c r="P41" s="147"/>
      <c r="Q41" s="147"/>
      <c r="R41" s="147"/>
      <c r="S41" s="147"/>
      <c r="T41" s="31">
        <f>ROUND(AVERAGE(T29:T40),2)</f>
        <v>86.77</v>
      </c>
    </row>
    <row r="42" spans="1:20" ht="14.25" customHeight="1" x14ac:dyDescent="0.2">
      <c r="A42" s="138">
        <v>4</v>
      </c>
      <c r="B42" s="140"/>
      <c r="C42" s="143" t="s">
        <v>505</v>
      </c>
      <c r="D42" s="15" t="s">
        <v>493</v>
      </c>
      <c r="E42" s="14">
        <f>'城研数据 '!F82</f>
        <v>0</v>
      </c>
      <c r="F42" s="14">
        <f>ROUND(E42,2)</f>
        <v>0</v>
      </c>
      <c r="H42" s="138">
        <v>3</v>
      </c>
      <c r="I42" s="140">
        <f>B42</f>
        <v>0</v>
      </c>
      <c r="J42" s="143" t="s">
        <v>505</v>
      </c>
      <c r="K42" s="15" t="s">
        <v>493</v>
      </c>
      <c r="L42" s="14">
        <f>贝壳案例!M127</f>
        <v>0</v>
      </c>
      <c r="M42" s="14">
        <f>L42</f>
        <v>0</v>
      </c>
      <c r="O42" s="138">
        <v>3</v>
      </c>
      <c r="P42" s="140">
        <f>I42</f>
        <v>0</v>
      </c>
      <c r="Q42" s="143" t="s">
        <v>505</v>
      </c>
      <c r="R42" s="15" t="s">
        <v>493</v>
      </c>
      <c r="S42" s="14">
        <f>中指数据!M9</f>
        <v>0</v>
      </c>
      <c r="T42" s="14">
        <f>S42</f>
        <v>0</v>
      </c>
    </row>
    <row r="43" spans="1:20" x14ac:dyDescent="0.2">
      <c r="A43" s="139"/>
      <c r="B43" s="141"/>
      <c r="C43" s="144"/>
      <c r="D43" s="15" t="s">
        <v>494</v>
      </c>
      <c r="E43" s="14">
        <f>'城研数据 '!F83</f>
        <v>0</v>
      </c>
      <c r="F43" s="153">
        <f>ROUND(AVERAGE(E43:E45),2)</f>
        <v>0</v>
      </c>
      <c r="H43" s="139"/>
      <c r="I43" s="141"/>
      <c r="J43" s="144"/>
      <c r="K43" s="15" t="s">
        <v>494</v>
      </c>
      <c r="L43" s="16">
        <f>贝壳案例!M120</f>
        <v>0</v>
      </c>
      <c r="M43" s="153">
        <f>ROUND(AVERAGE(L43:L45),2)</f>
        <v>0</v>
      </c>
      <c r="O43" s="139"/>
      <c r="P43" s="141"/>
      <c r="Q43" s="144"/>
      <c r="R43" s="15" t="s">
        <v>494</v>
      </c>
      <c r="S43" s="16">
        <f>中指数据!L9</f>
        <v>0</v>
      </c>
      <c r="T43" s="153">
        <f>ROUND(AVERAGE(S43:S45),2)</f>
        <v>0</v>
      </c>
    </row>
    <row r="44" spans="1:20" x14ac:dyDescent="0.2">
      <c r="A44" s="139"/>
      <c r="B44" s="141"/>
      <c r="C44" s="142" t="s">
        <v>506</v>
      </c>
      <c r="D44" s="15" t="s">
        <v>495</v>
      </c>
      <c r="E44" s="14">
        <f>'城研数据 '!F84</f>
        <v>0</v>
      </c>
      <c r="F44" s="153"/>
      <c r="H44" s="139"/>
      <c r="I44" s="141"/>
      <c r="J44" s="142" t="s">
        <v>506</v>
      </c>
      <c r="K44" s="15" t="s">
        <v>495</v>
      </c>
      <c r="L44" s="16">
        <f>贝壳案例!M114</f>
        <v>0</v>
      </c>
      <c r="M44" s="153"/>
      <c r="O44" s="139"/>
      <c r="P44" s="141"/>
      <c r="Q44" s="142" t="s">
        <v>506</v>
      </c>
      <c r="R44" s="15" t="s">
        <v>495</v>
      </c>
      <c r="S44" s="16">
        <f>中指数据!K9</f>
        <v>0</v>
      </c>
      <c r="T44" s="153"/>
    </row>
    <row r="45" spans="1:20" x14ac:dyDescent="0.2">
      <c r="A45" s="139"/>
      <c r="B45" s="141"/>
      <c r="C45" s="142"/>
      <c r="D45" s="15" t="s">
        <v>496</v>
      </c>
      <c r="E45" s="14">
        <f>'城研数据 '!F85</f>
        <v>0</v>
      </c>
      <c r="F45" s="153"/>
      <c r="H45" s="139"/>
      <c r="I45" s="141"/>
      <c r="J45" s="142"/>
      <c r="K45" s="15" t="s">
        <v>496</v>
      </c>
      <c r="L45" s="16">
        <f>贝壳案例!M108</f>
        <v>0</v>
      </c>
      <c r="M45" s="153"/>
      <c r="O45" s="139"/>
      <c r="P45" s="141"/>
      <c r="Q45" s="142"/>
      <c r="R45" s="15" t="s">
        <v>496</v>
      </c>
      <c r="S45" s="16">
        <f>中指数据!J9</f>
        <v>0</v>
      </c>
      <c r="T45" s="153"/>
    </row>
    <row r="46" spans="1:20" x14ac:dyDescent="0.2">
      <c r="A46" s="139"/>
      <c r="B46" s="141"/>
      <c r="C46" s="142"/>
      <c r="D46" s="15" t="s">
        <v>497</v>
      </c>
      <c r="E46" s="14">
        <f>'城研数据 '!F86</f>
        <v>0</v>
      </c>
      <c r="F46" s="153">
        <f>ROUND(AVERAGE(E46:E48),2)</f>
        <v>0</v>
      </c>
      <c r="H46" s="139"/>
      <c r="I46" s="141"/>
      <c r="J46" s="142"/>
      <c r="K46" s="15" t="s">
        <v>497</v>
      </c>
      <c r="L46" s="16">
        <f>贝壳案例!M104</f>
        <v>0</v>
      </c>
      <c r="M46" s="153">
        <f>ROUND(AVERAGE(L46:L48),2)</f>
        <v>0</v>
      </c>
      <c r="O46" s="139"/>
      <c r="P46" s="141"/>
      <c r="Q46" s="142"/>
      <c r="R46" s="15" t="s">
        <v>497</v>
      </c>
      <c r="S46" s="16">
        <f>中指数据!I9</f>
        <v>0</v>
      </c>
      <c r="T46" s="153">
        <f>ROUND(AVERAGE(S46:S48),2)</f>
        <v>0</v>
      </c>
    </row>
    <row r="47" spans="1:20" x14ac:dyDescent="0.2">
      <c r="A47" s="139"/>
      <c r="B47" s="141"/>
      <c r="C47" s="142" t="s">
        <v>507</v>
      </c>
      <c r="D47" s="15" t="s">
        <v>498</v>
      </c>
      <c r="E47" s="14">
        <f>'城研数据 '!F87</f>
        <v>0</v>
      </c>
      <c r="F47" s="153"/>
      <c r="H47" s="139"/>
      <c r="I47" s="141"/>
      <c r="J47" s="142" t="s">
        <v>507</v>
      </c>
      <c r="K47" s="15" t="s">
        <v>498</v>
      </c>
      <c r="L47" s="14" t="s">
        <v>73</v>
      </c>
      <c r="M47" s="153"/>
      <c r="O47" s="139"/>
      <c r="P47" s="141"/>
      <c r="Q47" s="142" t="s">
        <v>507</v>
      </c>
      <c r="R47" s="15" t="s">
        <v>498</v>
      </c>
      <c r="S47" s="16">
        <f>中指数据!H9</f>
        <v>0</v>
      </c>
      <c r="T47" s="153"/>
    </row>
    <row r="48" spans="1:20" x14ac:dyDescent="0.2">
      <c r="A48" s="139"/>
      <c r="B48" s="141"/>
      <c r="C48" s="142"/>
      <c r="D48" s="15" t="s">
        <v>499</v>
      </c>
      <c r="E48" s="14">
        <f>'城研数据 '!F88</f>
        <v>0</v>
      </c>
      <c r="F48" s="153"/>
      <c r="H48" s="139"/>
      <c r="I48" s="141"/>
      <c r="J48" s="142"/>
      <c r="K48" s="15" t="s">
        <v>499</v>
      </c>
      <c r="L48" s="16">
        <f>贝壳案例!M102</f>
        <v>0</v>
      </c>
      <c r="M48" s="153"/>
      <c r="O48" s="139"/>
      <c r="P48" s="141"/>
      <c r="Q48" s="142"/>
      <c r="R48" s="15" t="s">
        <v>499</v>
      </c>
      <c r="S48" s="16">
        <f>中指数据!G9</f>
        <v>0</v>
      </c>
      <c r="T48" s="153"/>
    </row>
    <row r="49" spans="1:24" x14ac:dyDescent="0.2">
      <c r="A49" s="139"/>
      <c r="B49" s="141"/>
      <c r="C49" s="142"/>
      <c r="D49" s="15" t="s">
        <v>500</v>
      </c>
      <c r="E49" s="14">
        <f>'城研数据 '!F89</f>
        <v>0</v>
      </c>
      <c r="F49" s="138">
        <f>ROUND(AVERAGE(E49:E51),2)</f>
        <v>0</v>
      </c>
      <c r="H49" s="139"/>
      <c r="I49" s="141"/>
      <c r="J49" s="142"/>
      <c r="K49" s="15" t="s">
        <v>500</v>
      </c>
      <c r="L49" s="14" t="s">
        <v>73</v>
      </c>
      <c r="M49" s="138" t="e">
        <f>ROUND(AVERAGE(L49:L51),2)</f>
        <v>#REF!</v>
      </c>
      <c r="O49" s="139"/>
      <c r="P49" s="141"/>
      <c r="Q49" s="142"/>
      <c r="R49" s="15" t="s">
        <v>500</v>
      </c>
      <c r="S49" s="16">
        <f>中指数据!F9</f>
        <v>0</v>
      </c>
      <c r="T49" s="138">
        <f>ROUND(AVERAGE(S49:S51),2)</f>
        <v>0</v>
      </c>
    </row>
    <row r="50" spans="1:24" x14ac:dyDescent="0.2">
      <c r="A50" s="139"/>
      <c r="B50" s="141"/>
      <c r="C50" s="142" t="s">
        <v>613</v>
      </c>
      <c r="D50" s="15" t="s">
        <v>501</v>
      </c>
      <c r="E50" s="14">
        <f>'城研数据 '!F90</f>
        <v>0</v>
      </c>
      <c r="F50" s="139"/>
      <c r="H50" s="139"/>
      <c r="I50" s="141"/>
      <c r="J50" s="142" t="s">
        <v>613</v>
      </c>
      <c r="K50" s="15" t="s">
        <v>501</v>
      </c>
      <c r="L50" s="16" t="e">
        <f>贝壳案例!#REF!</f>
        <v>#REF!</v>
      </c>
      <c r="M50" s="139"/>
      <c r="O50" s="139"/>
      <c r="P50" s="141"/>
      <c r="Q50" s="142" t="s">
        <v>613</v>
      </c>
      <c r="R50" s="15" t="s">
        <v>501</v>
      </c>
      <c r="S50" s="16">
        <f>中指数据!E9</f>
        <v>0</v>
      </c>
      <c r="T50" s="139"/>
    </row>
    <row r="51" spans="1:24" ht="14.25" customHeight="1" x14ac:dyDescent="0.2">
      <c r="A51" s="139"/>
      <c r="B51" s="141"/>
      <c r="C51" s="142"/>
      <c r="D51" s="15" t="s">
        <v>502</v>
      </c>
      <c r="E51" s="14">
        <f>'城研数据 '!F91</f>
        <v>0</v>
      </c>
      <c r="F51" s="152"/>
      <c r="H51" s="139"/>
      <c r="I51" s="141"/>
      <c r="J51" s="142"/>
      <c r="K51" s="15" t="s">
        <v>502</v>
      </c>
      <c r="L51" s="16">
        <f>贝壳案例!M101</f>
        <v>0</v>
      </c>
      <c r="M51" s="152"/>
      <c r="O51" s="139"/>
      <c r="P51" s="141"/>
      <c r="Q51" s="142"/>
      <c r="R51" s="15" t="s">
        <v>502</v>
      </c>
      <c r="S51" s="16">
        <f>中指数据!D9</f>
        <v>0</v>
      </c>
      <c r="T51" s="152"/>
    </row>
    <row r="52" spans="1:24" ht="14.25" customHeight="1" x14ac:dyDescent="0.2">
      <c r="A52" s="139"/>
      <c r="B52" s="141"/>
      <c r="C52" s="142"/>
      <c r="D52" s="15" t="s">
        <v>503</v>
      </c>
      <c r="E52" s="14">
        <f>'城研数据 '!F92</f>
        <v>0</v>
      </c>
      <c r="F52" s="138">
        <f>ROUND(AVERAGE(E52:E53),2)</f>
        <v>0</v>
      </c>
      <c r="H52" s="139"/>
      <c r="I52" s="141"/>
      <c r="J52" s="142"/>
      <c r="K52" s="15" t="s">
        <v>503</v>
      </c>
      <c r="L52" s="16">
        <f>贝壳案例!M100</f>
        <v>0</v>
      </c>
      <c r="M52" s="138">
        <f>ROUND(AVERAGE(L52:L53),2)</f>
        <v>0</v>
      </c>
      <c r="O52" s="139"/>
      <c r="P52" s="141"/>
      <c r="Q52" s="142"/>
      <c r="R52" s="15" t="s">
        <v>503</v>
      </c>
      <c r="S52" s="16">
        <f>中指数据!C9</f>
        <v>0</v>
      </c>
      <c r="T52" s="138">
        <f>ROUND(AVERAGE(S52:S53),2)</f>
        <v>0</v>
      </c>
    </row>
    <row r="53" spans="1:24" x14ac:dyDescent="0.2">
      <c r="A53" s="139"/>
      <c r="B53" s="141"/>
      <c r="C53" s="57" t="s">
        <v>612</v>
      </c>
      <c r="D53" s="15" t="s">
        <v>504</v>
      </c>
      <c r="E53" s="14">
        <f>'城研数据 '!F93</f>
        <v>0</v>
      </c>
      <c r="F53" s="152"/>
      <c r="H53" s="139"/>
      <c r="I53" s="141"/>
      <c r="J53" s="57" t="s">
        <v>612</v>
      </c>
      <c r="K53" s="15" t="s">
        <v>504</v>
      </c>
      <c r="L53" s="14" t="s">
        <v>73</v>
      </c>
      <c r="M53" s="152"/>
      <c r="O53" s="139"/>
      <c r="P53" s="141"/>
      <c r="Q53" s="57" t="s">
        <v>612</v>
      </c>
      <c r="R53" s="15" t="s">
        <v>504</v>
      </c>
      <c r="S53" s="16">
        <f>中指数据!B9</f>
        <v>0</v>
      </c>
      <c r="T53" s="152"/>
    </row>
    <row r="54" spans="1:24" x14ac:dyDescent="0.2">
      <c r="A54" s="146" t="s">
        <v>72</v>
      </c>
      <c r="B54" s="147"/>
      <c r="C54" s="147"/>
      <c r="D54" s="147"/>
      <c r="E54" s="147"/>
      <c r="F54" s="31">
        <f>ROUND(AVERAGE(F42:F53),2)</f>
        <v>0</v>
      </c>
      <c r="H54" s="146" t="s">
        <v>72</v>
      </c>
      <c r="I54" s="147"/>
      <c r="J54" s="147"/>
      <c r="K54" s="147"/>
      <c r="L54" s="147"/>
      <c r="M54" s="31" t="e">
        <f>ROUND(AVERAGE(M42:M53),2)</f>
        <v>#REF!</v>
      </c>
      <c r="O54" s="146" t="s">
        <v>72</v>
      </c>
      <c r="P54" s="147"/>
      <c r="Q54" s="147"/>
      <c r="R54" s="147"/>
      <c r="S54" s="147"/>
      <c r="T54" s="31">
        <f>ROUND(AVERAGE(T42:T53),2)</f>
        <v>0</v>
      </c>
    </row>
    <row r="57" spans="1:24" x14ac:dyDescent="0.2">
      <c r="A57" s="142" t="s">
        <v>76</v>
      </c>
      <c r="B57" s="142"/>
      <c r="C57" s="142"/>
      <c r="D57" s="142"/>
      <c r="E57" s="142"/>
      <c r="F57" s="142"/>
    </row>
    <row r="58" spans="1:24" x14ac:dyDescent="0.2">
      <c r="A58" s="14" t="s">
        <v>33</v>
      </c>
      <c r="B58" s="14" t="s">
        <v>68</v>
      </c>
      <c r="C58" s="14" t="s">
        <v>77</v>
      </c>
      <c r="D58" s="15" t="s">
        <v>79</v>
      </c>
      <c r="E58" s="14" t="s">
        <v>78</v>
      </c>
      <c r="F58" s="14" t="s">
        <v>80</v>
      </c>
      <c r="G58" s="17" t="s">
        <v>82</v>
      </c>
      <c r="H58" s="17" t="s">
        <v>83</v>
      </c>
      <c r="I58" s="17" t="s">
        <v>84</v>
      </c>
      <c r="J58" s="17" t="s">
        <v>519</v>
      </c>
      <c r="K58" s="17" t="s">
        <v>520</v>
      </c>
    </row>
    <row r="59" spans="1:24" s="91" customFormat="1" x14ac:dyDescent="0.2">
      <c r="A59" s="88">
        <v>1</v>
      </c>
      <c r="B59" s="89" t="str">
        <f>B3</f>
        <v>国融国际</v>
      </c>
      <c r="C59" s="88">
        <f>F15</f>
        <v>92.56</v>
      </c>
      <c r="D59" s="88">
        <f>M15</f>
        <v>94.77</v>
      </c>
      <c r="E59" s="88">
        <f>T15</f>
        <v>113.38</v>
      </c>
      <c r="F59" s="88">
        <f>ROUND(AVERAGE(C59:E59),2)</f>
        <v>100.24</v>
      </c>
      <c r="G59" s="90">
        <v>0.8</v>
      </c>
      <c r="H59" s="90">
        <f>30/12</f>
        <v>2.5</v>
      </c>
      <c r="I59" s="90">
        <f>ROUND(F59-G59-H59,2)</f>
        <v>96.94</v>
      </c>
      <c r="J59" s="90">
        <f>ROUND(I59/(1+5%)*2.5%,2)</f>
        <v>2.31</v>
      </c>
      <c r="K59" s="90">
        <f>I59-J59</f>
        <v>94.63</v>
      </c>
      <c r="L59" s="90"/>
    </row>
    <row r="60" spans="1:24" s="91" customFormat="1" x14ac:dyDescent="0.2">
      <c r="A60" s="88">
        <v>2</v>
      </c>
      <c r="B60" s="89">
        <f>B16</f>
        <v>0</v>
      </c>
      <c r="C60" s="88">
        <f>F28</f>
        <v>0</v>
      </c>
      <c r="D60" s="88">
        <f>M28</f>
        <v>100.6</v>
      </c>
      <c r="E60" s="88">
        <f>T28</f>
        <v>99.34</v>
      </c>
      <c r="F60" s="88">
        <f>ROUND(AVERAGE(C60:E60),2)</f>
        <v>66.650000000000006</v>
      </c>
      <c r="G60" s="90">
        <v>1.47</v>
      </c>
      <c r="H60" s="90">
        <f>30/12</f>
        <v>2.5</v>
      </c>
      <c r="I60" s="90">
        <f>ROUND(F60-G60-H60,2)</f>
        <v>62.68</v>
      </c>
      <c r="J60" s="90">
        <f t="shared" ref="J60:J61" si="0">ROUND(I60/(1+5%)*2.5%,2)</f>
        <v>1.49</v>
      </c>
      <c r="K60" s="90">
        <f t="shared" ref="K60" si="1">I60-J60</f>
        <v>61.19</v>
      </c>
      <c r="L60" s="90"/>
    </row>
    <row r="61" spans="1:24" x14ac:dyDescent="0.2">
      <c r="A61" s="88">
        <v>3</v>
      </c>
      <c r="B61" s="89">
        <f>B29</f>
        <v>0</v>
      </c>
      <c r="C61" s="88">
        <f>F41</f>
        <v>0</v>
      </c>
      <c r="D61" s="88">
        <f>M41</f>
        <v>93.47</v>
      </c>
      <c r="E61" s="88">
        <f>T41</f>
        <v>86.77</v>
      </c>
      <c r="F61" s="88">
        <f>ROUND(AVERAGE(C61:E61),2)</f>
        <v>60.08</v>
      </c>
      <c r="G61" s="90">
        <v>0.8</v>
      </c>
      <c r="H61" s="90">
        <f>30/12</f>
        <v>2.5</v>
      </c>
      <c r="I61" s="90">
        <f>ROUND(F61-G61-H61,2)</f>
        <v>56.78</v>
      </c>
      <c r="J61" s="90">
        <f t="shared" si="0"/>
        <v>1.35</v>
      </c>
      <c r="K61" s="90">
        <f>I61-J61</f>
        <v>55.43</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ref="J62" si="2">ROUND(I62/(1+5%)*2.5%,2)</f>
        <v>#REF!</v>
      </c>
      <c r="K62" s="90" t="e">
        <f t="shared" ref="K62" si="3">I62-J62</f>
        <v>#REF!</v>
      </c>
      <c r="L62" s="90"/>
    </row>
    <row r="63" spans="1:24" x14ac:dyDescent="0.2">
      <c r="D63" s="1"/>
    </row>
    <row r="64" spans="1:24" x14ac:dyDescent="0.2">
      <c r="D64" s="1"/>
      <c r="X64" s="55" t="s">
        <v>521</v>
      </c>
    </row>
    <row r="65" spans="4:4" x14ac:dyDescent="0.2">
      <c r="D65" s="1"/>
    </row>
    <row r="66" spans="4:4" x14ac:dyDescent="0.2">
      <c r="D66" s="1"/>
    </row>
    <row r="93" spans="3:24" ht="15" thickBot="1" x14ac:dyDescent="0.25"/>
    <row r="94" spans="3:24" ht="77.25" thickBot="1" x14ac:dyDescent="0.25">
      <c r="C94" s="150" t="str">
        <f>B59</f>
        <v>国融国际</v>
      </c>
      <c r="D94" s="151"/>
      <c r="E94" s="53" t="s">
        <v>513</v>
      </c>
      <c r="F94" s="53" t="s">
        <v>514</v>
      </c>
      <c r="G94" s="53" t="s">
        <v>515</v>
      </c>
    </row>
    <row r="95" spans="3:24" ht="27.6" customHeight="1" thickBot="1" x14ac:dyDescent="0.25">
      <c r="C95" s="148" t="s">
        <v>691</v>
      </c>
      <c r="D95" s="149"/>
      <c r="E95" s="54">
        <f>T3</f>
        <v>113.38</v>
      </c>
      <c r="F95" s="54">
        <f>M3</f>
        <v>87.52</v>
      </c>
      <c r="G95" s="54">
        <f>F3</f>
        <v>92.16</v>
      </c>
      <c r="V95" s="54">
        <f>AK3</f>
        <v>0</v>
      </c>
      <c r="W95" s="54">
        <f>AD3</f>
        <v>0</v>
      </c>
      <c r="X95" s="54">
        <f>W3</f>
        <v>0</v>
      </c>
    </row>
    <row r="96" spans="3:24" ht="15" thickBot="1" x14ac:dyDescent="0.25">
      <c r="C96" s="148" t="s">
        <v>511</v>
      </c>
      <c r="D96" s="149"/>
      <c r="E96" s="54">
        <f>T5</f>
        <v>113.38</v>
      </c>
      <c r="F96" s="54">
        <f>M5</f>
        <v>97.16</v>
      </c>
      <c r="G96" s="54">
        <f>F5</f>
        <v>94.06</v>
      </c>
      <c r="V96" s="54">
        <f>AK5</f>
        <v>0</v>
      </c>
      <c r="W96" s="54">
        <f>AD5</f>
        <v>0</v>
      </c>
      <c r="X96" s="54">
        <f>W5</f>
        <v>0</v>
      </c>
    </row>
    <row r="97" spans="3:24" ht="15" thickBot="1" x14ac:dyDescent="0.25">
      <c r="C97" s="148" t="s">
        <v>517</v>
      </c>
      <c r="D97" s="149"/>
      <c r="E97" s="54">
        <f>T8</f>
        <v>113.38</v>
      </c>
      <c r="F97" s="54">
        <f>M8</f>
        <v>89.28</v>
      </c>
      <c r="G97" s="54">
        <f>F8</f>
        <v>95.78</v>
      </c>
      <c r="V97" s="54">
        <f>AK8</f>
        <v>0</v>
      </c>
      <c r="W97" s="54">
        <f>AD8</f>
        <v>0</v>
      </c>
      <c r="X97" s="54">
        <f>W8</f>
        <v>0</v>
      </c>
    </row>
    <row r="98" spans="3:24" ht="15" thickBot="1" x14ac:dyDescent="0.25">
      <c r="C98" s="148" t="s">
        <v>689</v>
      </c>
      <c r="D98" s="149"/>
      <c r="E98" s="54">
        <f>T11</f>
        <v>113.38</v>
      </c>
      <c r="F98" s="54">
        <f>M11</f>
        <v>91.75</v>
      </c>
      <c r="G98" s="54">
        <f>F11</f>
        <v>94.68</v>
      </c>
      <c r="V98" s="54">
        <f>AK11</f>
        <v>0</v>
      </c>
      <c r="W98" s="54">
        <f>AD11</f>
        <v>0</v>
      </c>
      <c r="X98" s="54">
        <f>W11</f>
        <v>0</v>
      </c>
    </row>
    <row r="99" spans="3:24" ht="27.6" customHeight="1" thickBot="1" x14ac:dyDescent="0.25">
      <c r="C99" s="148" t="s">
        <v>690</v>
      </c>
      <c r="D99" s="149"/>
      <c r="E99" s="54">
        <f>T14</f>
        <v>113.38</v>
      </c>
      <c r="F99" s="54">
        <f>M14</f>
        <v>108.12</v>
      </c>
      <c r="G99" s="54">
        <f>F14</f>
        <v>86.13</v>
      </c>
      <c r="V99" s="54">
        <f>AK14</f>
        <v>0</v>
      </c>
      <c r="W99" s="54">
        <f>AD14</f>
        <v>0</v>
      </c>
      <c r="X99" s="54">
        <f>W14</f>
        <v>0</v>
      </c>
    </row>
    <row r="100" spans="3:24" ht="26.25" thickBot="1" x14ac:dyDescent="0.25">
      <c r="C100" s="150" t="s">
        <v>512</v>
      </c>
      <c r="D100" s="151"/>
      <c r="E100" s="54">
        <f>ROUND(AVERAGE(E95:E99),2)</f>
        <v>113.38</v>
      </c>
      <c r="F100" s="54">
        <f>ROUND(AVERAGE(F95:F99),2)</f>
        <v>94.77</v>
      </c>
      <c r="G100" s="54">
        <f>ROUND(AVERAGE(G95:G99),2)</f>
        <v>92.56</v>
      </c>
      <c r="O100" s="150" t="s">
        <v>6</v>
      </c>
      <c r="P100" s="151"/>
      <c r="Q100" s="53" t="s">
        <v>513</v>
      </c>
      <c r="R100" s="53" t="s">
        <v>514</v>
      </c>
      <c r="S100" s="53" t="s">
        <v>515</v>
      </c>
    </row>
    <row r="101" spans="3:24" ht="15" thickBot="1" x14ac:dyDescent="0.25">
      <c r="O101" s="148" t="s">
        <v>516</v>
      </c>
      <c r="P101" s="149"/>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48" t="s">
        <v>509</v>
      </c>
      <c r="P105" s="149"/>
      <c r="Q105" s="54">
        <f>T43</f>
        <v>0</v>
      </c>
      <c r="R105" s="54">
        <f>M43</f>
        <v>0</v>
      </c>
      <c r="S105" s="54">
        <f>F43</f>
        <v>0</v>
      </c>
    </row>
    <row r="106" spans="3:24" ht="15" thickBot="1" x14ac:dyDescent="0.25">
      <c r="O106" s="148" t="s">
        <v>510</v>
      </c>
      <c r="P106" s="149"/>
      <c r="Q106" s="54">
        <f>T46</f>
        <v>0</v>
      </c>
      <c r="R106" s="54">
        <f>M46</f>
        <v>0</v>
      </c>
      <c r="S106" s="54">
        <f>F46</f>
        <v>0</v>
      </c>
    </row>
    <row r="107" spans="3:24" ht="15" thickBot="1" x14ac:dyDescent="0.25">
      <c r="O107" s="148" t="s">
        <v>511</v>
      </c>
      <c r="P107" s="149"/>
      <c r="Q107" s="54">
        <f>T49</f>
        <v>0</v>
      </c>
      <c r="R107" s="54" t="e">
        <f>M49</f>
        <v>#REF!</v>
      </c>
      <c r="S107" s="54">
        <f>F49</f>
        <v>0</v>
      </c>
    </row>
    <row r="108" spans="3:24" ht="77.25" thickBot="1" x14ac:dyDescent="0.25">
      <c r="C108" s="150">
        <f>B60</f>
        <v>0</v>
      </c>
      <c r="D108" s="151"/>
      <c r="E108" s="53" t="s">
        <v>513</v>
      </c>
      <c r="F108" s="53" t="s">
        <v>514</v>
      </c>
      <c r="G108" s="53" t="s">
        <v>515</v>
      </c>
      <c r="O108" s="148" t="s">
        <v>517</v>
      </c>
      <c r="P108" s="149"/>
      <c r="Q108" s="54">
        <f>T52</f>
        <v>0</v>
      </c>
      <c r="R108" s="54">
        <f>M52</f>
        <v>0</v>
      </c>
      <c r="S108" s="54">
        <f>F52</f>
        <v>0</v>
      </c>
    </row>
    <row r="109" spans="3:24" ht="27.6" customHeight="1" thickBot="1" x14ac:dyDescent="0.25">
      <c r="C109" s="148" t="s">
        <v>691</v>
      </c>
      <c r="D109" s="149"/>
      <c r="E109" s="54">
        <f>T16</f>
        <v>101.44</v>
      </c>
      <c r="F109" s="54">
        <f>M16</f>
        <v>94.41</v>
      </c>
      <c r="G109" s="54">
        <f>F16</f>
        <v>0</v>
      </c>
      <c r="O109" s="150" t="s">
        <v>512</v>
      </c>
      <c r="P109" s="151"/>
      <c r="Q109" s="54">
        <f>T54</f>
        <v>0</v>
      </c>
      <c r="R109" s="54" t="e">
        <f>M54</f>
        <v>#REF!</v>
      </c>
      <c r="S109" s="54">
        <f>F54</f>
        <v>0</v>
      </c>
    </row>
    <row r="110" spans="3:24" ht="15" thickBot="1" x14ac:dyDescent="0.25">
      <c r="C110" s="148" t="s">
        <v>511</v>
      </c>
      <c r="D110" s="149"/>
      <c r="E110" s="54">
        <f>T18</f>
        <v>97.87</v>
      </c>
      <c r="F110" s="54">
        <f>M18</f>
        <v>94.81</v>
      </c>
      <c r="G110" s="54">
        <f>F18</f>
        <v>0</v>
      </c>
    </row>
    <row r="111" spans="3:24" ht="15" thickBot="1" x14ac:dyDescent="0.25">
      <c r="C111" s="148" t="s">
        <v>517</v>
      </c>
      <c r="D111" s="149"/>
      <c r="E111" s="54">
        <f>T21</f>
        <v>99.92</v>
      </c>
      <c r="F111" s="54">
        <f>M21</f>
        <v>104.66</v>
      </c>
      <c r="G111" s="54">
        <f>F21</f>
        <v>0</v>
      </c>
    </row>
    <row r="112" spans="3:24" ht="15" thickBot="1" x14ac:dyDescent="0.25">
      <c r="C112" s="148" t="s">
        <v>689</v>
      </c>
      <c r="D112" s="149"/>
      <c r="E112" s="54">
        <f>T24</f>
        <v>98.81</v>
      </c>
      <c r="F112" s="54">
        <f>M24</f>
        <v>100.95</v>
      </c>
      <c r="G112" s="54">
        <f>F24</f>
        <v>0</v>
      </c>
    </row>
    <row r="113" spans="3:7" ht="27.6" customHeight="1" thickBot="1" x14ac:dyDescent="0.25">
      <c r="C113" s="148" t="s">
        <v>690</v>
      </c>
      <c r="D113" s="149"/>
      <c r="E113" s="54">
        <f>T27</f>
        <v>98.64</v>
      </c>
      <c r="F113" s="54">
        <f>M27</f>
        <v>108.18</v>
      </c>
      <c r="G113" s="54">
        <f>F27</f>
        <v>0</v>
      </c>
    </row>
    <row r="114" spans="3:7" ht="15" thickBot="1" x14ac:dyDescent="0.25">
      <c r="C114" s="150" t="s">
        <v>512</v>
      </c>
      <c r="D114" s="151"/>
      <c r="E114" s="54">
        <f>ROUND(AVERAGE(E109:E113),2)</f>
        <v>99.34</v>
      </c>
      <c r="F114" s="54">
        <f>ROUND(AVERAGE(F109:F113),2)</f>
        <v>100.6</v>
      </c>
      <c r="G114" s="54">
        <f>ROUND(AVERAGE(G109:G113),2)</f>
        <v>0</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50">
        <f>B61</f>
        <v>0</v>
      </c>
      <c r="D122" s="151"/>
      <c r="E122" s="53" t="s">
        <v>513</v>
      </c>
      <c r="F122" s="53" t="s">
        <v>514</v>
      </c>
      <c r="G122" s="53" t="s">
        <v>515</v>
      </c>
    </row>
    <row r="123" spans="3:7" ht="27.6" customHeight="1" thickBot="1" x14ac:dyDescent="0.25">
      <c r="C123" s="148" t="s">
        <v>691</v>
      </c>
      <c r="D123" s="149"/>
      <c r="E123" s="54">
        <f>T29</f>
        <v>89.12</v>
      </c>
      <c r="F123" s="54">
        <f>M29</f>
        <v>92.51</v>
      </c>
      <c r="G123" s="54">
        <f>F29</f>
        <v>0</v>
      </c>
    </row>
    <row r="124" spans="3:7" ht="15" thickBot="1" x14ac:dyDescent="0.25">
      <c r="C124" s="148" t="s">
        <v>511</v>
      </c>
      <c r="D124" s="149"/>
      <c r="E124" s="54">
        <f>T31</f>
        <v>85.87</v>
      </c>
      <c r="F124" s="54">
        <f>M31</f>
        <v>87.04</v>
      </c>
      <c r="G124" s="54">
        <f>F31</f>
        <v>0</v>
      </c>
    </row>
    <row r="125" spans="3:7" ht="15" thickBot="1" x14ac:dyDescent="0.25">
      <c r="C125" s="148" t="s">
        <v>517</v>
      </c>
      <c r="D125" s="149"/>
      <c r="E125" s="54">
        <f>T34</f>
        <v>87.31</v>
      </c>
      <c r="F125" s="54">
        <f>M34</f>
        <v>99.31</v>
      </c>
      <c r="G125" s="54">
        <f>F34</f>
        <v>0</v>
      </c>
    </row>
    <row r="126" spans="3:7" ht="15" thickBot="1" x14ac:dyDescent="0.25">
      <c r="C126" s="148" t="s">
        <v>689</v>
      </c>
      <c r="D126" s="149"/>
      <c r="E126" s="54">
        <f>T37</f>
        <v>84.44</v>
      </c>
      <c r="F126" s="54">
        <f>M37</f>
        <v>96.02</v>
      </c>
      <c r="G126" s="54">
        <f>F37</f>
        <v>0</v>
      </c>
    </row>
    <row r="127" spans="3:7" ht="27.6" customHeight="1" thickBot="1" x14ac:dyDescent="0.25">
      <c r="C127" s="148" t="s">
        <v>690</v>
      </c>
      <c r="D127" s="149"/>
      <c r="E127" s="54">
        <f>T40</f>
        <v>87.11</v>
      </c>
      <c r="F127" s="54">
        <f>M40</f>
        <v>92.46</v>
      </c>
      <c r="G127" s="54">
        <f>F40</f>
        <v>0</v>
      </c>
    </row>
    <row r="128" spans="3:7" ht="15" thickBot="1" x14ac:dyDescent="0.25">
      <c r="C128" s="150" t="s">
        <v>512</v>
      </c>
      <c r="D128" s="151"/>
      <c r="E128" s="54">
        <f>ROUND(AVERAGE(E123:E127),2)</f>
        <v>86.77</v>
      </c>
      <c r="F128" s="54">
        <f>ROUND(AVERAGE(F123:F127),2)</f>
        <v>93.47</v>
      </c>
      <c r="G128" s="54">
        <f>ROUND(AVERAGE(G123:G127),2)</f>
        <v>0</v>
      </c>
    </row>
  </sheetData>
  <mergeCells count="164">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J31:J33"/>
    <mergeCell ref="J3:J4"/>
    <mergeCell ref="Q3:Q4"/>
    <mergeCell ref="J16:J17"/>
    <mergeCell ref="J18:J20"/>
    <mergeCell ref="J21:J23"/>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O42:O53"/>
    <mergeCell ref="P42:P53"/>
    <mergeCell ref="F43:F45"/>
    <mergeCell ref="M43:M45"/>
    <mergeCell ref="F52:F53"/>
    <mergeCell ref="Q42:Q43"/>
    <mergeCell ref="Q44:Q46"/>
    <mergeCell ref="Q47:Q49"/>
    <mergeCell ref="Q50:Q52"/>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O29:O40"/>
    <mergeCell ref="P29:P40"/>
    <mergeCell ref="J24:J26"/>
    <mergeCell ref="Q16:Q17"/>
    <mergeCell ref="Q18:Q20"/>
    <mergeCell ref="Q21:Q23"/>
    <mergeCell ref="Q24:Q26"/>
    <mergeCell ref="Q11:Q13"/>
    <mergeCell ref="O16:O27"/>
    <mergeCell ref="P16:P27"/>
    <mergeCell ref="O28:S28"/>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49"/>
  <sheetViews>
    <sheetView topLeftCell="A53" workbookViewId="0">
      <selection activeCell="S94" sqref="S9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hidden="1" customWidth="1"/>
    <col min="18" max="18" width="8.875" style="1" customWidth="1"/>
    <col min="19" max="19" width="24.125" style="1" customWidth="1"/>
    <col min="20" max="16384" width="9" style="1"/>
  </cols>
  <sheetData>
    <row r="1" spans="1:20" x14ac:dyDescent="0.2">
      <c r="A1" s="142" t="s">
        <v>74</v>
      </c>
      <c r="B1" s="142"/>
      <c r="C1" s="142"/>
      <c r="D1" s="142"/>
      <c r="E1" s="142"/>
      <c r="F1" s="142"/>
      <c r="H1" s="142" t="s">
        <v>75</v>
      </c>
      <c r="I1" s="142"/>
      <c r="J1" s="142"/>
      <c r="K1" s="142"/>
      <c r="L1" s="142"/>
      <c r="M1" s="142"/>
      <c r="O1" s="142" t="s">
        <v>508</v>
      </c>
      <c r="P1" s="142"/>
      <c r="Q1" s="142"/>
      <c r="R1" s="142"/>
      <c r="S1" s="142"/>
      <c r="T1" s="142"/>
    </row>
    <row r="2" spans="1:20" x14ac:dyDescent="0.2">
      <c r="A2" s="14" t="s">
        <v>33</v>
      </c>
      <c r="B2" s="14" t="s">
        <v>7</v>
      </c>
      <c r="C2" s="14" t="s">
        <v>71</v>
      </c>
      <c r="D2" s="15" t="s">
        <v>70</v>
      </c>
      <c r="E2" s="14" t="s">
        <v>69</v>
      </c>
      <c r="F2" s="14" t="s">
        <v>72</v>
      </c>
      <c r="H2" s="14" t="s">
        <v>33</v>
      </c>
      <c r="I2" s="14" t="s">
        <v>7</v>
      </c>
      <c r="J2" s="14" t="s">
        <v>71</v>
      </c>
      <c r="K2" s="15" t="s">
        <v>70</v>
      </c>
      <c r="L2" s="14" t="s">
        <v>69</v>
      </c>
      <c r="M2" s="14" t="s">
        <v>72</v>
      </c>
      <c r="O2" s="14" t="s">
        <v>33</v>
      </c>
      <c r="P2" s="14" t="s">
        <v>7</v>
      </c>
      <c r="Q2" s="14" t="s">
        <v>71</v>
      </c>
      <c r="R2" s="15" t="s">
        <v>70</v>
      </c>
      <c r="S2" s="14" t="s">
        <v>69</v>
      </c>
      <c r="T2" s="14" t="s">
        <v>72</v>
      </c>
    </row>
    <row r="3" spans="1:20" x14ac:dyDescent="0.2">
      <c r="A3" s="57"/>
      <c r="B3" s="140" t="str">
        <f>'城研数据 整理'!A2</f>
        <v>国融国际</v>
      </c>
      <c r="C3" s="143"/>
      <c r="D3" s="15" t="s">
        <v>703</v>
      </c>
      <c r="E3" s="14">
        <f>'城研数据 整理'!K2</f>
        <v>90.75</v>
      </c>
      <c r="F3" s="143"/>
      <c r="H3" s="138">
        <v>1</v>
      </c>
      <c r="I3" s="140" t="str">
        <f>B3</f>
        <v>国融国际</v>
      </c>
      <c r="J3" s="143"/>
      <c r="K3" s="15" t="s">
        <v>703</v>
      </c>
      <c r="L3" s="14">
        <f>贝壳案例!J2</f>
        <v>92.06</v>
      </c>
      <c r="M3" s="143"/>
      <c r="N3" s="1">
        <f>贝壳案例!L2</f>
        <v>5</v>
      </c>
      <c r="O3" s="138">
        <v>1</v>
      </c>
      <c r="P3" s="140" t="str">
        <f>B3</f>
        <v>国融国际</v>
      </c>
      <c r="Q3" s="143" t="s">
        <v>505</v>
      </c>
      <c r="R3" s="15" t="s">
        <v>703</v>
      </c>
      <c r="S3" s="14">
        <f>中指数据!F14</f>
        <v>113.38</v>
      </c>
      <c r="T3" s="143"/>
    </row>
    <row r="4" spans="1:20" ht="14.25" customHeight="1" x14ac:dyDescent="0.2">
      <c r="A4" s="138">
        <v>1</v>
      </c>
      <c r="B4" s="141"/>
      <c r="C4" s="144"/>
      <c r="D4" s="15" t="s">
        <v>3081</v>
      </c>
      <c r="E4" s="14">
        <f>'城研数据 整理'!K3</f>
        <v>96.54</v>
      </c>
      <c r="F4" s="144"/>
      <c r="H4" s="139"/>
      <c r="I4" s="141" t="str">
        <f>B3</f>
        <v>国融国际</v>
      </c>
      <c r="J4" s="144"/>
      <c r="K4" s="15" t="s">
        <v>3081</v>
      </c>
      <c r="L4" s="14">
        <f>贝壳案例!J3</f>
        <v>82.98</v>
      </c>
      <c r="M4" s="144"/>
      <c r="N4" s="1">
        <f>贝壳案例!L3</f>
        <v>1</v>
      </c>
      <c r="O4" s="139"/>
      <c r="P4" s="141" t="str">
        <f>B3</f>
        <v>国融国际</v>
      </c>
      <c r="Q4" s="144"/>
      <c r="R4" s="15" t="s">
        <v>3081</v>
      </c>
      <c r="S4" s="14">
        <f>中指数据!F15</f>
        <v>113.38</v>
      </c>
      <c r="T4" s="144"/>
    </row>
    <row r="5" spans="1:20" ht="14.25" customHeight="1" x14ac:dyDescent="0.2">
      <c r="A5" s="139"/>
      <c r="B5" s="141"/>
      <c r="C5" s="142"/>
      <c r="D5" s="15" t="s">
        <v>3082</v>
      </c>
      <c r="E5" s="14">
        <f>'城研数据 整理'!K4</f>
        <v>86.13</v>
      </c>
      <c r="F5" s="153"/>
      <c r="H5" s="139"/>
      <c r="I5" s="141"/>
      <c r="J5" s="142"/>
      <c r="K5" s="15" t="s">
        <v>3082</v>
      </c>
      <c r="L5" s="14" t="str">
        <f>贝壳案例!J4</f>
        <v>-</v>
      </c>
      <c r="M5" s="153"/>
      <c r="N5" s="1">
        <f>贝壳案例!L4</f>
        <v>0</v>
      </c>
      <c r="O5" s="139"/>
      <c r="P5" s="141"/>
      <c r="Q5" s="142" t="s">
        <v>506</v>
      </c>
      <c r="R5" s="15" t="s">
        <v>3082</v>
      </c>
      <c r="S5" s="14">
        <f>中指数据!F16</f>
        <v>113.38</v>
      </c>
      <c r="T5" s="153"/>
    </row>
    <row r="6" spans="1:20" ht="14.25" customHeight="1" x14ac:dyDescent="0.2">
      <c r="A6" s="139"/>
      <c r="B6" s="141"/>
      <c r="C6" s="142"/>
      <c r="D6" s="15" t="s">
        <v>3091</v>
      </c>
      <c r="E6" s="14">
        <f>'城研数据 整理'!K5</f>
        <v>84.43</v>
      </c>
      <c r="F6" s="153"/>
      <c r="H6" s="139"/>
      <c r="I6" s="141"/>
      <c r="J6" s="142"/>
      <c r="K6" s="15" t="s">
        <v>3091</v>
      </c>
      <c r="L6" s="14" t="str">
        <f>贝壳案例!J5</f>
        <v>-</v>
      </c>
      <c r="M6" s="153"/>
      <c r="N6" s="1">
        <f>贝壳案例!L5</f>
        <v>0</v>
      </c>
      <c r="O6" s="139"/>
      <c r="P6" s="141"/>
      <c r="Q6" s="142"/>
      <c r="R6" s="15" t="s">
        <v>3091</v>
      </c>
      <c r="S6" s="14">
        <f>中指数据!F17</f>
        <v>113.38</v>
      </c>
      <c r="T6" s="153"/>
    </row>
    <row r="7" spans="1:20" x14ac:dyDescent="0.2">
      <c r="A7" s="139"/>
      <c r="B7" s="141"/>
      <c r="C7" s="142"/>
      <c r="D7" s="15" t="s">
        <v>3083</v>
      </c>
      <c r="E7" s="14">
        <f>'城研数据 整理'!K6</f>
        <v>92.16</v>
      </c>
      <c r="F7" s="153"/>
      <c r="H7" s="139"/>
      <c r="I7" s="141"/>
      <c r="J7" s="142"/>
      <c r="K7" s="15" t="s">
        <v>3083</v>
      </c>
      <c r="L7" s="14">
        <f>贝壳案例!J6</f>
        <v>97.16</v>
      </c>
      <c r="M7" s="153"/>
      <c r="N7" s="1">
        <f>贝壳案例!L6</f>
        <v>5</v>
      </c>
      <c r="O7" s="139"/>
      <c r="P7" s="141"/>
      <c r="Q7" s="142"/>
      <c r="R7" s="15" t="s">
        <v>3083</v>
      </c>
      <c r="S7" s="14">
        <f>中指数据!F18</f>
        <v>113.38</v>
      </c>
      <c r="T7" s="153"/>
    </row>
    <row r="8" spans="1:20" x14ac:dyDescent="0.2">
      <c r="A8" s="139"/>
      <c r="B8" s="141"/>
      <c r="C8" s="142"/>
      <c r="D8" s="15" t="s">
        <v>3084</v>
      </c>
      <c r="E8" s="14">
        <f>'城研数据 整理'!K7</f>
        <v>92.41</v>
      </c>
      <c r="F8" s="153"/>
      <c r="H8" s="139"/>
      <c r="I8" s="141"/>
      <c r="J8" s="142"/>
      <c r="K8" s="15" t="s">
        <v>3084</v>
      </c>
      <c r="L8" s="14">
        <f>贝壳案例!J7</f>
        <v>78.430000000000007</v>
      </c>
      <c r="M8" s="153"/>
      <c r="N8" s="1">
        <f>贝壳案例!L7</f>
        <v>1</v>
      </c>
      <c r="O8" s="139"/>
      <c r="P8" s="141"/>
      <c r="Q8" s="142" t="s">
        <v>507</v>
      </c>
      <c r="R8" s="15" t="s">
        <v>3084</v>
      </c>
      <c r="S8" s="14">
        <f>中指数据!F19</f>
        <v>113.38</v>
      </c>
      <c r="T8" s="153"/>
    </row>
    <row r="9" spans="1:20" x14ac:dyDescent="0.2">
      <c r="A9" s="139"/>
      <c r="B9" s="141"/>
      <c r="C9" s="142"/>
      <c r="D9" s="15" t="s">
        <v>3085</v>
      </c>
      <c r="E9" s="14">
        <f>'城研数据 整理'!K8</f>
        <v>98.32</v>
      </c>
      <c r="F9" s="153"/>
      <c r="H9" s="139"/>
      <c r="I9" s="141"/>
      <c r="J9" s="142"/>
      <c r="K9" s="15" t="s">
        <v>3085</v>
      </c>
      <c r="L9" s="14">
        <f>贝壳案例!J8</f>
        <v>98.5</v>
      </c>
      <c r="M9" s="153"/>
      <c r="N9" s="1">
        <f>贝壳案例!L8</f>
        <v>4</v>
      </c>
      <c r="O9" s="139"/>
      <c r="P9" s="141"/>
      <c r="Q9" s="142"/>
      <c r="R9" s="15" t="s">
        <v>3085</v>
      </c>
      <c r="S9" s="14">
        <f>中指数据!F20</f>
        <v>113.38</v>
      </c>
      <c r="T9" s="153"/>
    </row>
    <row r="10" spans="1:20" x14ac:dyDescent="0.2">
      <c r="A10" s="139"/>
      <c r="B10" s="141"/>
      <c r="C10" s="142"/>
      <c r="D10" s="15" t="s">
        <v>3086</v>
      </c>
      <c r="E10" s="14">
        <f>'城研数据 整理'!K9</f>
        <v>91.44</v>
      </c>
      <c r="F10" s="153"/>
      <c r="H10" s="139"/>
      <c r="I10" s="141"/>
      <c r="J10" s="142"/>
      <c r="K10" s="15" t="s">
        <v>3086</v>
      </c>
      <c r="L10" s="14">
        <f>贝壳案例!J9</f>
        <v>90.91</v>
      </c>
      <c r="M10" s="153"/>
      <c r="N10" s="1">
        <f>贝壳案例!L9</f>
        <v>3</v>
      </c>
      <c r="O10" s="139"/>
      <c r="P10" s="141"/>
      <c r="Q10" s="142"/>
      <c r="R10" s="15" t="s">
        <v>3086</v>
      </c>
      <c r="S10" s="14">
        <f>中指数据!F21</f>
        <v>113.38</v>
      </c>
      <c r="T10" s="153"/>
    </row>
    <row r="11" spans="1:20" x14ac:dyDescent="0.2">
      <c r="A11" s="139"/>
      <c r="B11" s="141"/>
      <c r="C11" s="142"/>
      <c r="D11" s="15" t="s">
        <v>3087</v>
      </c>
      <c r="E11" s="14">
        <f>'城研数据 整理'!K10</f>
        <v>94.23</v>
      </c>
      <c r="F11" s="138"/>
      <c r="H11" s="139"/>
      <c r="I11" s="141"/>
      <c r="J11" s="142"/>
      <c r="K11" s="15" t="s">
        <v>3087</v>
      </c>
      <c r="L11" s="14">
        <f>贝壳案例!J10</f>
        <v>89.64</v>
      </c>
      <c r="M11" s="138"/>
      <c r="N11" s="1">
        <f>贝壳案例!L10</f>
        <v>2</v>
      </c>
      <c r="O11" s="139"/>
      <c r="P11" s="141"/>
      <c r="Q11" s="142" t="s">
        <v>613</v>
      </c>
      <c r="R11" s="15" t="s">
        <v>3087</v>
      </c>
      <c r="S11" s="14">
        <f>中指数据!F22</f>
        <v>113.38</v>
      </c>
      <c r="T11" s="138"/>
    </row>
    <row r="12" spans="1:20" x14ac:dyDescent="0.2">
      <c r="A12" s="139"/>
      <c r="B12" s="141"/>
      <c r="C12" s="142"/>
      <c r="D12" s="15" t="s">
        <v>3088</v>
      </c>
      <c r="E12" s="14">
        <f>'城研数据 整理'!K11</f>
        <v>98.22</v>
      </c>
      <c r="F12" s="139"/>
      <c r="H12" s="139"/>
      <c r="I12" s="141"/>
      <c r="J12" s="142"/>
      <c r="K12" s="15" t="s">
        <v>3088</v>
      </c>
      <c r="L12" s="14">
        <f>贝壳案例!J11</f>
        <v>95.06</v>
      </c>
      <c r="M12" s="139"/>
      <c r="N12" s="1">
        <f>贝壳案例!L11</f>
        <v>3</v>
      </c>
      <c r="O12" s="139"/>
      <c r="P12" s="141"/>
      <c r="Q12" s="142"/>
      <c r="R12" s="15" t="s">
        <v>3088</v>
      </c>
      <c r="S12" s="14">
        <f>中指数据!F23</f>
        <v>113.38</v>
      </c>
      <c r="T12" s="139"/>
    </row>
    <row r="13" spans="1:20" x14ac:dyDescent="0.2">
      <c r="A13" s="139"/>
      <c r="B13" s="141"/>
      <c r="C13" s="142"/>
      <c r="D13" s="15" t="s">
        <v>3089</v>
      </c>
      <c r="E13" s="14">
        <f>'城研数据 整理'!K12</f>
        <v>94.89</v>
      </c>
      <c r="F13" s="152"/>
      <c r="H13" s="139"/>
      <c r="I13" s="141"/>
      <c r="J13" s="142"/>
      <c r="K13" s="15" t="s">
        <v>3089</v>
      </c>
      <c r="L13" s="14">
        <f>贝壳案例!J12</f>
        <v>90.54</v>
      </c>
      <c r="M13" s="152"/>
      <c r="N13" s="1">
        <f>贝壳案例!L12</f>
        <v>2</v>
      </c>
      <c r="O13" s="139"/>
      <c r="P13" s="141"/>
      <c r="Q13" s="142"/>
      <c r="R13" s="15" t="s">
        <v>3089</v>
      </c>
      <c r="S13" s="14">
        <f>中指数据!F24</f>
        <v>113.38</v>
      </c>
      <c r="T13" s="152"/>
    </row>
    <row r="14" spans="1:20" x14ac:dyDescent="0.2">
      <c r="A14" s="139"/>
      <c r="B14" s="154"/>
      <c r="C14" s="57"/>
      <c r="D14" s="15" t="s">
        <v>3090</v>
      </c>
      <c r="E14" s="14">
        <f>'城研数据 整理'!K13</f>
        <v>96.74</v>
      </c>
      <c r="F14" s="58"/>
      <c r="H14" s="152"/>
      <c r="I14" s="154"/>
      <c r="J14" s="57"/>
      <c r="K14" s="15" t="s">
        <v>3090</v>
      </c>
      <c r="L14" s="14">
        <f>贝壳案例!J13</f>
        <v>108.12</v>
      </c>
      <c r="M14" s="58"/>
      <c r="N14" s="1">
        <f>贝壳案例!L13</f>
        <v>3</v>
      </c>
      <c r="O14" s="152"/>
      <c r="P14" s="154"/>
      <c r="Q14" s="57" t="s">
        <v>612</v>
      </c>
      <c r="R14" s="15" t="s">
        <v>3090</v>
      </c>
      <c r="S14" s="14">
        <f>中指数据!F25</f>
        <v>113.38</v>
      </c>
      <c r="T14" s="58"/>
    </row>
    <row r="15" spans="1:20" x14ac:dyDescent="0.2">
      <c r="A15" s="146" t="s">
        <v>72</v>
      </c>
      <c r="B15" s="147"/>
      <c r="C15" s="147"/>
      <c r="D15" s="147"/>
      <c r="E15" s="147"/>
      <c r="F15" s="31">
        <f>ROUND(AVERAGE(E3:E14),2)</f>
        <v>93.02</v>
      </c>
      <c r="H15" s="146" t="s">
        <v>72</v>
      </c>
      <c r="I15" s="147"/>
      <c r="J15" s="147"/>
      <c r="K15" s="147"/>
      <c r="L15" s="147"/>
      <c r="M15" s="31">
        <f>ROUND(AVERAGE(L3:L14),2)</f>
        <v>92.34</v>
      </c>
      <c r="O15" s="146" t="s">
        <v>72</v>
      </c>
      <c r="P15" s="147"/>
      <c r="Q15" s="147"/>
      <c r="R15" s="147"/>
      <c r="S15" s="147"/>
      <c r="T15" s="31">
        <f>ROUND(AVERAGE(S3:S14),2)</f>
        <v>113.38</v>
      </c>
    </row>
    <row r="16" spans="1:20" x14ac:dyDescent="0.2">
      <c r="A16" s="138">
        <v>2</v>
      </c>
      <c r="B16" s="143" t="str">
        <f>'城研数据 整理'!A15</f>
        <v>林肯公园</v>
      </c>
      <c r="C16" s="143"/>
      <c r="D16" s="15" t="s">
        <v>703</v>
      </c>
      <c r="E16" s="14">
        <f>'城研数据 整理'!K15</f>
        <v>94.86</v>
      </c>
      <c r="F16" s="143"/>
      <c r="H16" s="138">
        <v>2</v>
      </c>
      <c r="I16" s="143" t="str">
        <f>B16</f>
        <v>林肯公园</v>
      </c>
      <c r="J16" s="143"/>
      <c r="K16" s="15" t="s">
        <v>703</v>
      </c>
      <c r="L16" s="16">
        <f>贝壳案例!J33</f>
        <v>96</v>
      </c>
      <c r="M16" s="143"/>
      <c r="N16" s="1">
        <f>贝壳案例!L33</f>
        <v>3</v>
      </c>
      <c r="O16" s="138">
        <v>2</v>
      </c>
      <c r="P16" s="143" t="str">
        <f>B16</f>
        <v>林肯公园</v>
      </c>
      <c r="Q16" s="143" t="s">
        <v>505</v>
      </c>
      <c r="R16" s="15" t="s">
        <v>703</v>
      </c>
      <c r="S16" s="16">
        <f>中指数据!F29</f>
        <v>101.64</v>
      </c>
      <c r="T16" s="143"/>
    </row>
    <row r="17" spans="1:20" x14ac:dyDescent="0.2">
      <c r="A17" s="139"/>
      <c r="B17" s="145"/>
      <c r="C17" s="144"/>
      <c r="D17" s="15" t="s">
        <v>3081</v>
      </c>
      <c r="E17" s="16">
        <f>'城研数据 整理'!K16</f>
        <v>86.99</v>
      </c>
      <c r="F17" s="144"/>
      <c r="H17" s="139"/>
      <c r="I17" s="145"/>
      <c r="J17" s="144"/>
      <c r="K17" s="15" t="s">
        <v>3081</v>
      </c>
      <c r="L17" s="14">
        <f>贝壳案例!J34</f>
        <v>92.81</v>
      </c>
      <c r="M17" s="144"/>
      <c r="N17" s="1">
        <f>贝壳案例!L34</f>
        <v>5</v>
      </c>
      <c r="O17" s="139"/>
      <c r="P17" s="145"/>
      <c r="Q17" s="144"/>
      <c r="R17" s="15" t="s">
        <v>3081</v>
      </c>
      <c r="S17" s="14">
        <f>中指数据!F30</f>
        <v>101.24</v>
      </c>
      <c r="T17" s="144"/>
    </row>
    <row r="18" spans="1:20" x14ac:dyDescent="0.2">
      <c r="A18" s="139"/>
      <c r="B18" s="145"/>
      <c r="C18" s="142"/>
      <c r="D18" s="15" t="s">
        <v>3082</v>
      </c>
      <c r="E18" s="14">
        <f>'城研数据 整理'!K17</f>
        <v>85.96</v>
      </c>
      <c r="F18" s="153"/>
      <c r="H18" s="139"/>
      <c r="I18" s="145"/>
      <c r="J18" s="142"/>
      <c r="K18" s="15" t="s">
        <v>3082</v>
      </c>
      <c r="L18" s="16">
        <f>贝壳案例!J35</f>
        <v>92.24</v>
      </c>
      <c r="M18" s="153"/>
      <c r="N18" s="1">
        <f>贝壳案例!L35</f>
        <v>2</v>
      </c>
      <c r="O18" s="139"/>
      <c r="P18" s="145"/>
      <c r="Q18" s="142" t="s">
        <v>506</v>
      </c>
      <c r="R18" s="15" t="s">
        <v>3082</v>
      </c>
      <c r="S18" s="16">
        <f>中指数据!F31</f>
        <v>99.39</v>
      </c>
      <c r="T18" s="153"/>
    </row>
    <row r="19" spans="1:20" x14ac:dyDescent="0.2">
      <c r="A19" s="139"/>
      <c r="B19" s="145"/>
      <c r="C19" s="142"/>
      <c r="D19" s="15" t="s">
        <v>3091</v>
      </c>
      <c r="E19" s="16">
        <f>'城研数据 整理'!K18</f>
        <v>84.96</v>
      </c>
      <c r="F19" s="153"/>
      <c r="H19" s="139"/>
      <c r="I19" s="145"/>
      <c r="J19" s="142"/>
      <c r="K19" s="15" t="s">
        <v>3091</v>
      </c>
      <c r="L19" s="14">
        <f>贝壳案例!J36</f>
        <v>98.51</v>
      </c>
      <c r="M19" s="153"/>
      <c r="N19" s="1">
        <f>贝壳案例!L36</f>
        <v>4</v>
      </c>
      <c r="O19" s="139"/>
      <c r="P19" s="145"/>
      <c r="Q19" s="142"/>
      <c r="R19" s="15" t="s">
        <v>3091</v>
      </c>
      <c r="S19" s="14">
        <f>中指数据!F32</f>
        <v>96.09</v>
      </c>
      <c r="T19" s="153"/>
    </row>
    <row r="20" spans="1:20" x14ac:dyDescent="0.2">
      <c r="A20" s="139"/>
      <c r="B20" s="145"/>
      <c r="C20" s="142"/>
      <c r="D20" s="15" t="s">
        <v>3083</v>
      </c>
      <c r="E20" s="14">
        <f>'城研数据 整理'!K19</f>
        <v>85.32</v>
      </c>
      <c r="F20" s="153"/>
      <c r="H20" s="139"/>
      <c r="I20" s="145"/>
      <c r="J20" s="142"/>
      <c r="K20" s="15" t="s">
        <v>3083</v>
      </c>
      <c r="L20" s="16">
        <f>贝壳案例!J37</f>
        <v>93.67</v>
      </c>
      <c r="M20" s="153"/>
      <c r="N20" s="1">
        <f>贝壳案例!L37</f>
        <v>6</v>
      </c>
      <c r="O20" s="139"/>
      <c r="P20" s="145"/>
      <c r="Q20" s="142"/>
      <c r="R20" s="15" t="s">
        <v>3083</v>
      </c>
      <c r="S20" s="16">
        <f>中指数据!F33</f>
        <v>98.13</v>
      </c>
      <c r="T20" s="153"/>
    </row>
    <row r="21" spans="1:20" x14ac:dyDescent="0.2">
      <c r="A21" s="139"/>
      <c r="B21" s="145"/>
      <c r="C21" s="142"/>
      <c r="D21" s="15" t="s">
        <v>3084</v>
      </c>
      <c r="E21" s="16">
        <f>'城研数据 整理'!K20</f>
        <v>84.47</v>
      </c>
      <c r="F21" s="153"/>
      <c r="H21" s="139"/>
      <c r="I21" s="145"/>
      <c r="J21" s="142"/>
      <c r="K21" s="15" t="s">
        <v>3084</v>
      </c>
      <c r="L21" s="14">
        <f>贝壳案例!J38</f>
        <v>106.56</v>
      </c>
      <c r="M21" s="153"/>
      <c r="N21" s="1">
        <f>贝壳案例!L38</f>
        <v>6</v>
      </c>
      <c r="O21" s="139"/>
      <c r="P21" s="145"/>
      <c r="Q21" s="142" t="s">
        <v>507</v>
      </c>
      <c r="R21" s="15" t="s">
        <v>3084</v>
      </c>
      <c r="S21" s="14">
        <f>中指数据!F34</f>
        <v>100.43</v>
      </c>
      <c r="T21" s="153"/>
    </row>
    <row r="22" spans="1:20" x14ac:dyDescent="0.2">
      <c r="A22" s="139"/>
      <c r="B22" s="145"/>
      <c r="C22" s="142"/>
      <c r="D22" s="15" t="s">
        <v>3085</v>
      </c>
      <c r="E22" s="14">
        <f>'城研数据 整理'!K21</f>
        <v>92</v>
      </c>
      <c r="F22" s="153"/>
      <c r="H22" s="139"/>
      <c r="I22" s="145"/>
      <c r="J22" s="142"/>
      <c r="K22" s="15" t="s">
        <v>3085</v>
      </c>
      <c r="L22" s="16">
        <f>贝壳案例!J39</f>
        <v>104.74</v>
      </c>
      <c r="M22" s="153"/>
      <c r="N22" s="1">
        <f>贝壳案例!L39</f>
        <v>5</v>
      </c>
      <c r="O22" s="139"/>
      <c r="P22" s="145"/>
      <c r="Q22" s="142"/>
      <c r="R22" s="15" t="s">
        <v>3085</v>
      </c>
      <c r="S22" s="16">
        <f>中指数据!F35</f>
        <v>100.86</v>
      </c>
      <c r="T22" s="153"/>
    </row>
    <row r="23" spans="1:20" x14ac:dyDescent="0.2">
      <c r="A23" s="139"/>
      <c r="B23" s="145"/>
      <c r="C23" s="142"/>
      <c r="D23" s="15" t="s">
        <v>3086</v>
      </c>
      <c r="E23" s="16">
        <f>'城研数据 整理'!K22</f>
        <v>88.73</v>
      </c>
      <c r="F23" s="153"/>
      <c r="H23" s="139"/>
      <c r="I23" s="145"/>
      <c r="J23" s="142"/>
      <c r="K23" s="15" t="s">
        <v>3086</v>
      </c>
      <c r="L23" s="14">
        <f>贝壳案例!J40</f>
        <v>102.67</v>
      </c>
      <c r="M23" s="153"/>
      <c r="N23" s="1">
        <f>贝壳案例!L40</f>
        <v>5</v>
      </c>
      <c r="O23" s="139"/>
      <c r="P23" s="145"/>
      <c r="Q23" s="142"/>
      <c r="R23" s="15" t="s">
        <v>3086</v>
      </c>
      <c r="S23" s="14">
        <f>中指数据!F36</f>
        <v>98.48</v>
      </c>
      <c r="T23" s="153"/>
    </row>
    <row r="24" spans="1:20" x14ac:dyDescent="0.2">
      <c r="A24" s="139"/>
      <c r="B24" s="145"/>
      <c r="C24" s="142"/>
      <c r="D24" s="15" t="s">
        <v>3087</v>
      </c>
      <c r="E24" s="14">
        <f>'城研数据 整理'!K23</f>
        <v>88.78</v>
      </c>
      <c r="F24" s="138"/>
      <c r="H24" s="139"/>
      <c r="I24" s="145"/>
      <c r="J24" s="142"/>
      <c r="K24" s="15" t="s">
        <v>3087</v>
      </c>
      <c r="L24" s="16">
        <f>贝壳案例!J41</f>
        <v>103.31</v>
      </c>
      <c r="M24" s="138"/>
      <c r="N24" s="1">
        <f>贝壳案例!L41</f>
        <v>2</v>
      </c>
      <c r="O24" s="139"/>
      <c r="P24" s="145"/>
      <c r="Q24" s="142" t="s">
        <v>613</v>
      </c>
      <c r="R24" s="15" t="s">
        <v>3087</v>
      </c>
      <c r="S24" s="16">
        <f>中指数据!F37</f>
        <v>99.14</v>
      </c>
      <c r="T24" s="138"/>
    </row>
    <row r="25" spans="1:20" x14ac:dyDescent="0.2">
      <c r="A25" s="139"/>
      <c r="B25" s="145"/>
      <c r="C25" s="142"/>
      <c r="D25" s="15" t="s">
        <v>3088</v>
      </c>
      <c r="E25" s="16">
        <f>'城研数据 整理'!K24</f>
        <v>90.9</v>
      </c>
      <c r="F25" s="139"/>
      <c r="H25" s="139"/>
      <c r="I25" s="145"/>
      <c r="J25" s="142"/>
      <c r="K25" s="15" t="s">
        <v>3088</v>
      </c>
      <c r="L25" s="14">
        <f>贝壳案例!J42</f>
        <v>106.9</v>
      </c>
      <c r="M25" s="139"/>
      <c r="N25" s="1">
        <f>贝壳案例!L42</f>
        <v>2</v>
      </c>
      <c r="O25" s="139"/>
      <c r="P25" s="145"/>
      <c r="Q25" s="142"/>
      <c r="R25" s="15" t="s">
        <v>3088</v>
      </c>
      <c r="S25" s="14">
        <f>中指数据!F38</f>
        <v>100.32</v>
      </c>
      <c r="T25" s="139"/>
    </row>
    <row r="26" spans="1:20" x14ac:dyDescent="0.2">
      <c r="A26" s="139"/>
      <c r="B26" s="145"/>
      <c r="C26" s="142"/>
      <c r="D26" s="15" t="s">
        <v>3089</v>
      </c>
      <c r="E26" s="14">
        <f>'城研数据 整理'!K25</f>
        <v>85.16</v>
      </c>
      <c r="F26" s="152"/>
      <c r="H26" s="139"/>
      <c r="I26" s="145"/>
      <c r="J26" s="142"/>
      <c r="K26" s="15" t="s">
        <v>3089</v>
      </c>
      <c r="L26" s="16">
        <f>贝壳案例!J43</f>
        <v>92.65</v>
      </c>
      <c r="M26" s="152"/>
      <c r="N26" s="1">
        <f>贝壳案例!L43</f>
        <v>4</v>
      </c>
      <c r="O26" s="139"/>
      <c r="P26" s="145"/>
      <c r="Q26" s="142"/>
      <c r="R26" s="15" t="s">
        <v>3089</v>
      </c>
      <c r="S26" s="16">
        <f>中指数据!F39</f>
        <v>96.96</v>
      </c>
      <c r="T26" s="152"/>
    </row>
    <row r="27" spans="1:20" x14ac:dyDescent="0.2">
      <c r="A27" s="139"/>
      <c r="B27" s="145"/>
      <c r="C27" s="57"/>
      <c r="D27" s="15" t="s">
        <v>3090</v>
      </c>
      <c r="E27" s="16">
        <f>'城研数据 整理'!K26</f>
        <v>91.86</v>
      </c>
      <c r="F27" s="58"/>
      <c r="H27" s="139"/>
      <c r="I27" s="145"/>
      <c r="J27" s="57"/>
      <c r="K27" s="15" t="s">
        <v>3090</v>
      </c>
      <c r="L27" s="14">
        <f>贝壳案例!J44</f>
        <v>108.18</v>
      </c>
      <c r="M27" s="58"/>
      <c r="N27" s="1">
        <f>贝壳案例!L44</f>
        <v>4</v>
      </c>
      <c r="O27" s="139"/>
      <c r="P27" s="145"/>
      <c r="Q27" s="57" t="s">
        <v>612</v>
      </c>
      <c r="R27" s="15" t="s">
        <v>3090</v>
      </c>
      <c r="S27" s="14">
        <f>中指数据!F40</f>
        <v>98.64</v>
      </c>
      <c r="T27" s="58"/>
    </row>
    <row r="28" spans="1:20" x14ac:dyDescent="0.2">
      <c r="A28" s="146" t="s">
        <v>72</v>
      </c>
      <c r="B28" s="147"/>
      <c r="C28" s="147"/>
      <c r="D28" s="147"/>
      <c r="E28" s="147"/>
      <c r="F28" s="31">
        <f>ROUND(AVERAGE(E16:E27),2)</f>
        <v>88.33</v>
      </c>
      <c r="H28" s="146" t="s">
        <v>72</v>
      </c>
      <c r="I28" s="147"/>
      <c r="J28" s="147"/>
      <c r="K28" s="147"/>
      <c r="L28" s="147"/>
      <c r="M28" s="31">
        <f>ROUND(AVERAGE(L16:L27),2)</f>
        <v>99.85</v>
      </c>
      <c r="O28" s="146" t="s">
        <v>72</v>
      </c>
      <c r="P28" s="147"/>
      <c r="Q28" s="147"/>
      <c r="R28" s="147"/>
      <c r="S28" s="147"/>
      <c r="T28" s="31">
        <f>ROUND(AVERAGE(S16:S27),2)</f>
        <v>99.28</v>
      </c>
    </row>
    <row r="29" spans="1:20" ht="14.25" customHeight="1" x14ac:dyDescent="0.2">
      <c r="A29" s="138">
        <v>3</v>
      </c>
      <c r="B29" s="140" t="str">
        <f>'城研数据 整理'!A28</f>
        <v>国锐金嵿</v>
      </c>
      <c r="C29" s="143"/>
      <c r="D29" s="15" t="s">
        <v>703</v>
      </c>
      <c r="E29" s="14">
        <f>'城研数据 整理'!K28</f>
        <v>78.5</v>
      </c>
      <c r="F29" s="143"/>
      <c r="H29" s="138">
        <v>3</v>
      </c>
      <c r="I29" s="140" t="str">
        <f>B29</f>
        <v>国锐金嵿</v>
      </c>
      <c r="J29" s="143"/>
      <c r="K29" s="15" t="s">
        <v>703</v>
      </c>
      <c r="L29" s="14">
        <f>贝壳案例!J84</f>
        <v>92.51</v>
      </c>
      <c r="M29" s="143"/>
      <c r="N29" s="1">
        <f>贝壳案例!L84</f>
        <v>4</v>
      </c>
      <c r="O29" s="138">
        <v>3</v>
      </c>
      <c r="P29" s="140" t="str">
        <f>B29</f>
        <v>国锐金嵿</v>
      </c>
      <c r="Q29" s="143" t="s">
        <v>505</v>
      </c>
      <c r="R29" s="15" t="s">
        <v>703</v>
      </c>
      <c r="S29" s="14">
        <f>中指数据!F45</f>
        <v>89.84</v>
      </c>
      <c r="T29" s="143"/>
    </row>
    <row r="30" spans="1:20" x14ac:dyDescent="0.2">
      <c r="A30" s="139"/>
      <c r="B30" s="141"/>
      <c r="C30" s="144"/>
      <c r="D30" s="15" t="s">
        <v>3081</v>
      </c>
      <c r="E30" s="14">
        <f>'城研数据 整理'!K29</f>
        <v>90.45</v>
      </c>
      <c r="F30" s="144"/>
      <c r="H30" s="139"/>
      <c r="I30" s="141"/>
      <c r="J30" s="144"/>
      <c r="K30" s="15" t="s">
        <v>3081</v>
      </c>
      <c r="L30" s="16" t="str">
        <f>贝壳案例!J85</f>
        <v>-</v>
      </c>
      <c r="M30" s="144"/>
      <c r="N30" s="1">
        <f>贝壳案例!L85</f>
        <v>0</v>
      </c>
      <c r="O30" s="139"/>
      <c r="P30" s="141"/>
      <c r="Q30" s="144"/>
      <c r="R30" s="15" t="s">
        <v>3081</v>
      </c>
      <c r="S30" s="16">
        <f>中指数据!F46</f>
        <v>88.39</v>
      </c>
      <c r="T30" s="144"/>
    </row>
    <row r="31" spans="1:20" x14ac:dyDescent="0.2">
      <c r="A31" s="139"/>
      <c r="B31" s="141"/>
      <c r="C31" s="142"/>
      <c r="D31" s="15" t="s">
        <v>3082</v>
      </c>
      <c r="E31" s="14">
        <f>'城研数据 整理'!K30</f>
        <v>84.71</v>
      </c>
      <c r="F31" s="153"/>
      <c r="H31" s="139"/>
      <c r="I31" s="141"/>
      <c r="J31" s="142"/>
      <c r="K31" s="15" t="s">
        <v>3082</v>
      </c>
      <c r="L31" s="14">
        <f>贝壳案例!J86</f>
        <v>90.64</v>
      </c>
      <c r="M31" s="153"/>
      <c r="N31" s="1">
        <f>贝壳案例!L86</f>
        <v>2</v>
      </c>
      <c r="O31" s="139"/>
      <c r="P31" s="141"/>
      <c r="Q31" s="142" t="s">
        <v>506</v>
      </c>
      <c r="R31" s="15" t="s">
        <v>3082</v>
      </c>
      <c r="S31" s="14">
        <f>中指数据!F47</f>
        <v>86.95</v>
      </c>
      <c r="T31" s="153"/>
    </row>
    <row r="32" spans="1:20" x14ac:dyDescent="0.2">
      <c r="A32" s="139"/>
      <c r="B32" s="141"/>
      <c r="C32" s="142"/>
      <c r="D32" s="15" t="s">
        <v>3091</v>
      </c>
      <c r="E32" s="14">
        <f>'城研数据 整理'!K31</f>
        <v>88.41</v>
      </c>
      <c r="F32" s="153"/>
      <c r="H32" s="139"/>
      <c r="I32" s="141"/>
      <c r="J32" s="142"/>
      <c r="K32" s="15" t="s">
        <v>3091</v>
      </c>
      <c r="L32" s="16">
        <f>贝壳案例!J87</f>
        <v>79.05</v>
      </c>
      <c r="M32" s="153"/>
      <c r="N32" s="1">
        <f>贝壳案例!L87</f>
        <v>1</v>
      </c>
      <c r="O32" s="139"/>
      <c r="P32" s="141"/>
      <c r="Q32" s="142"/>
      <c r="R32" s="15" t="s">
        <v>3091</v>
      </c>
      <c r="S32" s="16">
        <f>中指数据!F48</f>
        <v>85.16</v>
      </c>
      <c r="T32" s="153"/>
    </row>
    <row r="33" spans="1:20" x14ac:dyDescent="0.2">
      <c r="A33" s="139"/>
      <c r="B33" s="141"/>
      <c r="C33" s="142"/>
      <c r="D33" s="15" t="s">
        <v>3083</v>
      </c>
      <c r="E33" s="14">
        <f>'城研数据 整理'!K32</f>
        <v>63.7</v>
      </c>
      <c r="F33" s="153"/>
      <c r="H33" s="139"/>
      <c r="I33" s="141"/>
      <c r="J33" s="142"/>
      <c r="K33" s="15" t="s">
        <v>3083</v>
      </c>
      <c r="L33" s="14">
        <f>贝壳案例!J88</f>
        <v>91.44</v>
      </c>
      <c r="M33" s="153"/>
      <c r="N33" s="1">
        <f>贝壳案例!L88</f>
        <v>2</v>
      </c>
      <c r="O33" s="139"/>
      <c r="P33" s="141"/>
      <c r="Q33" s="142"/>
      <c r="R33" s="15" t="s">
        <v>3083</v>
      </c>
      <c r="S33" s="14">
        <f>中指数据!F49</f>
        <v>85.51</v>
      </c>
      <c r="T33" s="153"/>
    </row>
    <row r="34" spans="1:20" x14ac:dyDescent="0.2">
      <c r="A34" s="139"/>
      <c r="B34" s="141"/>
      <c r="C34" s="142"/>
      <c r="D34" s="15" t="s">
        <v>3084</v>
      </c>
      <c r="E34" s="14">
        <f>'城研数据 整理'!K33</f>
        <v>83.66</v>
      </c>
      <c r="F34" s="153"/>
      <c r="H34" s="139"/>
      <c r="I34" s="141"/>
      <c r="J34" s="142"/>
      <c r="K34" s="15" t="s">
        <v>3084</v>
      </c>
      <c r="L34" s="16">
        <f>贝壳案例!J89</f>
        <v>101.62</v>
      </c>
      <c r="M34" s="153"/>
      <c r="N34" s="1">
        <f>贝壳案例!L89</f>
        <v>3</v>
      </c>
      <c r="O34" s="139"/>
      <c r="P34" s="141"/>
      <c r="Q34" s="142" t="s">
        <v>507</v>
      </c>
      <c r="R34" s="15" t="s">
        <v>3084</v>
      </c>
      <c r="S34" s="16">
        <f>中指数据!F50</f>
        <v>88.54</v>
      </c>
      <c r="T34" s="153"/>
    </row>
    <row r="35" spans="1:20" x14ac:dyDescent="0.2">
      <c r="A35" s="139"/>
      <c r="B35" s="141"/>
      <c r="C35" s="142"/>
      <c r="D35" s="15" t="s">
        <v>3085</v>
      </c>
      <c r="E35" s="14">
        <f>'城研数据 整理'!K34</f>
        <v>83.02</v>
      </c>
      <c r="F35" s="153"/>
      <c r="H35" s="139"/>
      <c r="I35" s="141"/>
      <c r="J35" s="142"/>
      <c r="K35" s="15" t="s">
        <v>3085</v>
      </c>
      <c r="L35" s="14" t="str">
        <f>贝壳案例!J90</f>
        <v>-</v>
      </c>
      <c r="M35" s="153"/>
      <c r="N35" s="1">
        <f>贝壳案例!L90</f>
        <v>0</v>
      </c>
      <c r="O35" s="139"/>
      <c r="P35" s="141"/>
      <c r="Q35" s="142"/>
      <c r="R35" s="15" t="s">
        <v>3085</v>
      </c>
      <c r="S35" s="14">
        <f>中指数据!F51</f>
        <v>87.8</v>
      </c>
      <c r="T35" s="153"/>
    </row>
    <row r="36" spans="1:20" x14ac:dyDescent="0.2">
      <c r="A36" s="139"/>
      <c r="B36" s="141"/>
      <c r="C36" s="142"/>
      <c r="D36" s="15" t="s">
        <v>3086</v>
      </c>
      <c r="E36" s="14">
        <f>'城研数据 整理'!K35</f>
        <v>80.87</v>
      </c>
      <c r="F36" s="153"/>
      <c r="H36" s="139"/>
      <c r="I36" s="141"/>
      <c r="J36" s="142"/>
      <c r="K36" s="15" t="s">
        <v>3086</v>
      </c>
      <c r="L36" s="16">
        <f>贝壳案例!J91</f>
        <v>97</v>
      </c>
      <c r="M36" s="153"/>
      <c r="N36" s="1">
        <f>贝壳案例!L91</f>
        <v>6</v>
      </c>
      <c r="O36" s="139"/>
      <c r="P36" s="141"/>
      <c r="Q36" s="142"/>
      <c r="R36" s="15" t="s">
        <v>3086</v>
      </c>
      <c r="S36" s="16">
        <f>中指数据!F52</f>
        <v>85.58</v>
      </c>
      <c r="T36" s="153"/>
    </row>
    <row r="37" spans="1:20" x14ac:dyDescent="0.2">
      <c r="A37" s="139"/>
      <c r="B37" s="141"/>
      <c r="C37" s="142"/>
      <c r="D37" s="15" t="s">
        <v>3087</v>
      </c>
      <c r="E37" s="14">
        <f>'城研数据 整理'!K36</f>
        <v>79.040000000000006</v>
      </c>
      <c r="F37" s="138"/>
      <c r="H37" s="139"/>
      <c r="I37" s="141"/>
      <c r="J37" s="142"/>
      <c r="K37" s="15" t="s">
        <v>3087</v>
      </c>
      <c r="L37" s="14">
        <f>贝壳案例!J92</f>
        <v>81.44</v>
      </c>
      <c r="M37" s="138"/>
      <c r="N37" s="1">
        <f>贝壳案例!L92</f>
        <v>2</v>
      </c>
      <c r="O37" s="139"/>
      <c r="P37" s="141"/>
      <c r="Q37" s="142" t="s">
        <v>613</v>
      </c>
      <c r="R37" s="15" t="s">
        <v>3087</v>
      </c>
      <c r="S37" s="14">
        <f>中指数据!F53</f>
        <v>83.69</v>
      </c>
      <c r="T37" s="138"/>
    </row>
    <row r="38" spans="1:20" ht="14.25" customHeight="1" x14ac:dyDescent="0.2">
      <c r="A38" s="139"/>
      <c r="B38" s="141"/>
      <c r="C38" s="142"/>
      <c r="D38" s="15" t="s">
        <v>3088</v>
      </c>
      <c r="E38" s="14">
        <f>'城研数据 整理'!K37</f>
        <v>76.25</v>
      </c>
      <c r="F38" s="139"/>
      <c r="H38" s="139"/>
      <c r="I38" s="141"/>
      <c r="J38" s="142"/>
      <c r="K38" s="15" t="s">
        <v>3088</v>
      </c>
      <c r="L38" s="16">
        <f>贝壳案例!J93</f>
        <v>98.94</v>
      </c>
      <c r="M38" s="139"/>
      <c r="N38" s="1">
        <f>贝壳案例!L93</f>
        <v>1</v>
      </c>
      <c r="O38" s="139"/>
      <c r="P38" s="141"/>
      <c r="Q38" s="142"/>
      <c r="R38" s="15" t="s">
        <v>3088</v>
      </c>
      <c r="S38" s="16">
        <f>中指数据!F54</f>
        <v>84.13</v>
      </c>
      <c r="T38" s="139"/>
    </row>
    <row r="39" spans="1:20" ht="14.25" customHeight="1" x14ac:dyDescent="0.2">
      <c r="A39" s="139"/>
      <c r="B39" s="141"/>
      <c r="C39" s="142"/>
      <c r="D39" s="15" t="s">
        <v>3089</v>
      </c>
      <c r="E39" s="14">
        <f>'城研数据 整理'!K38</f>
        <v>83.2</v>
      </c>
      <c r="F39" s="152"/>
      <c r="H39" s="139"/>
      <c r="I39" s="141"/>
      <c r="J39" s="142"/>
      <c r="K39" s="15" t="s">
        <v>3089</v>
      </c>
      <c r="L39" s="14">
        <f>贝壳案例!J94</f>
        <v>107.69</v>
      </c>
      <c r="M39" s="152"/>
      <c r="N39" s="1">
        <f>贝壳案例!L94</f>
        <v>1</v>
      </c>
      <c r="O39" s="139"/>
      <c r="P39" s="141"/>
      <c r="Q39" s="142"/>
      <c r="R39" s="15" t="s">
        <v>3089</v>
      </c>
      <c r="S39" s="14">
        <f>中指数据!F55</f>
        <v>85.51</v>
      </c>
      <c r="T39" s="152"/>
    </row>
    <row r="40" spans="1:20" x14ac:dyDescent="0.2">
      <c r="A40" s="139"/>
      <c r="B40" s="141"/>
      <c r="C40" s="57"/>
      <c r="D40" s="15" t="s">
        <v>3090</v>
      </c>
      <c r="E40" s="14">
        <f>'城研数据 整理'!K39</f>
        <v>84.25</v>
      </c>
      <c r="F40" s="58"/>
      <c r="H40" s="139"/>
      <c r="I40" s="141"/>
      <c r="J40" s="57"/>
      <c r="K40" s="15" t="s">
        <v>3090</v>
      </c>
      <c r="L40" s="16">
        <f>贝壳案例!J95</f>
        <v>92.46</v>
      </c>
      <c r="M40" s="58"/>
      <c r="N40" s="1">
        <f>贝壳案例!L95</f>
        <v>2</v>
      </c>
      <c r="O40" s="139"/>
      <c r="P40" s="141"/>
      <c r="Q40" s="57" t="s">
        <v>612</v>
      </c>
      <c r="R40" s="15" t="s">
        <v>3090</v>
      </c>
      <c r="S40" s="16">
        <f>中指数据!F56</f>
        <v>87.11</v>
      </c>
      <c r="T40" s="58"/>
    </row>
    <row r="41" spans="1:20" x14ac:dyDescent="0.2">
      <c r="A41" s="146" t="s">
        <v>72</v>
      </c>
      <c r="B41" s="147"/>
      <c r="C41" s="147"/>
      <c r="D41" s="147"/>
      <c r="E41" s="147"/>
      <c r="F41" s="31">
        <f>ROUND(AVERAGE(E29:E40),2)</f>
        <v>81.34</v>
      </c>
      <c r="H41" s="146" t="s">
        <v>72</v>
      </c>
      <c r="I41" s="147"/>
      <c r="J41" s="147"/>
      <c r="K41" s="147"/>
      <c r="L41" s="147"/>
      <c r="M41" s="31">
        <f>ROUND(AVERAGE(L29:L40),2)</f>
        <v>93.28</v>
      </c>
      <c r="O41" s="146" t="s">
        <v>72</v>
      </c>
      <c r="P41" s="147"/>
      <c r="Q41" s="147"/>
      <c r="R41" s="147"/>
      <c r="S41" s="147"/>
      <c r="T41" s="31">
        <f>ROUND(AVERAGE(S29:S40),2)</f>
        <v>86.52</v>
      </c>
    </row>
    <row r="42" spans="1:20" ht="14.25" customHeight="1" x14ac:dyDescent="0.2">
      <c r="A42" s="138">
        <v>4</v>
      </c>
      <c r="B42" s="140"/>
      <c r="C42" s="143" t="s">
        <v>505</v>
      </c>
      <c r="D42" s="15" t="s">
        <v>493</v>
      </c>
      <c r="E42" s="14">
        <f>'城研数据 '!F82</f>
        <v>0</v>
      </c>
      <c r="F42" s="14">
        <f>ROUND(E42,2)</f>
        <v>0</v>
      </c>
      <c r="H42" s="138">
        <v>3</v>
      </c>
      <c r="I42" s="140">
        <f>B42</f>
        <v>0</v>
      </c>
      <c r="J42" s="143" t="s">
        <v>505</v>
      </c>
      <c r="K42" s="15" t="s">
        <v>493</v>
      </c>
      <c r="L42" s="14">
        <f>贝壳案例!M127</f>
        <v>0</v>
      </c>
      <c r="M42" s="14">
        <f>L42</f>
        <v>0</v>
      </c>
      <c r="O42" s="138">
        <v>3</v>
      </c>
      <c r="P42" s="140">
        <f>I42</f>
        <v>0</v>
      </c>
      <c r="Q42" s="143" t="s">
        <v>505</v>
      </c>
      <c r="R42" s="15" t="s">
        <v>493</v>
      </c>
      <c r="S42" s="14">
        <f>中指数据!M9</f>
        <v>0</v>
      </c>
      <c r="T42" s="14">
        <f>S42</f>
        <v>0</v>
      </c>
    </row>
    <row r="43" spans="1:20" x14ac:dyDescent="0.2">
      <c r="A43" s="139"/>
      <c r="B43" s="141"/>
      <c r="C43" s="144"/>
      <c r="D43" s="15" t="s">
        <v>494</v>
      </c>
      <c r="E43" s="14">
        <f>'城研数据 '!F83</f>
        <v>0</v>
      </c>
      <c r="F43" s="153">
        <f>ROUND(AVERAGE(E43:E45),2)</f>
        <v>0</v>
      </c>
      <c r="H43" s="139"/>
      <c r="I43" s="141"/>
      <c r="J43" s="144"/>
      <c r="K43" s="15" t="s">
        <v>494</v>
      </c>
      <c r="L43" s="16">
        <f>贝壳案例!M120</f>
        <v>0</v>
      </c>
      <c r="M43" s="153">
        <f>ROUND(AVERAGE(L43:L45),2)</f>
        <v>0</v>
      </c>
      <c r="O43" s="139"/>
      <c r="P43" s="141"/>
      <c r="Q43" s="144"/>
      <c r="R43" s="15" t="s">
        <v>494</v>
      </c>
      <c r="S43" s="16">
        <f>中指数据!L9</f>
        <v>0</v>
      </c>
      <c r="T43" s="153">
        <f>ROUND(AVERAGE(S43:S45),2)</f>
        <v>0</v>
      </c>
    </row>
    <row r="44" spans="1:20" x14ac:dyDescent="0.2">
      <c r="A44" s="139"/>
      <c r="B44" s="141"/>
      <c r="C44" s="142" t="s">
        <v>506</v>
      </c>
      <c r="D44" s="15" t="s">
        <v>495</v>
      </c>
      <c r="E44" s="14">
        <f>'城研数据 '!F84</f>
        <v>0</v>
      </c>
      <c r="F44" s="153"/>
      <c r="H44" s="139"/>
      <c r="I44" s="141"/>
      <c r="J44" s="142" t="s">
        <v>506</v>
      </c>
      <c r="K44" s="15" t="s">
        <v>495</v>
      </c>
      <c r="L44" s="16">
        <f>贝壳案例!M114</f>
        <v>0</v>
      </c>
      <c r="M44" s="153"/>
      <c r="O44" s="139"/>
      <c r="P44" s="141"/>
      <c r="Q44" s="142" t="s">
        <v>506</v>
      </c>
      <c r="R44" s="15" t="s">
        <v>495</v>
      </c>
      <c r="S44" s="16">
        <f>中指数据!K9</f>
        <v>0</v>
      </c>
      <c r="T44" s="153"/>
    </row>
    <row r="45" spans="1:20" x14ac:dyDescent="0.2">
      <c r="A45" s="139"/>
      <c r="B45" s="141"/>
      <c r="C45" s="142"/>
      <c r="D45" s="15" t="s">
        <v>496</v>
      </c>
      <c r="E45" s="14">
        <f>'城研数据 '!F85</f>
        <v>0</v>
      </c>
      <c r="F45" s="153"/>
      <c r="H45" s="139"/>
      <c r="I45" s="141"/>
      <c r="J45" s="142"/>
      <c r="K45" s="15" t="s">
        <v>496</v>
      </c>
      <c r="L45" s="16">
        <f>贝壳案例!M108</f>
        <v>0</v>
      </c>
      <c r="M45" s="153"/>
      <c r="O45" s="139"/>
      <c r="P45" s="141"/>
      <c r="Q45" s="142"/>
      <c r="R45" s="15" t="s">
        <v>496</v>
      </c>
      <c r="S45" s="16">
        <f>中指数据!J9</f>
        <v>0</v>
      </c>
      <c r="T45" s="153"/>
    </row>
    <row r="46" spans="1:20" x14ac:dyDescent="0.2">
      <c r="A46" s="139"/>
      <c r="B46" s="141"/>
      <c r="C46" s="142"/>
      <c r="D46" s="15" t="s">
        <v>497</v>
      </c>
      <c r="E46" s="14">
        <f>'城研数据 '!F86</f>
        <v>0</v>
      </c>
      <c r="F46" s="153">
        <f>ROUND(AVERAGE(E46:E48),2)</f>
        <v>0</v>
      </c>
      <c r="H46" s="139"/>
      <c r="I46" s="141"/>
      <c r="J46" s="142"/>
      <c r="K46" s="15" t="s">
        <v>497</v>
      </c>
      <c r="L46" s="16">
        <f>贝壳案例!M104</f>
        <v>0</v>
      </c>
      <c r="M46" s="153">
        <f>ROUND(AVERAGE(L46:L48),2)</f>
        <v>0</v>
      </c>
      <c r="O46" s="139"/>
      <c r="P46" s="141"/>
      <c r="Q46" s="142"/>
      <c r="R46" s="15" t="s">
        <v>497</v>
      </c>
      <c r="S46" s="16">
        <f>中指数据!I9</f>
        <v>0</v>
      </c>
      <c r="T46" s="153">
        <f>ROUND(AVERAGE(S46:S48),2)</f>
        <v>0</v>
      </c>
    </row>
    <row r="47" spans="1:20" x14ac:dyDescent="0.2">
      <c r="A47" s="139"/>
      <c r="B47" s="141"/>
      <c r="C47" s="142" t="s">
        <v>507</v>
      </c>
      <c r="D47" s="15" t="s">
        <v>498</v>
      </c>
      <c r="E47" s="14">
        <f>'城研数据 '!F87</f>
        <v>0</v>
      </c>
      <c r="F47" s="153"/>
      <c r="H47" s="139"/>
      <c r="I47" s="141"/>
      <c r="J47" s="142" t="s">
        <v>507</v>
      </c>
      <c r="K47" s="15" t="s">
        <v>498</v>
      </c>
      <c r="L47" s="14" t="s">
        <v>73</v>
      </c>
      <c r="M47" s="153"/>
      <c r="O47" s="139"/>
      <c r="P47" s="141"/>
      <c r="Q47" s="142" t="s">
        <v>507</v>
      </c>
      <c r="R47" s="15" t="s">
        <v>498</v>
      </c>
      <c r="S47" s="16">
        <f>中指数据!H9</f>
        <v>0</v>
      </c>
      <c r="T47" s="153"/>
    </row>
    <row r="48" spans="1:20" x14ac:dyDescent="0.2">
      <c r="A48" s="139"/>
      <c r="B48" s="141"/>
      <c r="C48" s="142"/>
      <c r="D48" s="15" t="s">
        <v>499</v>
      </c>
      <c r="E48" s="14">
        <f>'城研数据 '!F88</f>
        <v>0</v>
      </c>
      <c r="F48" s="153"/>
      <c r="H48" s="139"/>
      <c r="I48" s="141"/>
      <c r="J48" s="142"/>
      <c r="K48" s="15" t="s">
        <v>499</v>
      </c>
      <c r="L48" s="16">
        <f>贝壳案例!M102</f>
        <v>0</v>
      </c>
      <c r="M48" s="153"/>
      <c r="O48" s="139"/>
      <c r="P48" s="141"/>
      <c r="Q48" s="142"/>
      <c r="R48" s="15" t="s">
        <v>499</v>
      </c>
      <c r="S48" s="16">
        <f>中指数据!G9</f>
        <v>0</v>
      </c>
      <c r="T48" s="153"/>
    </row>
    <row r="49" spans="1:24" x14ac:dyDescent="0.2">
      <c r="A49" s="139"/>
      <c r="B49" s="141"/>
      <c r="C49" s="142"/>
      <c r="D49" s="15" t="s">
        <v>500</v>
      </c>
      <c r="E49" s="14">
        <f>'城研数据 '!F89</f>
        <v>0</v>
      </c>
      <c r="F49" s="138">
        <f>ROUND(AVERAGE(E49:E51),2)</f>
        <v>0</v>
      </c>
      <c r="H49" s="139"/>
      <c r="I49" s="141"/>
      <c r="J49" s="142"/>
      <c r="K49" s="15" t="s">
        <v>500</v>
      </c>
      <c r="L49" s="14" t="s">
        <v>73</v>
      </c>
      <c r="M49" s="138" t="e">
        <f>ROUND(AVERAGE(L49:L51),2)</f>
        <v>#REF!</v>
      </c>
      <c r="O49" s="139"/>
      <c r="P49" s="141"/>
      <c r="Q49" s="142"/>
      <c r="R49" s="15" t="s">
        <v>500</v>
      </c>
      <c r="S49" s="16">
        <f>中指数据!F9</f>
        <v>0</v>
      </c>
      <c r="T49" s="138">
        <f>ROUND(AVERAGE(S49:S51),2)</f>
        <v>0</v>
      </c>
    </row>
    <row r="50" spans="1:24" x14ac:dyDescent="0.2">
      <c r="A50" s="139"/>
      <c r="B50" s="141"/>
      <c r="C50" s="142" t="s">
        <v>613</v>
      </c>
      <c r="D50" s="15" t="s">
        <v>501</v>
      </c>
      <c r="E50" s="14">
        <f>'城研数据 '!F90</f>
        <v>0</v>
      </c>
      <c r="F50" s="139"/>
      <c r="H50" s="139"/>
      <c r="I50" s="141"/>
      <c r="J50" s="142" t="s">
        <v>613</v>
      </c>
      <c r="K50" s="15" t="s">
        <v>501</v>
      </c>
      <c r="L50" s="16" t="e">
        <f>贝壳案例!#REF!</f>
        <v>#REF!</v>
      </c>
      <c r="M50" s="139"/>
      <c r="O50" s="139"/>
      <c r="P50" s="141"/>
      <c r="Q50" s="142" t="s">
        <v>613</v>
      </c>
      <c r="R50" s="15" t="s">
        <v>501</v>
      </c>
      <c r="S50" s="16">
        <f>中指数据!E9</f>
        <v>0</v>
      </c>
      <c r="T50" s="139"/>
    </row>
    <row r="51" spans="1:24" ht="14.25" customHeight="1" x14ac:dyDescent="0.2">
      <c r="A51" s="139"/>
      <c r="B51" s="141"/>
      <c r="C51" s="142"/>
      <c r="D51" s="15" t="s">
        <v>502</v>
      </c>
      <c r="E51" s="14">
        <f>'城研数据 '!F91</f>
        <v>0</v>
      </c>
      <c r="F51" s="152"/>
      <c r="H51" s="139"/>
      <c r="I51" s="141"/>
      <c r="J51" s="142"/>
      <c r="K51" s="15" t="s">
        <v>502</v>
      </c>
      <c r="L51" s="16">
        <f>贝壳案例!M101</f>
        <v>0</v>
      </c>
      <c r="M51" s="152"/>
      <c r="O51" s="139"/>
      <c r="P51" s="141"/>
      <c r="Q51" s="142"/>
      <c r="R51" s="15" t="s">
        <v>502</v>
      </c>
      <c r="S51" s="16">
        <f>中指数据!D9</f>
        <v>0</v>
      </c>
      <c r="T51" s="152"/>
    </row>
    <row r="52" spans="1:24" ht="14.25" customHeight="1" x14ac:dyDescent="0.2">
      <c r="A52" s="139"/>
      <c r="B52" s="141"/>
      <c r="C52" s="142"/>
      <c r="D52" s="15" t="s">
        <v>503</v>
      </c>
      <c r="E52" s="14">
        <f>'城研数据 '!F92</f>
        <v>0</v>
      </c>
      <c r="F52" s="138">
        <f>ROUND(AVERAGE(E52:E53),2)</f>
        <v>0</v>
      </c>
      <c r="H52" s="139"/>
      <c r="I52" s="141"/>
      <c r="J52" s="142"/>
      <c r="K52" s="15" t="s">
        <v>503</v>
      </c>
      <c r="L52" s="16">
        <f>贝壳案例!M100</f>
        <v>0</v>
      </c>
      <c r="M52" s="138">
        <f>ROUND(AVERAGE(L52:L53),2)</f>
        <v>0</v>
      </c>
      <c r="O52" s="139"/>
      <c r="P52" s="141"/>
      <c r="Q52" s="142"/>
      <c r="R52" s="15" t="s">
        <v>503</v>
      </c>
      <c r="S52" s="16">
        <f>中指数据!C9</f>
        <v>0</v>
      </c>
      <c r="T52" s="138">
        <f>ROUND(AVERAGE(S52:S53),2)</f>
        <v>0</v>
      </c>
    </row>
    <row r="53" spans="1:24" x14ac:dyDescent="0.2">
      <c r="A53" s="139"/>
      <c r="B53" s="141"/>
      <c r="C53" s="57" t="s">
        <v>612</v>
      </c>
      <c r="D53" s="15" t="s">
        <v>504</v>
      </c>
      <c r="E53" s="14">
        <f>'城研数据 '!F93</f>
        <v>0</v>
      </c>
      <c r="F53" s="152"/>
      <c r="H53" s="139"/>
      <c r="I53" s="141"/>
      <c r="J53" s="57" t="s">
        <v>612</v>
      </c>
      <c r="K53" s="15" t="s">
        <v>504</v>
      </c>
      <c r="L53" s="14" t="s">
        <v>73</v>
      </c>
      <c r="M53" s="152"/>
      <c r="O53" s="139"/>
      <c r="P53" s="141"/>
      <c r="Q53" s="57" t="s">
        <v>612</v>
      </c>
      <c r="R53" s="15" t="s">
        <v>504</v>
      </c>
      <c r="S53" s="16">
        <f>中指数据!B9</f>
        <v>0</v>
      </c>
      <c r="T53" s="152"/>
    </row>
    <row r="54" spans="1:24" x14ac:dyDescent="0.2">
      <c r="A54" s="146" t="s">
        <v>72</v>
      </c>
      <c r="B54" s="147"/>
      <c r="C54" s="147"/>
      <c r="D54" s="147"/>
      <c r="E54" s="147"/>
      <c r="F54" s="31">
        <f>ROUND(AVERAGE(F42:F53),2)</f>
        <v>0</v>
      </c>
      <c r="H54" s="146" t="s">
        <v>72</v>
      </c>
      <c r="I54" s="147"/>
      <c r="J54" s="147"/>
      <c r="K54" s="147"/>
      <c r="L54" s="147"/>
      <c r="M54" s="31" t="e">
        <f>ROUND(AVERAGE(M42:M53),2)</f>
        <v>#REF!</v>
      </c>
      <c r="O54" s="146" t="s">
        <v>72</v>
      </c>
      <c r="P54" s="147"/>
      <c r="Q54" s="147"/>
      <c r="R54" s="147"/>
      <c r="S54" s="147"/>
      <c r="T54" s="31">
        <f>ROUND(AVERAGE(T42:T53),2)</f>
        <v>0</v>
      </c>
    </row>
    <row r="57" spans="1:24" x14ac:dyDescent="0.2">
      <c r="A57" s="142" t="s">
        <v>76</v>
      </c>
      <c r="B57" s="142"/>
      <c r="C57" s="142"/>
      <c r="D57" s="142"/>
      <c r="E57" s="142"/>
      <c r="F57" s="142"/>
    </row>
    <row r="58" spans="1:24" x14ac:dyDescent="0.2">
      <c r="A58" s="14" t="s">
        <v>33</v>
      </c>
      <c r="B58" s="14" t="s">
        <v>7</v>
      </c>
      <c r="C58" s="14" t="s">
        <v>77</v>
      </c>
      <c r="D58" s="15" t="s">
        <v>79</v>
      </c>
      <c r="E58" s="14" t="s">
        <v>78</v>
      </c>
      <c r="F58" s="14" t="s">
        <v>72</v>
      </c>
      <c r="G58" s="17" t="s">
        <v>82</v>
      </c>
      <c r="H58" s="17" t="s">
        <v>83</v>
      </c>
      <c r="I58" s="17" t="s">
        <v>84</v>
      </c>
      <c r="J58" s="17" t="s">
        <v>519</v>
      </c>
      <c r="K58" s="17" t="s">
        <v>520</v>
      </c>
    </row>
    <row r="59" spans="1:24" s="91" customFormat="1" x14ac:dyDescent="0.2">
      <c r="A59" s="88">
        <v>1</v>
      </c>
      <c r="B59" s="89" t="str">
        <f>B3</f>
        <v>国融国际</v>
      </c>
      <c r="C59" s="88">
        <f>F15</f>
        <v>93.02</v>
      </c>
      <c r="D59" s="88">
        <f>M15</f>
        <v>92.34</v>
      </c>
      <c r="E59" s="88">
        <f>T15</f>
        <v>113.38</v>
      </c>
      <c r="F59" s="88">
        <f>ROUND(AVERAGE(C59:E59),2)</f>
        <v>99.58</v>
      </c>
      <c r="G59" s="90">
        <v>2.48</v>
      </c>
      <c r="H59" s="90">
        <f>30/12</f>
        <v>2.5</v>
      </c>
      <c r="I59" s="90">
        <f>ROUND(F59-G59-H59,2)</f>
        <v>94.6</v>
      </c>
      <c r="J59" s="90">
        <f>ROUND(I59/(1+5%)*2.5%,2)</f>
        <v>2.25</v>
      </c>
      <c r="K59" s="90">
        <f>I59-J59</f>
        <v>92.35</v>
      </c>
      <c r="L59" s="90"/>
    </row>
    <row r="60" spans="1:24" s="91" customFormat="1" x14ac:dyDescent="0.2">
      <c r="A60" s="88">
        <v>2</v>
      </c>
      <c r="B60" s="89" t="str">
        <f>B16</f>
        <v>林肯公园</v>
      </c>
      <c r="C60" s="88">
        <f>F28</f>
        <v>88.33</v>
      </c>
      <c r="D60" s="88">
        <f>M28</f>
        <v>99.85</v>
      </c>
      <c r="E60" s="88">
        <f>T28</f>
        <v>99.28</v>
      </c>
      <c r="F60" s="88">
        <f>ROUND(AVERAGE(C60:E60),2)</f>
        <v>95.82</v>
      </c>
      <c r="G60" s="90">
        <v>3.6</v>
      </c>
      <c r="H60" s="90">
        <f>30/12</f>
        <v>2.5</v>
      </c>
      <c r="I60" s="90">
        <f>ROUND(F60-G60-H60,2)</f>
        <v>89.72</v>
      </c>
      <c r="J60" s="90">
        <f t="shared" ref="J60:J62" si="0">ROUND(I60/(1+5%)*2.5%,2)</f>
        <v>2.14</v>
      </c>
      <c r="K60" s="90">
        <f t="shared" ref="K60" si="1">I60-J60</f>
        <v>87.58</v>
      </c>
      <c r="L60" s="90"/>
    </row>
    <row r="61" spans="1:24" x14ac:dyDescent="0.2">
      <c r="A61" s="88">
        <v>3</v>
      </c>
      <c r="B61" s="89" t="str">
        <f>B29</f>
        <v>国锐金嵿</v>
      </c>
      <c r="C61" s="88">
        <f>F41</f>
        <v>81.34</v>
      </c>
      <c r="D61" s="88">
        <f>M41</f>
        <v>93.28</v>
      </c>
      <c r="E61" s="88">
        <f>T41</f>
        <v>86.52</v>
      </c>
      <c r="F61" s="88">
        <f>ROUND(AVERAGE(C61:E61),2)</f>
        <v>87.05</v>
      </c>
      <c r="G61" s="90">
        <v>6.52</v>
      </c>
      <c r="H61" s="90">
        <f>30/12</f>
        <v>2.5</v>
      </c>
      <c r="I61" s="90">
        <f>ROUND(F61-G61-H61,2)</f>
        <v>78.03</v>
      </c>
      <c r="J61" s="90">
        <f t="shared" si="0"/>
        <v>1.86</v>
      </c>
      <c r="K61" s="90">
        <f>I61-J61</f>
        <v>76.17</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si="0"/>
        <v>#REF!</v>
      </c>
      <c r="K62" s="90" t="e">
        <f t="shared" ref="K62" si="2">I62-J62</f>
        <v>#REF!</v>
      </c>
      <c r="L62" s="90"/>
    </row>
    <row r="63" spans="1:24" x14ac:dyDescent="0.2">
      <c r="D63" s="1"/>
    </row>
    <row r="64" spans="1:24" x14ac:dyDescent="0.2">
      <c r="D64" s="1"/>
      <c r="X64" s="55"/>
    </row>
    <row r="65" spans="4:4" x14ac:dyDescent="0.2">
      <c r="D65" s="1"/>
    </row>
    <row r="66" spans="4:4" x14ac:dyDescent="0.2">
      <c r="D66" s="1"/>
    </row>
    <row r="94" spans="4:7" ht="76.5" x14ac:dyDescent="0.2">
      <c r="D94" s="16" t="str">
        <f>B59</f>
        <v>国融国际</v>
      </c>
      <c r="E94" s="115" t="s">
        <v>513</v>
      </c>
      <c r="F94" s="115" t="s">
        <v>514</v>
      </c>
      <c r="G94" s="115" t="s">
        <v>515</v>
      </c>
    </row>
    <row r="95" spans="4:7" x14ac:dyDescent="0.2">
      <c r="D95" s="16" t="s">
        <v>616</v>
      </c>
      <c r="E95" s="115">
        <f>S3</f>
        <v>113.38</v>
      </c>
      <c r="F95" s="115">
        <f>L3</f>
        <v>92.06</v>
      </c>
      <c r="G95" s="115">
        <f>G96</f>
        <v>96.54</v>
      </c>
    </row>
    <row r="96" spans="4:7" x14ac:dyDescent="0.2">
      <c r="D96" s="16" t="s">
        <v>617</v>
      </c>
      <c r="E96" s="115">
        <f>S4</f>
        <v>113.38</v>
      </c>
      <c r="F96" s="115">
        <f>F95</f>
        <v>92.06</v>
      </c>
      <c r="G96" s="115">
        <f>E4</f>
        <v>96.54</v>
      </c>
    </row>
    <row r="97" spans="4:25" x14ac:dyDescent="0.2">
      <c r="D97" s="16" t="s">
        <v>618</v>
      </c>
      <c r="E97" s="115">
        <f t="shared" ref="E97:E106" si="3">S5</f>
        <v>113.38</v>
      </c>
      <c r="F97" s="115" t="str">
        <f t="shared" ref="F97:F106" si="4">L5</f>
        <v>-</v>
      </c>
      <c r="G97" s="115">
        <f t="shared" ref="G97:G106" si="5">E5</f>
        <v>86.13</v>
      </c>
    </row>
    <row r="98" spans="4:25" x14ac:dyDescent="0.2">
      <c r="D98" s="16" t="s">
        <v>619</v>
      </c>
      <c r="E98" s="115">
        <f t="shared" si="3"/>
        <v>113.38</v>
      </c>
      <c r="F98" s="115" t="str">
        <f t="shared" si="4"/>
        <v>-</v>
      </c>
      <c r="G98" s="115">
        <f t="shared" si="5"/>
        <v>84.43</v>
      </c>
    </row>
    <row r="99" spans="4:25" x14ac:dyDescent="0.2">
      <c r="D99" s="16" t="s">
        <v>704</v>
      </c>
      <c r="E99" s="115">
        <f t="shared" si="3"/>
        <v>113.38</v>
      </c>
      <c r="F99" s="115">
        <f t="shared" si="4"/>
        <v>97.16</v>
      </c>
      <c r="G99" s="115">
        <f t="shared" si="5"/>
        <v>92.16</v>
      </c>
    </row>
    <row r="100" spans="4:25" x14ac:dyDescent="0.2">
      <c r="D100" s="16" t="s">
        <v>705</v>
      </c>
      <c r="E100" s="115">
        <f t="shared" si="3"/>
        <v>113.38</v>
      </c>
      <c r="F100" s="115">
        <f>F99</f>
        <v>97.16</v>
      </c>
      <c r="G100" s="115">
        <f t="shared" si="5"/>
        <v>92.41</v>
      </c>
    </row>
    <row r="101" spans="4:25" x14ac:dyDescent="0.2">
      <c r="D101" s="16" t="s">
        <v>706</v>
      </c>
      <c r="E101" s="115">
        <f t="shared" si="3"/>
        <v>113.38</v>
      </c>
      <c r="F101" s="115">
        <f t="shared" si="4"/>
        <v>98.5</v>
      </c>
      <c r="G101" s="115">
        <f t="shared" si="5"/>
        <v>98.32</v>
      </c>
    </row>
    <row r="102" spans="4:25" ht="27.6" customHeight="1" thickBot="1" x14ac:dyDescent="0.25">
      <c r="D102" s="16" t="s">
        <v>707</v>
      </c>
      <c r="E102" s="115">
        <f t="shared" si="3"/>
        <v>113.38</v>
      </c>
      <c r="F102" s="115">
        <f t="shared" si="4"/>
        <v>90.91</v>
      </c>
      <c r="G102" s="115">
        <f t="shared" si="5"/>
        <v>91.44</v>
      </c>
      <c r="V102" s="54">
        <f>AK3</f>
        <v>0</v>
      </c>
      <c r="W102" s="54">
        <f>AD3</f>
        <v>0</v>
      </c>
      <c r="X102" s="54">
        <f>W3</f>
        <v>0</v>
      </c>
    </row>
    <row r="103" spans="4:25" ht="15" thickBot="1" x14ac:dyDescent="0.25">
      <c r="D103" s="16" t="s">
        <v>708</v>
      </c>
      <c r="E103" s="115">
        <f t="shared" si="3"/>
        <v>113.38</v>
      </c>
      <c r="F103" s="115">
        <f>F102</f>
        <v>90.91</v>
      </c>
      <c r="G103" s="115">
        <f t="shared" si="5"/>
        <v>94.23</v>
      </c>
      <c r="V103" s="54">
        <f>AK5</f>
        <v>0</v>
      </c>
      <c r="W103" s="54">
        <f>AD5</f>
        <v>0</v>
      </c>
      <c r="X103" s="54">
        <f>W5</f>
        <v>0</v>
      </c>
    </row>
    <row r="104" spans="4:25" ht="15" thickBot="1" x14ac:dyDescent="0.25">
      <c r="D104" s="16" t="s">
        <v>709</v>
      </c>
      <c r="E104" s="115">
        <f t="shared" si="3"/>
        <v>113.38</v>
      </c>
      <c r="F104" s="115">
        <f>F103</f>
        <v>90.91</v>
      </c>
      <c r="G104" s="115">
        <f t="shared" si="5"/>
        <v>98.22</v>
      </c>
      <c r="V104" s="54">
        <f>AK8</f>
        <v>0</v>
      </c>
      <c r="W104" s="54">
        <f>AD8</f>
        <v>0</v>
      </c>
      <c r="X104" s="54">
        <f>W8</f>
        <v>0</v>
      </c>
    </row>
    <row r="105" spans="4:25" ht="15" thickBot="1" x14ac:dyDescent="0.25">
      <c r="D105" s="16" t="s">
        <v>626</v>
      </c>
      <c r="E105" s="115">
        <f t="shared" si="3"/>
        <v>113.38</v>
      </c>
      <c r="F105" s="115">
        <f t="shared" si="4"/>
        <v>90.54</v>
      </c>
      <c r="G105" s="115">
        <f t="shared" si="5"/>
        <v>94.89</v>
      </c>
      <c r="V105" s="54">
        <f>AK11</f>
        <v>0</v>
      </c>
      <c r="W105" s="54">
        <f>AD11</f>
        <v>0</v>
      </c>
      <c r="X105" s="54">
        <f>W11</f>
        <v>0</v>
      </c>
    </row>
    <row r="106" spans="4:25" ht="27.6" customHeight="1" thickBot="1" x14ac:dyDescent="0.25">
      <c r="D106" s="16" t="s">
        <v>703</v>
      </c>
      <c r="E106" s="115">
        <f t="shared" si="3"/>
        <v>113.38</v>
      </c>
      <c r="F106" s="115">
        <f t="shared" si="4"/>
        <v>108.12</v>
      </c>
      <c r="G106" s="115">
        <f t="shared" si="5"/>
        <v>96.74</v>
      </c>
      <c r="V106" s="54">
        <f>AK14</f>
        <v>0</v>
      </c>
      <c r="W106" s="54">
        <f>AD14</f>
        <v>0</v>
      </c>
      <c r="X106" s="54">
        <f>W14</f>
        <v>0</v>
      </c>
    </row>
    <row r="107" spans="4:25" ht="15" thickBot="1" x14ac:dyDescent="0.25">
      <c r="D107" s="1"/>
      <c r="E107" s="116">
        <f>ROUND(AVERAGE(E95:E106),2)</f>
        <v>113.38</v>
      </c>
      <c r="F107" s="116">
        <f>ROUND(AVERAGE(F95:F106),2)</f>
        <v>94.83</v>
      </c>
      <c r="G107" s="116">
        <f>ROUND(AVERAGE(G95:G106),2)</f>
        <v>93.5</v>
      </c>
    </row>
    <row r="108" spans="4:25" ht="77.25" thickBot="1" x14ac:dyDescent="0.25">
      <c r="U108" s="150" t="s">
        <v>6</v>
      </c>
      <c r="V108" s="151"/>
      <c r="W108" s="53" t="s">
        <v>513</v>
      </c>
      <c r="X108" s="53" t="s">
        <v>514</v>
      </c>
      <c r="Y108" s="53" t="s">
        <v>515</v>
      </c>
    </row>
    <row r="109" spans="4:25" ht="15" thickBot="1" x14ac:dyDescent="0.25">
      <c r="U109" s="148" t="s">
        <v>516</v>
      </c>
      <c r="V109" s="149"/>
      <c r="W109" s="54">
        <f>T42</f>
        <v>0</v>
      </c>
      <c r="X109" s="54">
        <f>M42</f>
        <v>0</v>
      </c>
      <c r="Y109" s="54">
        <f>F42</f>
        <v>0</v>
      </c>
    </row>
    <row r="110" spans="4:25" ht="15" thickBot="1" x14ac:dyDescent="0.25">
      <c r="U110" s="107"/>
      <c r="V110" s="108"/>
      <c r="W110" s="54"/>
      <c r="X110" s="54"/>
      <c r="Y110" s="54"/>
    </row>
    <row r="111" spans="4:25" ht="15" thickBot="1" x14ac:dyDescent="0.25">
      <c r="U111" s="107"/>
      <c r="V111" s="108"/>
      <c r="W111" s="54"/>
      <c r="X111" s="54"/>
      <c r="Y111" s="54"/>
    </row>
    <row r="112" spans="4:25" ht="15" thickBot="1" x14ac:dyDescent="0.25">
      <c r="U112" s="107"/>
      <c r="V112" s="108"/>
      <c r="W112" s="54"/>
      <c r="X112" s="54"/>
      <c r="Y112" s="54"/>
    </row>
    <row r="113" spans="4:25" ht="15" thickBot="1" x14ac:dyDescent="0.25">
      <c r="U113" s="148" t="s">
        <v>509</v>
      </c>
      <c r="V113" s="149"/>
      <c r="W113" s="54">
        <f>T43</f>
        <v>0</v>
      </c>
      <c r="X113" s="54">
        <f>M43</f>
        <v>0</v>
      </c>
      <c r="Y113" s="54">
        <f>F43</f>
        <v>0</v>
      </c>
    </row>
    <row r="114" spans="4:25" ht="15" thickBot="1" x14ac:dyDescent="0.25">
      <c r="U114" s="148" t="s">
        <v>510</v>
      </c>
      <c r="V114" s="149"/>
      <c r="W114" s="54">
        <f>T46</f>
        <v>0</v>
      </c>
      <c r="X114" s="54">
        <f>M46</f>
        <v>0</v>
      </c>
      <c r="Y114" s="54">
        <f>F46</f>
        <v>0</v>
      </c>
    </row>
    <row r="115" spans="4:25" ht="77.25" thickBot="1" x14ac:dyDescent="0.25">
      <c r="D115" s="1" t="str">
        <f>B60</f>
        <v>林肯公园</v>
      </c>
      <c r="E115" s="53" t="s">
        <v>513</v>
      </c>
      <c r="F115" s="53" t="s">
        <v>514</v>
      </c>
      <c r="G115" s="53" t="s">
        <v>515</v>
      </c>
      <c r="U115" s="148" t="s">
        <v>511</v>
      </c>
      <c r="V115" s="149"/>
      <c r="W115" s="54">
        <f>T49</f>
        <v>0</v>
      </c>
      <c r="X115" s="54" t="e">
        <f>M49</f>
        <v>#REF!</v>
      </c>
      <c r="Y115" s="54">
        <f>F49</f>
        <v>0</v>
      </c>
    </row>
    <row r="116" spans="4:25" ht="15" thickBot="1" x14ac:dyDescent="0.25">
      <c r="D116" s="16" t="s">
        <v>616</v>
      </c>
      <c r="E116" s="114">
        <f>S16</f>
        <v>101.64</v>
      </c>
      <c r="F116" s="114">
        <f>L16</f>
        <v>96</v>
      </c>
      <c r="G116" s="114">
        <f>G117</f>
        <v>86.99</v>
      </c>
      <c r="U116" s="148" t="s">
        <v>517</v>
      </c>
      <c r="V116" s="149"/>
      <c r="W116" s="54">
        <f>T52</f>
        <v>0</v>
      </c>
      <c r="X116" s="54">
        <f>M52</f>
        <v>0</v>
      </c>
      <c r="Y116" s="54">
        <f>F52</f>
        <v>0</v>
      </c>
    </row>
    <row r="117" spans="4:25" ht="15" thickBot="1" x14ac:dyDescent="0.25">
      <c r="D117" s="16" t="s">
        <v>617</v>
      </c>
      <c r="E117" s="114">
        <f>S17</f>
        <v>101.24</v>
      </c>
      <c r="F117" s="114">
        <f>L17</f>
        <v>92.81</v>
      </c>
      <c r="G117" s="114">
        <f>E17</f>
        <v>86.99</v>
      </c>
      <c r="U117" s="107"/>
      <c r="V117" s="108"/>
      <c r="W117" s="54"/>
      <c r="X117" s="54"/>
      <c r="Y117" s="54"/>
    </row>
    <row r="118" spans="4:25" ht="15" thickBot="1" x14ac:dyDescent="0.25">
      <c r="D118" s="16" t="s">
        <v>618</v>
      </c>
      <c r="E118" s="114">
        <f t="shared" ref="E118:E127" si="6">S18</f>
        <v>99.39</v>
      </c>
      <c r="F118" s="114">
        <f>F117</f>
        <v>92.81</v>
      </c>
      <c r="G118" s="114">
        <f>G119</f>
        <v>84.96</v>
      </c>
      <c r="U118" s="107"/>
      <c r="V118" s="108"/>
      <c r="W118" s="54"/>
      <c r="X118" s="54"/>
      <c r="Y118" s="54"/>
    </row>
    <row r="119" spans="4:25" ht="15" thickBot="1" x14ac:dyDescent="0.25">
      <c r="D119" s="16" t="s">
        <v>619</v>
      </c>
      <c r="E119" s="114">
        <f t="shared" si="6"/>
        <v>96.09</v>
      </c>
      <c r="F119" s="114">
        <f t="shared" ref="F119:F127" si="7">L19</f>
        <v>98.51</v>
      </c>
      <c r="G119" s="114">
        <f t="shared" ref="G119:G127" si="8">E19</f>
        <v>84.96</v>
      </c>
      <c r="U119" s="107"/>
      <c r="V119" s="108"/>
      <c r="W119" s="54"/>
      <c r="X119" s="54"/>
      <c r="Y119" s="54"/>
    </row>
    <row r="120" spans="4:25" ht="15" thickBot="1" x14ac:dyDescent="0.25">
      <c r="D120" s="16" t="s">
        <v>704</v>
      </c>
      <c r="E120" s="114">
        <f t="shared" si="6"/>
        <v>98.13</v>
      </c>
      <c r="F120" s="114">
        <f t="shared" si="7"/>
        <v>93.67</v>
      </c>
      <c r="G120" s="114">
        <f t="shared" si="8"/>
        <v>85.32</v>
      </c>
      <c r="U120" s="107"/>
      <c r="V120" s="108"/>
      <c r="W120" s="54"/>
      <c r="X120" s="54"/>
      <c r="Y120" s="54"/>
    </row>
    <row r="121" spans="4:25" ht="15" thickBot="1" x14ac:dyDescent="0.25">
      <c r="D121" s="16" t="s">
        <v>705</v>
      </c>
      <c r="E121" s="114">
        <f t="shared" si="6"/>
        <v>100.43</v>
      </c>
      <c r="F121" s="114">
        <f t="shared" si="7"/>
        <v>106.56</v>
      </c>
      <c r="G121" s="114">
        <f t="shared" si="8"/>
        <v>84.47</v>
      </c>
      <c r="U121" s="107"/>
      <c r="V121" s="108"/>
      <c r="W121" s="54"/>
      <c r="X121" s="54"/>
      <c r="Y121" s="54"/>
    </row>
    <row r="122" spans="4:25" ht="15" thickBot="1" x14ac:dyDescent="0.25">
      <c r="D122" s="16" t="s">
        <v>706</v>
      </c>
      <c r="E122" s="114">
        <f t="shared" si="6"/>
        <v>100.86</v>
      </c>
      <c r="F122" s="114">
        <f t="shared" si="7"/>
        <v>104.74</v>
      </c>
      <c r="G122" s="114">
        <f t="shared" si="8"/>
        <v>92</v>
      </c>
      <c r="U122" s="107"/>
      <c r="V122" s="108"/>
      <c r="W122" s="54"/>
      <c r="X122" s="54"/>
      <c r="Y122" s="54"/>
    </row>
    <row r="123" spans="4:25" ht="27.6" customHeight="1" thickBot="1" x14ac:dyDescent="0.25">
      <c r="D123" s="16" t="s">
        <v>707</v>
      </c>
      <c r="E123" s="114">
        <f t="shared" si="6"/>
        <v>98.48</v>
      </c>
      <c r="F123" s="114">
        <f t="shared" si="7"/>
        <v>102.67</v>
      </c>
      <c r="G123" s="114">
        <f t="shared" si="8"/>
        <v>88.73</v>
      </c>
      <c r="U123" s="107"/>
      <c r="V123" s="108"/>
      <c r="W123" s="54"/>
      <c r="X123" s="54"/>
      <c r="Y123" s="54"/>
    </row>
    <row r="124" spans="4:25" ht="15" thickBot="1" x14ac:dyDescent="0.25">
      <c r="D124" s="16" t="s">
        <v>708</v>
      </c>
      <c r="E124" s="114">
        <f t="shared" si="6"/>
        <v>99.14</v>
      </c>
      <c r="F124" s="114">
        <f t="shared" si="7"/>
        <v>103.31</v>
      </c>
      <c r="G124" s="114">
        <f t="shared" si="8"/>
        <v>88.78</v>
      </c>
      <c r="U124" s="150" t="s">
        <v>512</v>
      </c>
      <c r="V124" s="151"/>
      <c r="W124" s="54">
        <f>T54</f>
        <v>0</v>
      </c>
      <c r="X124" s="54" t="e">
        <f>M54</f>
        <v>#REF!</v>
      </c>
      <c r="Y124" s="54">
        <f>F54</f>
        <v>0</v>
      </c>
    </row>
    <row r="125" spans="4:25" ht="15" thickBot="1" x14ac:dyDescent="0.25">
      <c r="D125" s="16" t="s">
        <v>709</v>
      </c>
      <c r="E125" s="114">
        <f t="shared" si="6"/>
        <v>100.32</v>
      </c>
      <c r="F125" s="114">
        <f>F124</f>
        <v>103.31</v>
      </c>
      <c r="G125" s="114">
        <f t="shared" si="8"/>
        <v>90.9</v>
      </c>
    </row>
    <row r="126" spans="4:25" ht="15" thickBot="1" x14ac:dyDescent="0.25">
      <c r="D126" s="16" t="s">
        <v>626</v>
      </c>
      <c r="E126" s="114">
        <f t="shared" si="6"/>
        <v>96.96</v>
      </c>
      <c r="F126" s="114">
        <f>F124</f>
        <v>103.31</v>
      </c>
      <c r="G126" s="114">
        <f t="shared" si="8"/>
        <v>85.16</v>
      </c>
    </row>
    <row r="127" spans="4:25" ht="27.6" customHeight="1" thickBot="1" x14ac:dyDescent="0.25">
      <c r="D127" s="16" t="s">
        <v>703</v>
      </c>
      <c r="E127" s="114">
        <f t="shared" si="6"/>
        <v>98.64</v>
      </c>
      <c r="F127" s="114">
        <f t="shared" si="7"/>
        <v>108.18</v>
      </c>
      <c r="G127" s="114">
        <f t="shared" si="8"/>
        <v>91.86</v>
      </c>
    </row>
    <row r="128" spans="4:25" ht="15" thickBot="1" x14ac:dyDescent="0.25">
      <c r="D128" s="16" t="s">
        <v>512</v>
      </c>
      <c r="E128" s="54">
        <f>ROUND(AVERAGE(E116:E127),2)</f>
        <v>99.28</v>
      </c>
      <c r="F128" s="54">
        <f>ROUND(AVERAGE(F116:F127),2)</f>
        <v>100.49</v>
      </c>
      <c r="G128" s="54">
        <f>ROUND(AVERAGE(G116:G127),2)</f>
        <v>87.59</v>
      </c>
    </row>
    <row r="129" spans="3:7" x14ac:dyDescent="0.2">
      <c r="D129" s="110"/>
      <c r="E129" s="111"/>
      <c r="F129" s="111"/>
      <c r="G129" s="111"/>
    </row>
    <row r="130" spans="3:7" x14ac:dyDescent="0.2">
      <c r="D130" s="110"/>
      <c r="E130" s="111"/>
      <c r="F130" s="111"/>
      <c r="G130" s="111"/>
    </row>
    <row r="131" spans="3:7" x14ac:dyDescent="0.2">
      <c r="D131" s="110"/>
      <c r="E131" s="111"/>
      <c r="F131" s="111"/>
      <c r="G131" s="111"/>
    </row>
    <row r="132" spans="3:7" x14ac:dyDescent="0.2">
      <c r="C132" s="110"/>
      <c r="D132" s="110"/>
      <c r="E132" s="111"/>
      <c r="F132" s="111"/>
      <c r="G132" s="111"/>
    </row>
    <row r="135" spans="3:7" ht="15" thickBot="1" x14ac:dyDescent="0.25"/>
    <row r="136" spans="3:7" ht="77.25" thickBot="1" x14ac:dyDescent="0.25">
      <c r="D136" s="1" t="str">
        <f>B61</f>
        <v>国锐金嵿</v>
      </c>
      <c r="E136" s="53" t="s">
        <v>513</v>
      </c>
      <c r="F136" s="53" t="s">
        <v>514</v>
      </c>
      <c r="G136" s="53" t="s">
        <v>515</v>
      </c>
    </row>
    <row r="137" spans="3:7" ht="15" thickBot="1" x14ac:dyDescent="0.25">
      <c r="D137" s="16" t="s">
        <v>616</v>
      </c>
      <c r="E137" s="114">
        <f>S29</f>
        <v>89.84</v>
      </c>
      <c r="F137" s="114">
        <f>L29</f>
        <v>92.51</v>
      </c>
      <c r="G137" s="114">
        <f>G138</f>
        <v>90.45</v>
      </c>
    </row>
    <row r="138" spans="3:7" ht="15" thickBot="1" x14ac:dyDescent="0.25">
      <c r="D138" s="16" t="s">
        <v>617</v>
      </c>
      <c r="E138" s="114">
        <f>S30</f>
        <v>88.39</v>
      </c>
      <c r="F138" s="114">
        <f>F137</f>
        <v>92.51</v>
      </c>
      <c r="G138" s="114">
        <f>E30</f>
        <v>90.45</v>
      </c>
    </row>
    <row r="139" spans="3:7" ht="15" thickBot="1" x14ac:dyDescent="0.25">
      <c r="D139" s="16" t="s">
        <v>618</v>
      </c>
      <c r="E139" s="114">
        <f t="shared" ref="E139:E148" si="9">S31</f>
        <v>86.95</v>
      </c>
      <c r="F139" s="114">
        <f>F138</f>
        <v>92.51</v>
      </c>
      <c r="G139" s="114">
        <f t="shared" ref="G139:G148" si="10">E31</f>
        <v>84.71</v>
      </c>
    </row>
    <row r="140" spans="3:7" ht="15" thickBot="1" x14ac:dyDescent="0.25">
      <c r="D140" s="16" t="s">
        <v>619</v>
      </c>
      <c r="E140" s="114">
        <f t="shared" si="9"/>
        <v>85.16</v>
      </c>
      <c r="F140" s="114">
        <f t="shared" ref="F140:F148" si="11">L32</f>
        <v>79.05</v>
      </c>
      <c r="G140" s="114">
        <f t="shared" si="10"/>
        <v>88.41</v>
      </c>
    </row>
    <row r="141" spans="3:7" ht="15" thickBot="1" x14ac:dyDescent="0.25">
      <c r="D141" s="16" t="s">
        <v>704</v>
      </c>
      <c r="E141" s="114">
        <f t="shared" si="9"/>
        <v>85.51</v>
      </c>
      <c r="F141" s="114">
        <f t="shared" si="11"/>
        <v>91.44</v>
      </c>
      <c r="G141" s="114">
        <f t="shared" si="10"/>
        <v>63.7</v>
      </c>
    </row>
    <row r="142" spans="3:7" ht="15" thickBot="1" x14ac:dyDescent="0.25">
      <c r="D142" s="16" t="s">
        <v>705</v>
      </c>
      <c r="E142" s="114">
        <f t="shared" si="9"/>
        <v>88.54</v>
      </c>
      <c r="F142" s="114">
        <f t="shared" si="11"/>
        <v>101.62</v>
      </c>
      <c r="G142" s="114">
        <f t="shared" si="10"/>
        <v>83.66</v>
      </c>
    </row>
    <row r="143" spans="3:7" ht="15" thickBot="1" x14ac:dyDescent="0.25">
      <c r="D143" s="16" t="s">
        <v>706</v>
      </c>
      <c r="E143" s="114">
        <f t="shared" si="9"/>
        <v>87.8</v>
      </c>
      <c r="F143" s="114">
        <f>F142</f>
        <v>101.62</v>
      </c>
      <c r="G143" s="114">
        <f t="shared" si="10"/>
        <v>83.02</v>
      </c>
    </row>
    <row r="144" spans="3:7" ht="27.6" customHeight="1" thickBot="1" x14ac:dyDescent="0.25">
      <c r="D144" s="16" t="s">
        <v>707</v>
      </c>
      <c r="E144" s="114">
        <f t="shared" si="9"/>
        <v>85.58</v>
      </c>
      <c r="F144" s="114">
        <f t="shared" si="11"/>
        <v>97</v>
      </c>
      <c r="G144" s="114">
        <f t="shared" si="10"/>
        <v>80.87</v>
      </c>
    </row>
    <row r="145" spans="4:7" ht="15" thickBot="1" x14ac:dyDescent="0.25">
      <c r="D145" s="16" t="s">
        <v>708</v>
      </c>
      <c r="E145" s="114">
        <f t="shared" si="9"/>
        <v>83.69</v>
      </c>
      <c r="F145" s="114">
        <f t="shared" si="11"/>
        <v>81.44</v>
      </c>
      <c r="G145" s="114">
        <f t="shared" si="10"/>
        <v>79.040000000000006</v>
      </c>
    </row>
    <row r="146" spans="4:7" ht="15" thickBot="1" x14ac:dyDescent="0.25">
      <c r="D146" s="16" t="s">
        <v>709</v>
      </c>
      <c r="E146" s="114">
        <f t="shared" si="9"/>
        <v>84.13</v>
      </c>
      <c r="F146" s="114">
        <f>F145</f>
        <v>81.44</v>
      </c>
      <c r="G146" s="114">
        <f t="shared" si="10"/>
        <v>76.25</v>
      </c>
    </row>
    <row r="147" spans="4:7" ht="15" thickBot="1" x14ac:dyDescent="0.25">
      <c r="D147" s="16" t="s">
        <v>626</v>
      </c>
      <c r="E147" s="114">
        <f t="shared" si="9"/>
        <v>85.51</v>
      </c>
      <c r="F147" s="114">
        <f>F146</f>
        <v>81.44</v>
      </c>
      <c r="G147" s="114">
        <f t="shared" si="10"/>
        <v>83.2</v>
      </c>
    </row>
    <row r="148" spans="4:7" ht="27.6" customHeight="1" thickBot="1" x14ac:dyDescent="0.25">
      <c r="D148" s="16" t="s">
        <v>703</v>
      </c>
      <c r="E148" s="114">
        <f t="shared" si="9"/>
        <v>87.11</v>
      </c>
      <c r="F148" s="114">
        <f t="shared" si="11"/>
        <v>92.46</v>
      </c>
      <c r="G148" s="114">
        <f t="shared" si="10"/>
        <v>84.25</v>
      </c>
    </row>
    <row r="149" spans="4:7" ht="15" thickBot="1" x14ac:dyDescent="0.25">
      <c r="D149" s="1" t="s">
        <v>512</v>
      </c>
      <c r="E149" s="54">
        <f>ROUND(AVERAGE(E137:E148),2)</f>
        <v>86.52</v>
      </c>
      <c r="F149" s="54">
        <f t="shared" ref="F149:G149" si="12">ROUND(AVERAGE(F137:F148),2)</f>
        <v>90.42</v>
      </c>
      <c r="G149" s="54">
        <f t="shared" si="12"/>
        <v>82.33</v>
      </c>
    </row>
  </sheetData>
  <mergeCells count="143">
    <mergeCell ref="U124:V124"/>
    <mergeCell ref="U108:V108"/>
    <mergeCell ref="U109:V109"/>
    <mergeCell ref="U113:V113"/>
    <mergeCell ref="U114:V114"/>
    <mergeCell ref="A57:F57"/>
    <mergeCell ref="F52:F53"/>
    <mergeCell ref="M52:M53"/>
    <mergeCell ref="T52:T53"/>
    <mergeCell ref="A54:E54"/>
    <mergeCell ref="H54:L54"/>
    <mergeCell ref="O54:S54"/>
    <mergeCell ref="U115:V115"/>
    <mergeCell ref="U116:V116"/>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A41:E41"/>
    <mergeCell ref="H41:L41"/>
    <mergeCell ref="O41:S41"/>
    <mergeCell ref="A42:A53"/>
    <mergeCell ref="B42:B53"/>
    <mergeCell ref="C42:C43"/>
    <mergeCell ref="H42:H53"/>
    <mergeCell ref="I42:I53"/>
    <mergeCell ref="J42:J43"/>
    <mergeCell ref="O42:O53"/>
    <mergeCell ref="T29:T30"/>
    <mergeCell ref="C31:C33"/>
    <mergeCell ref="F31:F33"/>
    <mergeCell ref="J31:J33"/>
    <mergeCell ref="M31:M33"/>
    <mergeCell ref="Q31:Q33"/>
    <mergeCell ref="C37:C39"/>
    <mergeCell ref="F37:F39"/>
    <mergeCell ref="J37:J39"/>
    <mergeCell ref="M37:M39"/>
    <mergeCell ref="Q37:Q39"/>
    <mergeCell ref="T37:T39"/>
    <mergeCell ref="T31:T33"/>
    <mergeCell ref="C34:C36"/>
    <mergeCell ref="F34:F36"/>
    <mergeCell ref="J34:J36"/>
    <mergeCell ref="M34:M36"/>
    <mergeCell ref="Q34:Q36"/>
    <mergeCell ref="T34:T36"/>
    <mergeCell ref="A28:E28"/>
    <mergeCell ref="H28:L28"/>
    <mergeCell ref="O28:S28"/>
    <mergeCell ref="A29:A40"/>
    <mergeCell ref="B29:B40"/>
    <mergeCell ref="C29:C30"/>
    <mergeCell ref="F29:F30"/>
    <mergeCell ref="H29:H40"/>
    <mergeCell ref="I29:I40"/>
    <mergeCell ref="J29:J30"/>
    <mergeCell ref="M29:M30"/>
    <mergeCell ref="O29:O40"/>
    <mergeCell ref="P29:P40"/>
    <mergeCell ref="Q29:Q30"/>
    <mergeCell ref="T16:T17"/>
    <mergeCell ref="C18:C20"/>
    <mergeCell ref="F18:F20"/>
    <mergeCell ref="J18:J20"/>
    <mergeCell ref="M18:M20"/>
    <mergeCell ref="Q18:Q20"/>
    <mergeCell ref="C24:C26"/>
    <mergeCell ref="F24:F26"/>
    <mergeCell ref="J24:J26"/>
    <mergeCell ref="M24:M26"/>
    <mergeCell ref="Q24:Q26"/>
    <mergeCell ref="T24:T26"/>
    <mergeCell ref="T18:T20"/>
    <mergeCell ref="C21:C23"/>
    <mergeCell ref="F21:F23"/>
    <mergeCell ref="J21:J23"/>
    <mergeCell ref="M21:M23"/>
    <mergeCell ref="Q21:Q23"/>
    <mergeCell ref="T21:T23"/>
    <mergeCell ref="A15:E15"/>
    <mergeCell ref="H15:L15"/>
    <mergeCell ref="O15:S15"/>
    <mergeCell ref="A16:A27"/>
    <mergeCell ref="B16:B27"/>
    <mergeCell ref="C16:C17"/>
    <mergeCell ref="F16:F17"/>
    <mergeCell ref="H16:H27"/>
    <mergeCell ref="I16:I27"/>
    <mergeCell ref="J16:J17"/>
    <mergeCell ref="M16:M17"/>
    <mergeCell ref="O16:O27"/>
    <mergeCell ref="P16:P27"/>
    <mergeCell ref="Q16:Q17"/>
    <mergeCell ref="F8:F10"/>
    <mergeCell ref="J8:J10"/>
    <mergeCell ref="M8:M10"/>
    <mergeCell ref="Q8:Q10"/>
    <mergeCell ref="T8:T10"/>
    <mergeCell ref="O3:O14"/>
    <mergeCell ref="P3:P14"/>
    <mergeCell ref="Q3:Q4"/>
    <mergeCell ref="T3:T4"/>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 ref="C11:C13"/>
    <mergeCell ref="F11:F13"/>
    <mergeCell ref="J11:J13"/>
    <mergeCell ref="M11:M13"/>
    <mergeCell ref="Q11:Q13"/>
    <mergeCell ref="T11:T13"/>
    <mergeCell ref="T5:T7"/>
    <mergeCell ref="C8:C10"/>
  </mergeCells>
  <phoneticPr fontId="6"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K87"/>
  <sheetViews>
    <sheetView workbookViewId="0">
      <selection activeCell="K28" sqref="K28:K39"/>
    </sheetView>
  </sheetViews>
  <sheetFormatPr defaultColWidth="9" defaultRowHeight="14.25" x14ac:dyDescent="0.2"/>
  <cols>
    <col min="1" max="1" width="20.75" style="2" customWidth="1"/>
    <col min="2" max="2" width="17.125" style="2" customWidth="1"/>
    <col min="3" max="3" width="23.375" style="2" customWidth="1"/>
    <col min="4" max="8" width="9" style="2"/>
    <col min="9" max="9" width="14.25" style="2" customWidth="1"/>
    <col min="10" max="10" width="12.375" style="2" customWidth="1"/>
    <col min="11" max="16384" width="9" style="2"/>
  </cols>
  <sheetData>
    <row r="1" spans="1:11" x14ac:dyDescent="0.2">
      <c r="A1" s="84" t="s">
        <v>142</v>
      </c>
      <c r="B1" s="84" t="s">
        <v>603</v>
      </c>
      <c r="C1" s="84" t="s">
        <v>604</v>
      </c>
      <c r="D1" s="84" t="s">
        <v>605</v>
      </c>
      <c r="E1" s="2" t="s">
        <v>627</v>
      </c>
    </row>
    <row r="2" spans="1:11" s="37" customFormat="1" x14ac:dyDescent="0.2">
      <c r="A2" s="119" t="s">
        <v>3093</v>
      </c>
      <c r="B2" s="48">
        <v>2024</v>
      </c>
      <c r="C2" s="48" t="s">
        <v>12</v>
      </c>
      <c r="D2" s="48">
        <v>86.134281975999997</v>
      </c>
      <c r="E2" s="37">
        <f>ROUND(D2,2)</f>
        <v>86.13</v>
      </c>
      <c r="I2" s="2"/>
      <c r="J2" s="15" t="s">
        <v>703</v>
      </c>
      <c r="K2" s="37">
        <f>E4</f>
        <v>90.75</v>
      </c>
    </row>
    <row r="3" spans="1:11" s="37" customFormat="1" x14ac:dyDescent="0.2">
      <c r="A3" s="48" t="s">
        <v>715</v>
      </c>
      <c r="B3" s="48">
        <v>2024</v>
      </c>
      <c r="C3" s="48" t="s">
        <v>13</v>
      </c>
      <c r="D3" s="48">
        <v>96.541026592999998</v>
      </c>
      <c r="E3" s="37">
        <f t="shared" ref="E3:E4" si="0">ROUND(D3,2)</f>
        <v>96.54</v>
      </c>
      <c r="I3" s="2"/>
      <c r="J3" s="15" t="s">
        <v>3081</v>
      </c>
      <c r="K3" s="37">
        <f>E3</f>
        <v>96.54</v>
      </c>
    </row>
    <row r="4" spans="1:11" s="37" customFormat="1" x14ac:dyDescent="0.2">
      <c r="A4" s="48" t="s">
        <v>715</v>
      </c>
      <c r="B4" s="48">
        <v>2024</v>
      </c>
      <c r="C4" s="48" t="s">
        <v>14</v>
      </c>
      <c r="D4" s="48">
        <v>90.752388621999998</v>
      </c>
      <c r="E4" s="37">
        <f t="shared" si="0"/>
        <v>90.75</v>
      </c>
      <c r="I4" s="2"/>
      <c r="J4" s="15" t="s">
        <v>3082</v>
      </c>
      <c r="K4" s="37">
        <f>E2</f>
        <v>86.13</v>
      </c>
    </row>
    <row r="5" spans="1:11" s="37" customFormat="1" x14ac:dyDescent="0.2">
      <c r="A5" s="48" t="s">
        <v>715</v>
      </c>
      <c r="B5" s="48">
        <v>2025</v>
      </c>
      <c r="C5" s="48" t="s">
        <v>26</v>
      </c>
      <c r="D5" s="48">
        <v>96.740433408000001</v>
      </c>
      <c r="E5" s="37">
        <f t="shared" ref="E5:E39" si="1">ROUND(D5,2)</f>
        <v>96.74</v>
      </c>
      <c r="I5" s="2"/>
      <c r="J5" s="15" t="s">
        <v>3091</v>
      </c>
      <c r="K5" s="37">
        <f>E13</f>
        <v>84.43</v>
      </c>
    </row>
    <row r="6" spans="1:11" s="37" customFormat="1" x14ac:dyDescent="0.2">
      <c r="A6" s="48" t="s">
        <v>715</v>
      </c>
      <c r="B6" s="48">
        <v>2025</v>
      </c>
      <c r="C6" s="48" t="s">
        <v>15</v>
      </c>
      <c r="D6" s="48">
        <v>94.891910621999997</v>
      </c>
      <c r="E6" s="37">
        <f t="shared" si="1"/>
        <v>94.89</v>
      </c>
      <c r="I6" s="2"/>
      <c r="J6" s="15" t="s">
        <v>3083</v>
      </c>
      <c r="K6" s="37">
        <f>E12</f>
        <v>92.16</v>
      </c>
    </row>
    <row r="7" spans="1:11" s="37" customFormat="1" x14ac:dyDescent="0.2">
      <c r="A7" s="48" t="s">
        <v>715</v>
      </c>
      <c r="B7" s="48">
        <v>2025</v>
      </c>
      <c r="C7" s="48" t="s">
        <v>16</v>
      </c>
      <c r="D7" s="48">
        <v>98.224859882999993</v>
      </c>
      <c r="E7" s="37">
        <f t="shared" si="1"/>
        <v>98.22</v>
      </c>
      <c r="I7" s="2"/>
      <c r="J7" s="15" t="s">
        <v>3084</v>
      </c>
      <c r="K7" s="37">
        <f>E11</f>
        <v>92.41</v>
      </c>
    </row>
    <row r="8" spans="1:11" s="37" customFormat="1" x14ac:dyDescent="0.2">
      <c r="A8" s="48" t="s">
        <v>715</v>
      </c>
      <c r="B8" s="48">
        <v>2025</v>
      </c>
      <c r="C8" s="48" t="s">
        <v>17</v>
      </c>
      <c r="D8" s="48">
        <v>94.229511582000001</v>
      </c>
      <c r="E8" s="37">
        <f t="shared" si="1"/>
        <v>94.23</v>
      </c>
      <c r="I8" s="2"/>
      <c r="J8" s="15" t="s">
        <v>3085</v>
      </c>
      <c r="K8" s="37">
        <f>E10</f>
        <v>98.32</v>
      </c>
    </row>
    <row r="9" spans="1:11" s="37" customFormat="1" x14ac:dyDescent="0.2">
      <c r="A9" s="48" t="s">
        <v>715</v>
      </c>
      <c r="B9" s="48">
        <v>2025</v>
      </c>
      <c r="C9" s="48" t="s">
        <v>27</v>
      </c>
      <c r="D9" s="48">
        <v>91.442900835000003</v>
      </c>
      <c r="E9" s="37">
        <f t="shared" si="1"/>
        <v>91.44</v>
      </c>
      <c r="I9" s="2"/>
      <c r="J9" s="15" t="s">
        <v>3086</v>
      </c>
      <c r="K9" s="37">
        <f>E9</f>
        <v>91.44</v>
      </c>
    </row>
    <row r="10" spans="1:11" s="37" customFormat="1" x14ac:dyDescent="0.2">
      <c r="A10" s="48" t="s">
        <v>715</v>
      </c>
      <c r="B10" s="48">
        <v>2025</v>
      </c>
      <c r="C10" s="48" t="s">
        <v>18</v>
      </c>
      <c r="D10" s="48">
        <v>98.315991237999995</v>
      </c>
      <c r="E10" s="37">
        <f t="shared" si="1"/>
        <v>98.32</v>
      </c>
      <c r="I10" s="2"/>
      <c r="J10" s="15" t="s">
        <v>3087</v>
      </c>
      <c r="K10" s="37">
        <f>E8</f>
        <v>94.23</v>
      </c>
    </row>
    <row r="11" spans="1:11" s="37" customFormat="1" x14ac:dyDescent="0.2">
      <c r="A11" s="48" t="s">
        <v>715</v>
      </c>
      <c r="B11" s="48">
        <v>2025</v>
      </c>
      <c r="C11" s="48" t="s">
        <v>19</v>
      </c>
      <c r="D11" s="48">
        <v>92.414457327999997</v>
      </c>
      <c r="E11" s="37">
        <f t="shared" si="1"/>
        <v>92.41</v>
      </c>
      <c r="I11" s="2"/>
      <c r="J11" s="15" t="s">
        <v>3088</v>
      </c>
      <c r="K11" s="37">
        <f>E7</f>
        <v>98.22</v>
      </c>
    </row>
    <row r="12" spans="1:11" s="37" customFormat="1" x14ac:dyDescent="0.2">
      <c r="A12" s="48" t="s">
        <v>715</v>
      </c>
      <c r="B12" s="48">
        <v>2025</v>
      </c>
      <c r="C12" s="48" t="s">
        <v>20</v>
      </c>
      <c r="D12" s="48">
        <v>92.157928877000003</v>
      </c>
      <c r="E12" s="37">
        <f t="shared" si="1"/>
        <v>92.16</v>
      </c>
      <c r="I12" s="2"/>
      <c r="J12" s="15" t="s">
        <v>3089</v>
      </c>
      <c r="K12" s="37">
        <f>E6</f>
        <v>94.89</v>
      </c>
    </row>
    <row r="13" spans="1:11" x14ac:dyDescent="0.2">
      <c r="A13" s="48" t="s">
        <v>715</v>
      </c>
      <c r="B13" s="48">
        <v>2025</v>
      </c>
      <c r="C13" s="48" t="s">
        <v>28</v>
      </c>
      <c r="D13" s="48">
        <v>84.429180746</v>
      </c>
      <c r="E13" s="37">
        <f t="shared" si="1"/>
        <v>84.43</v>
      </c>
      <c r="J13" s="15" t="s">
        <v>3090</v>
      </c>
      <c r="K13" s="37">
        <f>E5</f>
        <v>96.74</v>
      </c>
    </row>
    <row r="14" spans="1:11" x14ac:dyDescent="0.2">
      <c r="J14" s="117"/>
    </row>
    <row r="15" spans="1:11" x14ac:dyDescent="0.2">
      <c r="A15" s="48" t="s">
        <v>718</v>
      </c>
      <c r="B15" s="48">
        <v>2024</v>
      </c>
      <c r="C15" s="48" t="s">
        <v>12</v>
      </c>
      <c r="D15" s="48">
        <v>85.960199582000001</v>
      </c>
      <c r="E15" s="37">
        <f t="shared" si="1"/>
        <v>85.96</v>
      </c>
      <c r="I15" s="17"/>
      <c r="J15" s="15" t="s">
        <v>703</v>
      </c>
      <c r="K15" s="2">
        <f>E17</f>
        <v>94.86</v>
      </c>
    </row>
    <row r="16" spans="1:11" x14ac:dyDescent="0.2">
      <c r="A16" s="119" t="s">
        <v>3094</v>
      </c>
      <c r="B16" s="48">
        <v>2024</v>
      </c>
      <c r="C16" s="48" t="s">
        <v>13</v>
      </c>
      <c r="D16" s="48">
        <v>86.992224589000003</v>
      </c>
      <c r="E16" s="37">
        <f t="shared" si="1"/>
        <v>86.99</v>
      </c>
      <c r="I16" s="17"/>
      <c r="J16" s="15" t="s">
        <v>3081</v>
      </c>
      <c r="K16" s="2">
        <f>E16</f>
        <v>86.99</v>
      </c>
    </row>
    <row r="17" spans="1:11" x14ac:dyDescent="0.2">
      <c r="A17" s="48" t="s">
        <v>718</v>
      </c>
      <c r="B17" s="48">
        <v>2024</v>
      </c>
      <c r="C17" s="48" t="s">
        <v>14</v>
      </c>
      <c r="D17" s="48">
        <v>94.858811137999993</v>
      </c>
      <c r="E17" s="37">
        <f t="shared" si="1"/>
        <v>94.86</v>
      </c>
      <c r="I17" s="17"/>
      <c r="J17" s="15" t="s">
        <v>3082</v>
      </c>
      <c r="K17" s="2">
        <f>E15</f>
        <v>85.96</v>
      </c>
    </row>
    <row r="18" spans="1:11" x14ac:dyDescent="0.2">
      <c r="A18" s="48" t="s">
        <v>718</v>
      </c>
      <c r="B18" s="48">
        <v>2025</v>
      </c>
      <c r="C18" s="48" t="s">
        <v>26</v>
      </c>
      <c r="D18" s="48">
        <v>91.864437003999996</v>
      </c>
      <c r="E18" s="37">
        <f t="shared" si="1"/>
        <v>91.86</v>
      </c>
      <c r="I18" s="17"/>
      <c r="J18" s="15" t="s">
        <v>3091</v>
      </c>
      <c r="K18" s="2">
        <f>E26</f>
        <v>84.96</v>
      </c>
    </row>
    <row r="19" spans="1:11" x14ac:dyDescent="0.2">
      <c r="A19" s="48" t="s">
        <v>718</v>
      </c>
      <c r="B19" s="48">
        <v>2025</v>
      </c>
      <c r="C19" s="48" t="s">
        <v>15</v>
      </c>
      <c r="D19" s="48">
        <v>85.159628819999995</v>
      </c>
      <c r="E19" s="37">
        <f t="shared" si="1"/>
        <v>85.16</v>
      </c>
      <c r="I19" s="17"/>
      <c r="J19" s="15" t="s">
        <v>3083</v>
      </c>
      <c r="K19" s="2">
        <f>E25</f>
        <v>85.32</v>
      </c>
    </row>
    <row r="20" spans="1:11" x14ac:dyDescent="0.2">
      <c r="A20" s="48" t="s">
        <v>718</v>
      </c>
      <c r="B20" s="48">
        <v>2025</v>
      </c>
      <c r="C20" s="48" t="s">
        <v>16</v>
      </c>
      <c r="D20" s="48">
        <v>90.898493247000005</v>
      </c>
      <c r="E20" s="37">
        <f t="shared" si="1"/>
        <v>90.9</v>
      </c>
      <c r="I20" s="17"/>
      <c r="J20" s="15" t="s">
        <v>3084</v>
      </c>
      <c r="K20" s="2">
        <f>E24</f>
        <v>84.47</v>
      </c>
    </row>
    <row r="21" spans="1:11" x14ac:dyDescent="0.2">
      <c r="A21" s="48" t="s">
        <v>718</v>
      </c>
      <c r="B21" s="48">
        <v>2025</v>
      </c>
      <c r="C21" s="48" t="s">
        <v>17</v>
      </c>
      <c r="D21" s="48">
        <v>88.783009934999995</v>
      </c>
      <c r="E21" s="37">
        <f t="shared" si="1"/>
        <v>88.78</v>
      </c>
      <c r="I21" s="17"/>
      <c r="J21" s="15" t="s">
        <v>3085</v>
      </c>
      <c r="K21" s="2">
        <f>E23</f>
        <v>92</v>
      </c>
    </row>
    <row r="22" spans="1:11" x14ac:dyDescent="0.2">
      <c r="A22" s="48" t="s">
        <v>718</v>
      </c>
      <c r="B22" s="48">
        <v>2025</v>
      </c>
      <c r="C22" s="48" t="s">
        <v>27</v>
      </c>
      <c r="D22" s="48">
        <v>88.732495599000003</v>
      </c>
      <c r="E22" s="37">
        <f t="shared" si="1"/>
        <v>88.73</v>
      </c>
      <c r="I22" s="17"/>
      <c r="J22" s="15" t="s">
        <v>3086</v>
      </c>
      <c r="K22" s="2">
        <f>E22</f>
        <v>88.73</v>
      </c>
    </row>
    <row r="23" spans="1:11" x14ac:dyDescent="0.2">
      <c r="A23" s="118" t="s">
        <v>3080</v>
      </c>
      <c r="B23" s="48">
        <v>2025</v>
      </c>
      <c r="C23" s="48" t="s">
        <v>18</v>
      </c>
      <c r="D23" s="48">
        <v>91.999762734000001</v>
      </c>
      <c r="E23" s="37">
        <f t="shared" si="1"/>
        <v>92</v>
      </c>
      <c r="I23" s="17"/>
      <c r="J23" s="15" t="s">
        <v>3087</v>
      </c>
      <c r="K23" s="2">
        <f>E21</f>
        <v>88.78</v>
      </c>
    </row>
    <row r="24" spans="1:11" x14ac:dyDescent="0.2">
      <c r="A24" s="48" t="s">
        <v>718</v>
      </c>
      <c r="B24" s="48">
        <v>2025</v>
      </c>
      <c r="C24" s="48" t="s">
        <v>19</v>
      </c>
      <c r="D24" s="48">
        <v>84.474314082000006</v>
      </c>
      <c r="E24" s="37">
        <f t="shared" si="1"/>
        <v>84.47</v>
      </c>
      <c r="I24" s="17"/>
      <c r="J24" s="15" t="s">
        <v>3088</v>
      </c>
      <c r="K24" s="2">
        <f>E20</f>
        <v>90.9</v>
      </c>
    </row>
    <row r="25" spans="1:11" x14ac:dyDescent="0.2">
      <c r="A25" s="48" t="s">
        <v>718</v>
      </c>
      <c r="B25" s="48">
        <v>2025</v>
      </c>
      <c r="C25" s="48" t="s">
        <v>20</v>
      </c>
      <c r="D25" s="48">
        <v>85.319828615000006</v>
      </c>
      <c r="E25" s="37">
        <f t="shared" si="1"/>
        <v>85.32</v>
      </c>
      <c r="I25" s="17"/>
      <c r="J25" s="15" t="s">
        <v>3089</v>
      </c>
      <c r="K25" s="2">
        <f>E19</f>
        <v>85.16</v>
      </c>
    </row>
    <row r="26" spans="1:11" x14ac:dyDescent="0.2">
      <c r="A26" s="48" t="s">
        <v>718</v>
      </c>
      <c r="B26" s="48">
        <v>2025</v>
      </c>
      <c r="C26" s="48" t="s">
        <v>28</v>
      </c>
      <c r="D26" s="48">
        <v>84.961479745999995</v>
      </c>
      <c r="E26" s="37">
        <f t="shared" si="1"/>
        <v>84.96</v>
      </c>
      <c r="I26" s="17"/>
      <c r="J26" s="15" t="s">
        <v>3090</v>
      </c>
      <c r="K26" s="2">
        <f>E18</f>
        <v>91.86</v>
      </c>
    </row>
    <row r="27" spans="1:11" x14ac:dyDescent="0.2">
      <c r="E27" s="85"/>
      <c r="I27" s="17"/>
      <c r="J27" s="117"/>
    </row>
    <row r="28" spans="1:11" x14ac:dyDescent="0.2">
      <c r="A28" s="48" t="s">
        <v>720</v>
      </c>
      <c r="B28" s="48">
        <v>2024</v>
      </c>
      <c r="C28" s="48" t="s">
        <v>12</v>
      </c>
      <c r="D28" s="48">
        <v>84.707145171999997</v>
      </c>
      <c r="E28" s="37">
        <f t="shared" si="1"/>
        <v>84.71</v>
      </c>
      <c r="I28" s="17"/>
      <c r="J28" s="15" t="s">
        <v>703</v>
      </c>
      <c r="K28" s="2">
        <f>E30</f>
        <v>78.5</v>
      </c>
    </row>
    <row r="29" spans="1:11" x14ac:dyDescent="0.2">
      <c r="A29" s="48" t="s">
        <v>720</v>
      </c>
      <c r="B29" s="48">
        <v>2024</v>
      </c>
      <c r="C29" s="48" t="s">
        <v>13</v>
      </c>
      <c r="D29" s="48">
        <v>90.445417078000006</v>
      </c>
      <c r="E29" s="37">
        <f t="shared" si="1"/>
        <v>90.45</v>
      </c>
      <c r="I29" s="17"/>
      <c r="J29" s="15" t="s">
        <v>3081</v>
      </c>
      <c r="K29" s="2">
        <f>E29</f>
        <v>90.45</v>
      </c>
    </row>
    <row r="30" spans="1:11" x14ac:dyDescent="0.2">
      <c r="A30" s="119" t="s">
        <v>3095</v>
      </c>
      <c r="B30" s="48">
        <v>2024</v>
      </c>
      <c r="C30" s="48" t="s">
        <v>14</v>
      </c>
      <c r="D30" s="48">
        <v>78.503600598000006</v>
      </c>
      <c r="E30" s="37">
        <f t="shared" si="1"/>
        <v>78.5</v>
      </c>
      <c r="I30" s="17"/>
      <c r="J30" s="15" t="s">
        <v>3082</v>
      </c>
      <c r="K30" s="2">
        <f>E28</f>
        <v>84.71</v>
      </c>
    </row>
    <row r="31" spans="1:11" x14ac:dyDescent="0.2">
      <c r="A31" s="48" t="s">
        <v>720</v>
      </c>
      <c r="B31" s="48">
        <v>2025</v>
      </c>
      <c r="C31" s="48" t="s">
        <v>26</v>
      </c>
      <c r="D31" s="48">
        <v>84.246789852999996</v>
      </c>
      <c r="E31" s="37">
        <f t="shared" si="1"/>
        <v>84.25</v>
      </c>
      <c r="I31" s="17"/>
      <c r="J31" s="15" t="s">
        <v>3091</v>
      </c>
      <c r="K31" s="2">
        <f>E39</f>
        <v>88.41</v>
      </c>
    </row>
    <row r="32" spans="1:11" x14ac:dyDescent="0.2">
      <c r="A32" s="48" t="s">
        <v>720</v>
      </c>
      <c r="B32" s="48">
        <v>2025</v>
      </c>
      <c r="C32" s="48" t="s">
        <v>15</v>
      </c>
      <c r="D32" s="48">
        <v>83.196944899000002</v>
      </c>
      <c r="E32" s="37">
        <f t="shared" si="1"/>
        <v>83.2</v>
      </c>
      <c r="I32" s="17"/>
      <c r="J32" s="15" t="s">
        <v>3083</v>
      </c>
      <c r="K32" s="2">
        <f>E38</f>
        <v>63.7</v>
      </c>
    </row>
    <row r="33" spans="1:11" x14ac:dyDescent="0.2">
      <c r="A33" s="48" t="s">
        <v>720</v>
      </c>
      <c r="B33" s="48">
        <v>2025</v>
      </c>
      <c r="C33" s="48" t="s">
        <v>16</v>
      </c>
      <c r="D33" s="48">
        <v>76.246227142999999</v>
      </c>
      <c r="E33" s="37">
        <f t="shared" si="1"/>
        <v>76.25</v>
      </c>
      <c r="I33" s="17"/>
      <c r="J33" s="15" t="s">
        <v>3084</v>
      </c>
      <c r="K33" s="2">
        <f>E37</f>
        <v>83.66</v>
      </c>
    </row>
    <row r="34" spans="1:11" x14ac:dyDescent="0.2">
      <c r="A34" s="48" t="s">
        <v>720</v>
      </c>
      <c r="B34" s="48">
        <v>2025</v>
      </c>
      <c r="C34" s="48" t="s">
        <v>17</v>
      </c>
      <c r="D34" s="48">
        <v>79.035959343000002</v>
      </c>
      <c r="E34" s="37">
        <f t="shared" si="1"/>
        <v>79.040000000000006</v>
      </c>
      <c r="I34" s="17"/>
      <c r="J34" s="15" t="s">
        <v>3085</v>
      </c>
      <c r="K34" s="2">
        <f>E36</f>
        <v>83.02</v>
      </c>
    </row>
    <row r="35" spans="1:11" x14ac:dyDescent="0.2">
      <c r="A35" s="48" t="s">
        <v>720</v>
      </c>
      <c r="B35" s="48">
        <v>2025</v>
      </c>
      <c r="C35" s="48" t="s">
        <v>27</v>
      </c>
      <c r="D35" s="48">
        <v>80.873605009000002</v>
      </c>
      <c r="E35" s="37">
        <f t="shared" si="1"/>
        <v>80.87</v>
      </c>
      <c r="I35" s="17"/>
      <c r="J35" s="15" t="s">
        <v>3086</v>
      </c>
      <c r="K35" s="2">
        <f>E35</f>
        <v>80.87</v>
      </c>
    </row>
    <row r="36" spans="1:11" x14ac:dyDescent="0.2">
      <c r="A36" s="48" t="s">
        <v>720</v>
      </c>
      <c r="B36" s="48">
        <v>2025</v>
      </c>
      <c r="C36" s="48" t="s">
        <v>18</v>
      </c>
      <c r="D36" s="48">
        <v>83.022019881000006</v>
      </c>
      <c r="E36" s="37">
        <f t="shared" si="1"/>
        <v>83.02</v>
      </c>
      <c r="I36" s="17"/>
      <c r="J36" s="15" t="s">
        <v>3087</v>
      </c>
      <c r="K36" s="2">
        <f>E34</f>
        <v>79.040000000000006</v>
      </c>
    </row>
    <row r="37" spans="1:11" x14ac:dyDescent="0.2">
      <c r="A37" s="48" t="s">
        <v>720</v>
      </c>
      <c r="B37" s="48">
        <v>2025</v>
      </c>
      <c r="C37" s="48" t="s">
        <v>19</v>
      </c>
      <c r="D37" s="48">
        <v>83.655994731000007</v>
      </c>
      <c r="E37" s="37">
        <f t="shared" si="1"/>
        <v>83.66</v>
      </c>
      <c r="I37" s="17"/>
      <c r="J37" s="15" t="s">
        <v>3088</v>
      </c>
      <c r="K37" s="2">
        <f>E33</f>
        <v>76.25</v>
      </c>
    </row>
    <row r="38" spans="1:11" x14ac:dyDescent="0.2">
      <c r="A38" s="48" t="s">
        <v>720</v>
      </c>
      <c r="B38" s="48">
        <v>2025</v>
      </c>
      <c r="C38" s="48" t="s">
        <v>20</v>
      </c>
      <c r="D38" s="48">
        <v>63.698670004</v>
      </c>
      <c r="E38" s="37">
        <f t="shared" si="1"/>
        <v>63.7</v>
      </c>
      <c r="I38" s="17"/>
      <c r="J38" s="15" t="s">
        <v>3089</v>
      </c>
      <c r="K38" s="2">
        <f>E32</f>
        <v>83.2</v>
      </c>
    </row>
    <row r="39" spans="1:11" x14ac:dyDescent="0.2">
      <c r="A39" s="48" t="s">
        <v>720</v>
      </c>
      <c r="B39" s="48">
        <v>2025</v>
      </c>
      <c r="C39" s="48" t="s">
        <v>28</v>
      </c>
      <c r="D39" s="48">
        <v>88.408205568</v>
      </c>
      <c r="E39" s="37">
        <f t="shared" si="1"/>
        <v>88.41</v>
      </c>
      <c r="I39" s="17"/>
      <c r="J39" s="15" t="s">
        <v>3090</v>
      </c>
      <c r="K39" s="2">
        <f>E31</f>
        <v>84.25</v>
      </c>
    </row>
    <row r="40" spans="1:11" x14ac:dyDescent="0.2">
      <c r="E40" s="85"/>
      <c r="I40" s="17"/>
      <c r="J40" s="117"/>
    </row>
    <row r="41" spans="1:11" x14ac:dyDescent="0.2">
      <c r="E41" s="85"/>
      <c r="I41" s="17"/>
      <c r="J41" s="117"/>
    </row>
    <row r="42" spans="1:11" x14ac:dyDescent="0.2">
      <c r="E42" s="85"/>
      <c r="I42" s="17"/>
      <c r="J42" s="117"/>
    </row>
    <row r="43" spans="1:11" x14ac:dyDescent="0.2">
      <c r="A43" s="17"/>
      <c r="B43" s="17"/>
      <c r="C43" s="17"/>
      <c r="D43" s="17"/>
      <c r="E43" s="17"/>
      <c r="F43" s="17"/>
      <c r="I43" s="17"/>
      <c r="J43" s="117"/>
    </row>
    <row r="44" spans="1:11" s="44" customFormat="1" x14ac:dyDescent="0.2">
      <c r="A44" s="17"/>
      <c r="B44" s="17"/>
      <c r="C44" s="17"/>
      <c r="D44" s="17"/>
      <c r="E44" s="17"/>
      <c r="F44" s="17"/>
    </row>
    <row r="45" spans="1:11" s="44" customFormat="1" x14ac:dyDescent="0.2">
      <c r="A45" s="17"/>
      <c r="B45" s="17"/>
      <c r="C45" s="17"/>
      <c r="D45" s="17"/>
      <c r="E45" s="17"/>
      <c r="F45" s="17"/>
    </row>
    <row r="46" spans="1:11" x14ac:dyDescent="0.2">
      <c r="A46" s="17"/>
      <c r="B46" s="17"/>
      <c r="C46" s="17"/>
      <c r="D46" s="17"/>
      <c r="E46" s="17"/>
      <c r="F46" s="17"/>
    </row>
    <row r="47" spans="1:11" x14ac:dyDescent="0.2">
      <c r="A47" s="17"/>
      <c r="B47" s="17"/>
      <c r="C47" s="17"/>
      <c r="D47" s="17"/>
      <c r="E47" s="17"/>
      <c r="F47" s="17"/>
    </row>
    <row r="48" spans="1:11" x14ac:dyDescent="0.2">
      <c r="A48" s="17"/>
      <c r="B48" s="17"/>
      <c r="C48" s="17"/>
      <c r="D48" s="17"/>
      <c r="E48" s="17"/>
      <c r="F48" s="17"/>
    </row>
    <row r="49" spans="1:8" x14ac:dyDescent="0.2">
      <c r="A49" s="17"/>
      <c r="B49" s="17"/>
      <c r="C49" s="17"/>
      <c r="D49" s="17"/>
      <c r="E49" s="17"/>
      <c r="F49" s="17"/>
    </row>
    <row r="50" spans="1:8" x14ac:dyDescent="0.2">
      <c r="A50" s="17"/>
      <c r="B50" s="17"/>
      <c r="C50" s="17"/>
      <c r="D50" s="17"/>
      <c r="E50" s="17"/>
      <c r="F50" s="17"/>
    </row>
    <row r="51" spans="1:8" x14ac:dyDescent="0.2">
      <c r="A51" s="17"/>
      <c r="B51" s="17"/>
      <c r="C51" s="17"/>
      <c r="D51" s="17"/>
      <c r="E51" s="17"/>
      <c r="F51" s="17"/>
      <c r="G51" s="44"/>
      <c r="H51" s="44"/>
    </row>
    <row r="52" spans="1:8" x14ac:dyDescent="0.2">
      <c r="A52" s="17"/>
      <c r="B52" s="17"/>
      <c r="C52" s="17"/>
      <c r="D52" s="17"/>
      <c r="E52" s="17"/>
      <c r="F52" s="17"/>
      <c r="G52" s="44"/>
      <c r="H52" s="44"/>
    </row>
    <row r="53" spans="1:8" x14ac:dyDescent="0.2">
      <c r="A53" s="17"/>
      <c r="B53" s="17"/>
      <c r="C53" s="17"/>
      <c r="D53" s="17"/>
      <c r="E53" s="17"/>
      <c r="F53" s="17"/>
      <c r="G53" s="17"/>
      <c r="H53" s="17"/>
    </row>
    <row r="54" spans="1:8" s="37" customFormat="1" x14ac:dyDescent="0.2">
      <c r="A54" s="17"/>
      <c r="B54" s="17"/>
      <c r="C54" s="17"/>
      <c r="D54" s="17"/>
      <c r="E54" s="17"/>
      <c r="F54" s="17"/>
      <c r="G54" s="17"/>
      <c r="H54" s="17"/>
    </row>
    <row r="55" spans="1:8" x14ac:dyDescent="0.2">
      <c r="A55" s="17"/>
      <c r="B55" s="17"/>
      <c r="C55" s="17"/>
      <c r="D55" s="17"/>
      <c r="E55" s="17"/>
      <c r="F55" s="17"/>
      <c r="G55" s="17"/>
      <c r="H55" s="17"/>
    </row>
    <row r="56" spans="1:8" x14ac:dyDescent="0.2">
      <c r="A56" s="17"/>
      <c r="B56" s="17"/>
      <c r="C56" s="17"/>
      <c r="D56" s="17"/>
      <c r="E56" s="17"/>
      <c r="F56" s="17"/>
      <c r="G56" s="17"/>
      <c r="H56" s="17"/>
    </row>
    <row r="57" spans="1:8" x14ac:dyDescent="0.2">
      <c r="A57" s="17"/>
      <c r="B57" s="17"/>
      <c r="C57" s="17"/>
      <c r="D57" s="17"/>
      <c r="E57" s="17"/>
      <c r="F57" s="17"/>
      <c r="G57" s="17"/>
      <c r="H57" s="17"/>
    </row>
    <row r="58" spans="1:8" x14ac:dyDescent="0.2">
      <c r="A58" s="17"/>
      <c r="B58" s="17"/>
      <c r="C58" s="17"/>
      <c r="D58" s="17"/>
      <c r="E58" s="17"/>
      <c r="F58" s="17"/>
      <c r="G58" s="17"/>
      <c r="H58" s="17"/>
    </row>
    <row r="59" spans="1:8" x14ac:dyDescent="0.2">
      <c r="A59" s="17"/>
      <c r="B59" s="17"/>
      <c r="C59" s="17"/>
      <c r="D59" s="17"/>
      <c r="E59" s="17"/>
      <c r="F59" s="17"/>
      <c r="G59" s="17"/>
      <c r="H59" s="17"/>
    </row>
    <row r="60" spans="1:8" x14ac:dyDescent="0.2">
      <c r="A60" s="17"/>
      <c r="B60" s="17"/>
      <c r="C60" s="17"/>
      <c r="D60" s="17"/>
      <c r="E60" s="17"/>
      <c r="F60" s="17"/>
      <c r="G60" s="17"/>
      <c r="H60" s="17"/>
    </row>
    <row r="61" spans="1:8" x14ac:dyDescent="0.2">
      <c r="A61" s="17"/>
      <c r="B61" s="17"/>
      <c r="C61" s="17"/>
      <c r="D61" s="17"/>
      <c r="E61" s="17"/>
      <c r="F61" s="17"/>
      <c r="G61" s="17"/>
      <c r="H61" s="17"/>
    </row>
    <row r="62" spans="1:8" x14ac:dyDescent="0.2">
      <c r="A62" s="17"/>
      <c r="B62" s="17"/>
      <c r="C62" s="17"/>
      <c r="D62" s="17"/>
      <c r="E62" s="17"/>
      <c r="F62" s="17"/>
      <c r="G62" s="17"/>
      <c r="H62" s="17"/>
    </row>
    <row r="63" spans="1:8" x14ac:dyDescent="0.2">
      <c r="A63" s="17"/>
      <c r="B63" s="17"/>
      <c r="C63" s="17"/>
      <c r="D63" s="17"/>
      <c r="E63" s="17"/>
      <c r="F63" s="17"/>
      <c r="G63" s="17"/>
      <c r="H63" s="17"/>
    </row>
    <row r="64" spans="1:8" x14ac:dyDescent="0.2">
      <c r="A64" s="17"/>
      <c r="B64" s="17"/>
      <c r="C64" s="17"/>
      <c r="D64" s="17"/>
      <c r="E64" s="17"/>
      <c r="F64" s="17"/>
      <c r="G64" s="17"/>
      <c r="H64" s="17"/>
    </row>
    <row r="65" spans="1:8" s="37" customFormat="1" x14ac:dyDescent="0.2">
      <c r="A65" s="17"/>
      <c r="B65" s="17"/>
      <c r="C65" s="17"/>
      <c r="D65" s="17"/>
      <c r="E65" s="17"/>
      <c r="F65" s="17"/>
      <c r="G65" s="17"/>
      <c r="H65" s="17"/>
    </row>
    <row r="66" spans="1:8" s="37" customFormat="1" x14ac:dyDescent="0.2">
      <c r="A66" s="17"/>
      <c r="B66" s="17"/>
      <c r="C66" s="17"/>
      <c r="D66" s="17"/>
      <c r="E66" s="17"/>
      <c r="F66" s="17"/>
      <c r="G66" s="17"/>
      <c r="H66" s="17"/>
    </row>
    <row r="67" spans="1:8" s="37" customFormat="1" x14ac:dyDescent="0.2">
      <c r="A67" s="17"/>
      <c r="B67" s="17"/>
      <c r="C67" s="17"/>
      <c r="D67" s="17"/>
      <c r="E67" s="17"/>
      <c r="F67" s="17"/>
      <c r="G67" s="17"/>
      <c r="H67" s="17"/>
    </row>
    <row r="68" spans="1:8" s="37" customFormat="1" x14ac:dyDescent="0.2">
      <c r="A68" s="17"/>
      <c r="B68" s="17"/>
      <c r="C68" s="17"/>
      <c r="D68" s="17"/>
      <c r="E68" s="17"/>
      <c r="F68" s="17"/>
      <c r="G68" s="17"/>
      <c r="H68" s="17"/>
    </row>
    <row r="69" spans="1:8" s="37" customFormat="1" x14ac:dyDescent="0.2">
      <c r="A69" s="85"/>
      <c r="B69" s="85"/>
      <c r="C69" s="85"/>
      <c r="D69" s="85"/>
    </row>
    <row r="70" spans="1:8" s="44" customFormat="1" x14ac:dyDescent="0.2"/>
    <row r="71" spans="1:8" x14ac:dyDescent="0.2">
      <c r="A71" s="43"/>
      <c r="B71" s="43"/>
      <c r="C71" s="43"/>
      <c r="D71" s="43"/>
      <c r="E71" s="43"/>
      <c r="F71" s="43"/>
      <c r="G71" s="43"/>
    </row>
    <row r="72" spans="1:8" x14ac:dyDescent="0.2">
      <c r="A72" s="43"/>
      <c r="B72" s="43"/>
      <c r="C72" s="43"/>
      <c r="D72" s="43"/>
      <c r="E72" s="43"/>
      <c r="F72" s="43"/>
      <c r="G72" s="43"/>
    </row>
    <row r="73" spans="1:8" x14ac:dyDescent="0.2">
      <c r="A73" s="43"/>
      <c r="B73" s="43"/>
      <c r="C73" s="43"/>
      <c r="D73" s="43"/>
      <c r="E73" s="43"/>
      <c r="F73" s="43"/>
      <c r="G73" s="43"/>
    </row>
    <row r="74" spans="1:8" x14ac:dyDescent="0.2">
      <c r="A74" s="43"/>
      <c r="B74" s="43"/>
      <c r="C74" s="43"/>
      <c r="D74" s="43"/>
      <c r="E74" s="43"/>
      <c r="F74" s="43"/>
      <c r="G74" s="43"/>
    </row>
    <row r="75" spans="1:8" x14ac:dyDescent="0.2">
      <c r="A75" s="43"/>
      <c r="B75" s="43"/>
      <c r="C75" s="43"/>
      <c r="D75" s="43"/>
      <c r="E75" s="43"/>
      <c r="F75" s="43"/>
      <c r="G75" s="43"/>
    </row>
    <row r="76" spans="1:8" x14ac:dyDescent="0.2">
      <c r="A76" s="43"/>
      <c r="B76" s="43"/>
      <c r="C76" s="43"/>
      <c r="D76" s="43"/>
      <c r="E76" s="43"/>
      <c r="F76" s="43"/>
      <c r="G76" s="43"/>
    </row>
    <row r="77" spans="1:8" x14ac:dyDescent="0.2">
      <c r="A77" s="43"/>
      <c r="B77" s="43"/>
      <c r="C77" s="43"/>
      <c r="D77" s="43"/>
      <c r="E77" s="43"/>
      <c r="F77" s="43"/>
      <c r="G77" s="43"/>
    </row>
    <row r="78" spans="1:8" x14ac:dyDescent="0.2">
      <c r="A78" s="43"/>
      <c r="B78" s="43"/>
      <c r="C78" s="43"/>
      <c r="D78" s="43"/>
      <c r="E78" s="43"/>
      <c r="F78" s="43"/>
      <c r="G78" s="43"/>
    </row>
    <row r="79" spans="1:8" x14ac:dyDescent="0.2">
      <c r="A79" s="43"/>
      <c r="B79" s="43"/>
      <c r="C79" s="43"/>
      <c r="D79" s="43"/>
      <c r="E79" s="43"/>
      <c r="F79" s="43"/>
      <c r="G79" s="43"/>
    </row>
    <row r="80" spans="1:8" x14ac:dyDescent="0.2">
      <c r="A80" s="43"/>
      <c r="B80" s="43"/>
      <c r="C80" s="43"/>
      <c r="D80" s="43"/>
      <c r="E80" s="43"/>
      <c r="F80" s="43"/>
      <c r="G80" s="43"/>
    </row>
    <row r="81" spans="1:7" x14ac:dyDescent="0.2">
      <c r="A81" s="43"/>
      <c r="B81" s="43"/>
      <c r="C81" s="43"/>
      <c r="D81" s="43"/>
      <c r="E81" s="43"/>
      <c r="F81" s="43"/>
      <c r="G81" s="43"/>
    </row>
    <row r="82" spans="1:7" x14ac:dyDescent="0.2">
      <c r="A82" s="43"/>
      <c r="B82" s="43"/>
      <c r="C82" s="43"/>
      <c r="D82" s="43"/>
      <c r="E82" s="43"/>
      <c r="F82" s="43"/>
      <c r="G82" s="43"/>
    </row>
    <row r="83" spans="1:7" x14ac:dyDescent="0.2">
      <c r="A83" s="43"/>
      <c r="B83" s="43"/>
      <c r="C83" s="43"/>
      <c r="D83" s="43"/>
      <c r="E83" s="43"/>
      <c r="F83" s="43"/>
      <c r="G83" s="43"/>
    </row>
    <row r="84" spans="1:7" x14ac:dyDescent="0.2">
      <c r="A84" s="43"/>
      <c r="B84" s="43"/>
      <c r="C84" s="43"/>
      <c r="D84" s="43"/>
      <c r="E84" s="43"/>
      <c r="F84" s="43"/>
      <c r="G84" s="43"/>
    </row>
    <row r="85" spans="1:7" x14ac:dyDescent="0.2">
      <c r="A85" s="43"/>
      <c r="B85" s="43"/>
      <c r="C85" s="43"/>
      <c r="D85" s="43"/>
      <c r="E85" s="43"/>
      <c r="F85" s="43"/>
      <c r="G85" s="43"/>
    </row>
    <row r="86" spans="1:7" x14ac:dyDescent="0.2">
      <c r="A86" s="43"/>
      <c r="B86" s="43"/>
      <c r="C86" s="43"/>
      <c r="D86" s="43"/>
      <c r="E86" s="43"/>
      <c r="F86" s="43"/>
      <c r="G86" s="43"/>
    </row>
    <row r="87" spans="1:7" x14ac:dyDescent="0.2">
      <c r="A87" s="43"/>
      <c r="B87" s="43"/>
      <c r="C87" s="43"/>
      <c r="D87" s="43"/>
      <c r="E87" s="43"/>
      <c r="F87" s="43"/>
      <c r="G87" s="43"/>
    </row>
  </sheetData>
  <phoneticPr fontId="6"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L109"/>
  <sheetViews>
    <sheetView topLeftCell="E1" workbookViewId="0">
      <selection activeCell="B1" sqref="B1:D1048576"/>
    </sheetView>
  </sheetViews>
  <sheetFormatPr defaultRowHeight="14.25" x14ac:dyDescent="0.2"/>
  <cols>
    <col min="2" max="2" width="15.125" customWidth="1"/>
    <col min="5" max="5" width="13.125" customWidth="1"/>
    <col min="8" max="8" width="13.5" customWidth="1"/>
    <col min="9" max="9" width="10.125" customWidth="1"/>
    <col min="10" max="11" width="9" style="1"/>
    <col min="12" max="12" width="10.75" style="1" customWidth="1"/>
    <col min="13" max="13" width="10" bestFit="1" customWidth="1"/>
  </cols>
  <sheetData>
    <row r="1" spans="1:12" x14ac:dyDescent="0.2">
      <c r="C1" s="46" t="s">
        <v>609</v>
      </c>
      <c r="D1" s="46" t="s">
        <v>608</v>
      </c>
      <c r="E1" s="46" t="s">
        <v>610</v>
      </c>
      <c r="F1" s="46" t="s">
        <v>628</v>
      </c>
      <c r="L1" s="1" t="s">
        <v>630</v>
      </c>
    </row>
    <row r="2" spans="1:12" x14ac:dyDescent="0.2">
      <c r="B2" s="48" t="s">
        <v>715</v>
      </c>
      <c r="C2">
        <v>3733</v>
      </c>
      <c r="D2">
        <v>33</v>
      </c>
      <c r="E2" s="40">
        <v>45901</v>
      </c>
      <c r="F2">
        <f>ROUND(C2/D2,2)</f>
        <v>113.12</v>
      </c>
      <c r="H2" s="1"/>
      <c r="I2" s="15" t="s">
        <v>703</v>
      </c>
      <c r="J2" s="1">
        <f>ROUND(AVERAGE(F26:F30),2)</f>
        <v>92.06</v>
      </c>
      <c r="L2" s="1">
        <v>5</v>
      </c>
    </row>
    <row r="3" spans="1:12" x14ac:dyDescent="0.2">
      <c r="A3" s="85"/>
      <c r="C3">
        <v>4950</v>
      </c>
      <c r="D3">
        <v>47.9</v>
      </c>
      <c r="E3" s="40">
        <v>45901</v>
      </c>
      <c r="F3">
        <f t="shared" ref="F3:F107" si="0">ROUND(C3/D3,2)</f>
        <v>103.34</v>
      </c>
      <c r="H3" s="1"/>
      <c r="I3" s="15" t="s">
        <v>3081</v>
      </c>
      <c r="J3" s="1">
        <f>ROUND(AVERAGE(F25),2)</f>
        <v>82.98</v>
      </c>
      <c r="L3" s="1">
        <v>1</v>
      </c>
    </row>
    <row r="4" spans="1:12" x14ac:dyDescent="0.2">
      <c r="C4">
        <v>3600</v>
      </c>
      <c r="D4">
        <v>33.36</v>
      </c>
      <c r="E4" s="40">
        <v>45901</v>
      </c>
      <c r="F4">
        <f t="shared" si="0"/>
        <v>107.91</v>
      </c>
      <c r="H4" s="1"/>
      <c r="I4" s="15" t="s">
        <v>3082</v>
      </c>
      <c r="J4" s="17" t="s">
        <v>73</v>
      </c>
      <c r="L4" s="1">
        <v>0</v>
      </c>
    </row>
    <row r="5" spans="1:12" x14ac:dyDescent="0.2">
      <c r="C5">
        <v>3300</v>
      </c>
      <c r="D5">
        <v>33</v>
      </c>
      <c r="E5" s="40">
        <v>45870</v>
      </c>
      <c r="F5">
        <f t="shared" si="0"/>
        <v>100</v>
      </c>
      <c r="H5" s="1"/>
      <c r="I5" s="15" t="s">
        <v>3091</v>
      </c>
      <c r="J5" s="17" t="s">
        <v>73</v>
      </c>
      <c r="L5" s="1">
        <v>0</v>
      </c>
    </row>
    <row r="6" spans="1:12" x14ac:dyDescent="0.2">
      <c r="C6">
        <v>4300</v>
      </c>
      <c r="D6">
        <v>53.04</v>
      </c>
      <c r="E6" s="40">
        <v>45870</v>
      </c>
      <c r="F6">
        <f t="shared" si="0"/>
        <v>81.069999999999993</v>
      </c>
      <c r="H6" s="1"/>
      <c r="I6" s="15" t="s">
        <v>3083</v>
      </c>
      <c r="J6" s="1">
        <f>ROUND(AVERAGE(F20:F24),2)</f>
        <v>97.16</v>
      </c>
      <c r="L6" s="1">
        <v>5</v>
      </c>
    </row>
    <row r="7" spans="1:12" x14ac:dyDescent="0.2">
      <c r="C7">
        <v>3700</v>
      </c>
      <c r="D7">
        <v>33</v>
      </c>
      <c r="E7" s="40">
        <v>45839</v>
      </c>
      <c r="F7">
        <f t="shared" si="0"/>
        <v>112.12</v>
      </c>
      <c r="H7" s="1"/>
      <c r="I7" s="15" t="s">
        <v>3084</v>
      </c>
      <c r="J7" s="1">
        <f>ROUND(AVERAGE(F19),2)</f>
        <v>78.430000000000007</v>
      </c>
      <c r="L7" s="1">
        <v>1</v>
      </c>
    </row>
    <row r="8" spans="1:12" x14ac:dyDescent="0.2">
      <c r="C8">
        <v>3900</v>
      </c>
      <c r="D8">
        <v>42</v>
      </c>
      <c r="E8" s="40">
        <v>45839</v>
      </c>
      <c r="F8">
        <f t="shared" si="0"/>
        <v>92.86</v>
      </c>
      <c r="H8" s="1"/>
      <c r="I8" s="15" t="s">
        <v>3085</v>
      </c>
      <c r="J8" s="1">
        <f>ROUND(AVERAGE(F15:F18),2)</f>
        <v>98.5</v>
      </c>
      <c r="L8" s="1">
        <v>4</v>
      </c>
    </row>
    <row r="9" spans="1:12" x14ac:dyDescent="0.2">
      <c r="C9">
        <v>4250</v>
      </c>
      <c r="D9">
        <v>53</v>
      </c>
      <c r="E9" s="40">
        <v>45839</v>
      </c>
      <c r="F9">
        <f t="shared" si="0"/>
        <v>80.19</v>
      </c>
      <c r="H9" s="1"/>
      <c r="I9" s="15" t="s">
        <v>3086</v>
      </c>
      <c r="J9" s="1">
        <f>ROUND(AVERAGE(F12:F14),2)</f>
        <v>90.91</v>
      </c>
      <c r="L9" s="1">
        <v>3</v>
      </c>
    </row>
    <row r="10" spans="1:12" x14ac:dyDescent="0.2">
      <c r="C10">
        <v>4100</v>
      </c>
      <c r="D10">
        <v>53</v>
      </c>
      <c r="E10" s="40">
        <v>45809</v>
      </c>
      <c r="F10">
        <f t="shared" si="0"/>
        <v>77.36</v>
      </c>
      <c r="H10" s="1"/>
      <c r="I10" s="15" t="s">
        <v>3087</v>
      </c>
      <c r="J10" s="1">
        <f>ROUND(AVERAGE(F10:F11),2)</f>
        <v>89.64</v>
      </c>
      <c r="L10" s="1">
        <v>2</v>
      </c>
    </row>
    <row r="11" spans="1:12" x14ac:dyDescent="0.2">
      <c r="C11">
        <v>3400</v>
      </c>
      <c r="D11">
        <v>33.36</v>
      </c>
      <c r="E11" s="40">
        <v>45809</v>
      </c>
      <c r="F11">
        <f t="shared" si="0"/>
        <v>101.92</v>
      </c>
      <c r="H11" s="1"/>
      <c r="I11" s="15" t="s">
        <v>3088</v>
      </c>
      <c r="J11" s="1">
        <f>ROUND(AVERAGE(F7:F9),2)</f>
        <v>95.06</v>
      </c>
      <c r="L11" s="1">
        <v>3</v>
      </c>
    </row>
    <row r="12" spans="1:12" x14ac:dyDescent="0.2">
      <c r="C12">
        <v>4000</v>
      </c>
      <c r="D12">
        <v>47.78</v>
      </c>
      <c r="E12" s="40">
        <v>45778</v>
      </c>
      <c r="F12">
        <f t="shared" si="0"/>
        <v>83.72</v>
      </c>
      <c r="H12" s="1"/>
      <c r="I12" s="15" t="s">
        <v>3089</v>
      </c>
      <c r="J12" s="1">
        <f>ROUND(AVERAGE(F5:F6),2)</f>
        <v>90.54</v>
      </c>
      <c r="L12" s="1">
        <v>2</v>
      </c>
    </row>
    <row r="13" spans="1:12" x14ac:dyDescent="0.2">
      <c r="C13">
        <v>3400</v>
      </c>
      <c r="D13">
        <v>33.159999999999997</v>
      </c>
      <c r="E13" s="40">
        <v>45778</v>
      </c>
      <c r="F13">
        <f t="shared" si="0"/>
        <v>102.53</v>
      </c>
      <c r="H13" s="1"/>
      <c r="I13" s="15" t="s">
        <v>3090</v>
      </c>
      <c r="J13" s="1">
        <f>ROUND(AVERAGE(F2:F4),2)</f>
        <v>108.12</v>
      </c>
      <c r="L13" s="1">
        <v>3</v>
      </c>
    </row>
    <row r="14" spans="1:12" x14ac:dyDescent="0.2">
      <c r="C14">
        <v>3700</v>
      </c>
      <c r="D14">
        <v>42.78</v>
      </c>
      <c r="E14" s="40">
        <v>45778</v>
      </c>
      <c r="F14">
        <f t="shared" si="0"/>
        <v>86.49</v>
      </c>
      <c r="H14" s="1"/>
      <c r="I14" s="117"/>
    </row>
    <row r="15" spans="1:12" x14ac:dyDescent="0.2">
      <c r="C15">
        <v>3600</v>
      </c>
      <c r="D15">
        <v>42</v>
      </c>
      <c r="E15" s="40">
        <v>45748</v>
      </c>
      <c r="F15">
        <f t="shared" si="0"/>
        <v>85.71</v>
      </c>
      <c r="H15" s="1"/>
      <c r="I15" s="117"/>
    </row>
    <row r="16" spans="1:12" x14ac:dyDescent="0.2">
      <c r="C16">
        <v>4300</v>
      </c>
      <c r="D16">
        <v>43</v>
      </c>
      <c r="E16" s="40">
        <v>45748</v>
      </c>
      <c r="F16">
        <f t="shared" si="0"/>
        <v>100</v>
      </c>
      <c r="H16" s="1"/>
      <c r="I16" s="117"/>
    </row>
    <row r="17" spans="3:9" x14ac:dyDescent="0.2">
      <c r="C17">
        <v>3400</v>
      </c>
      <c r="D17">
        <v>32.89</v>
      </c>
      <c r="E17" s="40">
        <v>45748</v>
      </c>
      <c r="F17">
        <f t="shared" si="0"/>
        <v>103.37</v>
      </c>
      <c r="H17" s="1"/>
      <c r="I17" s="117"/>
    </row>
    <row r="18" spans="3:9" x14ac:dyDescent="0.2">
      <c r="C18">
        <v>3500</v>
      </c>
      <c r="D18">
        <v>33.36</v>
      </c>
      <c r="E18" s="40">
        <v>45748</v>
      </c>
      <c r="F18">
        <f t="shared" si="0"/>
        <v>104.92</v>
      </c>
      <c r="H18" s="1"/>
      <c r="I18" s="117"/>
    </row>
    <row r="19" spans="3:9" x14ac:dyDescent="0.2">
      <c r="C19">
        <v>4000</v>
      </c>
      <c r="D19">
        <v>51</v>
      </c>
      <c r="E19" s="40">
        <v>45717</v>
      </c>
      <c r="F19">
        <f t="shared" si="0"/>
        <v>78.430000000000007</v>
      </c>
      <c r="H19" s="1"/>
      <c r="I19" s="117"/>
    </row>
    <row r="20" spans="3:9" x14ac:dyDescent="0.2">
      <c r="C20">
        <v>3300</v>
      </c>
      <c r="D20">
        <v>32.89</v>
      </c>
      <c r="E20" s="40">
        <v>45689</v>
      </c>
      <c r="F20">
        <f t="shared" si="0"/>
        <v>100.33</v>
      </c>
      <c r="H20" s="1"/>
      <c r="I20" s="117"/>
    </row>
    <row r="21" spans="3:9" x14ac:dyDescent="0.2">
      <c r="C21">
        <v>5200</v>
      </c>
      <c r="D21">
        <v>47</v>
      </c>
      <c r="E21" s="40">
        <v>45689</v>
      </c>
      <c r="F21">
        <f t="shared" si="0"/>
        <v>110.64</v>
      </c>
      <c r="H21" s="1"/>
      <c r="I21" s="117"/>
    </row>
    <row r="22" spans="3:9" x14ac:dyDescent="0.2">
      <c r="C22">
        <v>3500</v>
      </c>
      <c r="D22">
        <v>48</v>
      </c>
      <c r="E22" s="40">
        <v>45689</v>
      </c>
      <c r="F22">
        <f t="shared" si="0"/>
        <v>72.92</v>
      </c>
      <c r="H22" s="1"/>
      <c r="I22" s="117"/>
    </row>
    <row r="23" spans="3:9" x14ac:dyDescent="0.2">
      <c r="C23">
        <v>3300</v>
      </c>
      <c r="D23">
        <v>33</v>
      </c>
      <c r="E23" s="40">
        <v>45689</v>
      </c>
      <c r="F23">
        <f t="shared" si="0"/>
        <v>100</v>
      </c>
      <c r="H23" s="1"/>
      <c r="I23" s="117"/>
    </row>
    <row r="24" spans="3:9" x14ac:dyDescent="0.2">
      <c r="C24">
        <v>3400</v>
      </c>
      <c r="D24">
        <v>33.36</v>
      </c>
      <c r="E24" s="40">
        <v>45689</v>
      </c>
      <c r="F24">
        <f t="shared" si="0"/>
        <v>101.92</v>
      </c>
      <c r="H24" s="1"/>
      <c r="I24" s="117"/>
    </row>
    <row r="25" spans="3:9" x14ac:dyDescent="0.2">
      <c r="C25">
        <v>3900</v>
      </c>
      <c r="D25">
        <v>47</v>
      </c>
      <c r="E25" s="40">
        <v>45597</v>
      </c>
      <c r="F25">
        <f t="shared" si="0"/>
        <v>82.98</v>
      </c>
      <c r="H25" s="1"/>
      <c r="I25" s="117"/>
    </row>
    <row r="26" spans="3:9" x14ac:dyDescent="0.2">
      <c r="C26">
        <v>2900</v>
      </c>
      <c r="D26">
        <v>32.89</v>
      </c>
      <c r="E26" s="40">
        <v>45566</v>
      </c>
      <c r="F26">
        <f t="shared" si="0"/>
        <v>88.17</v>
      </c>
      <c r="H26" s="1"/>
      <c r="I26" s="117"/>
    </row>
    <row r="27" spans="3:9" x14ac:dyDescent="0.2">
      <c r="C27">
        <v>4000</v>
      </c>
      <c r="D27">
        <v>53.06</v>
      </c>
      <c r="E27" s="40">
        <v>45566</v>
      </c>
      <c r="F27">
        <f t="shared" si="0"/>
        <v>75.39</v>
      </c>
      <c r="H27" s="1"/>
      <c r="I27" s="117"/>
    </row>
    <row r="28" spans="3:9" x14ac:dyDescent="0.2">
      <c r="C28">
        <v>4000</v>
      </c>
      <c r="D28">
        <v>47</v>
      </c>
      <c r="E28" s="40">
        <v>45566</v>
      </c>
      <c r="F28">
        <f t="shared" si="0"/>
        <v>85.11</v>
      </c>
      <c r="H28" s="1"/>
      <c r="I28" s="117"/>
    </row>
    <row r="29" spans="3:9" x14ac:dyDescent="0.2">
      <c r="C29">
        <v>3500</v>
      </c>
      <c r="D29">
        <v>33.159999999999997</v>
      </c>
      <c r="E29" s="40">
        <v>45566</v>
      </c>
      <c r="F29">
        <f t="shared" si="0"/>
        <v>105.55</v>
      </c>
      <c r="H29" s="1"/>
      <c r="I29" s="117"/>
    </row>
    <row r="30" spans="3:9" x14ac:dyDescent="0.2">
      <c r="C30">
        <v>3500</v>
      </c>
      <c r="D30">
        <v>33</v>
      </c>
      <c r="E30" s="40">
        <v>45566</v>
      </c>
      <c r="F30">
        <f t="shared" si="0"/>
        <v>106.06</v>
      </c>
      <c r="H30" s="1"/>
    </row>
    <row r="31" spans="3:9" x14ac:dyDescent="0.2">
      <c r="E31" s="40"/>
      <c r="H31" s="1"/>
    </row>
    <row r="32" spans="3:9" x14ac:dyDescent="0.2">
      <c r="C32" s="46" t="s">
        <v>609</v>
      </c>
      <c r="D32" s="46" t="s">
        <v>608</v>
      </c>
      <c r="E32" s="46" t="s">
        <v>610</v>
      </c>
      <c r="H32" s="1"/>
    </row>
    <row r="33" spans="2:12" x14ac:dyDescent="0.2">
      <c r="B33" s="48" t="s">
        <v>718</v>
      </c>
      <c r="C33">
        <v>3700</v>
      </c>
      <c r="D33">
        <v>36</v>
      </c>
      <c r="E33" s="40">
        <v>45901</v>
      </c>
      <c r="F33">
        <f t="shared" ref="F33:F80" si="1">ROUND(C33/D33,2)</f>
        <v>102.78</v>
      </c>
      <c r="H33" s="1"/>
      <c r="I33" s="15" t="s">
        <v>703</v>
      </c>
      <c r="J33" s="1">
        <f>ROUND(AVERAGE(F78:F80),2)</f>
        <v>96</v>
      </c>
      <c r="L33" s="1">
        <v>3</v>
      </c>
    </row>
    <row r="34" spans="2:12" x14ac:dyDescent="0.2">
      <c r="C34">
        <v>5300</v>
      </c>
      <c r="D34">
        <v>53</v>
      </c>
      <c r="E34" s="40">
        <v>45901</v>
      </c>
      <c r="F34">
        <f t="shared" si="1"/>
        <v>100</v>
      </c>
      <c r="H34" s="1"/>
      <c r="I34" s="15" t="s">
        <v>3081</v>
      </c>
      <c r="J34" s="1">
        <f>ROUND(AVERAGE(F73:F77),2)</f>
        <v>92.81</v>
      </c>
      <c r="L34" s="1">
        <v>5</v>
      </c>
    </row>
    <row r="35" spans="2:12" x14ac:dyDescent="0.2">
      <c r="C35">
        <v>4200</v>
      </c>
      <c r="D35">
        <v>36.19</v>
      </c>
      <c r="E35" s="40">
        <v>45901</v>
      </c>
      <c r="F35">
        <f t="shared" si="1"/>
        <v>116.05</v>
      </c>
      <c r="H35" s="1"/>
      <c r="I35" s="15" t="s">
        <v>3082</v>
      </c>
      <c r="J35" s="1">
        <f>ROUND(AVERAGE(F71:F72),2)</f>
        <v>92.24</v>
      </c>
      <c r="L35" s="1">
        <v>2</v>
      </c>
    </row>
    <row r="36" spans="2:12" x14ac:dyDescent="0.2">
      <c r="C36">
        <v>4100</v>
      </c>
      <c r="D36">
        <v>36</v>
      </c>
      <c r="E36" s="40">
        <v>45901</v>
      </c>
      <c r="F36">
        <f t="shared" si="1"/>
        <v>113.89</v>
      </c>
      <c r="H36" s="1"/>
      <c r="I36" s="15" t="s">
        <v>3091</v>
      </c>
      <c r="J36" s="1">
        <f>ROUND(AVERAGE(F67:F70),2)</f>
        <v>98.51</v>
      </c>
      <c r="L36" s="1">
        <v>4</v>
      </c>
    </row>
    <row r="37" spans="2:12" x14ac:dyDescent="0.2">
      <c r="C37">
        <v>4500</v>
      </c>
      <c r="D37">
        <v>49</v>
      </c>
      <c r="E37" s="40">
        <v>45870</v>
      </c>
      <c r="F37">
        <f t="shared" si="1"/>
        <v>91.84</v>
      </c>
      <c r="H37" s="1"/>
      <c r="I37" s="15" t="s">
        <v>3083</v>
      </c>
      <c r="J37" s="1">
        <f>ROUND(AVERAGE(F61:F66),2)</f>
        <v>93.67</v>
      </c>
      <c r="L37" s="1">
        <v>6</v>
      </c>
    </row>
    <row r="38" spans="2:12" x14ac:dyDescent="0.2">
      <c r="C38">
        <v>5100</v>
      </c>
      <c r="D38">
        <v>52</v>
      </c>
      <c r="E38" s="40">
        <v>45870</v>
      </c>
      <c r="F38">
        <f t="shared" si="1"/>
        <v>98.08</v>
      </c>
      <c r="H38" s="1"/>
      <c r="I38" s="15" t="s">
        <v>3084</v>
      </c>
      <c r="J38" s="1">
        <f>ROUND(AVERAGE(F55:F60),2)</f>
        <v>106.56</v>
      </c>
      <c r="L38" s="1">
        <v>6</v>
      </c>
    </row>
    <row r="39" spans="2:12" x14ac:dyDescent="0.2">
      <c r="C39">
        <v>4800</v>
      </c>
      <c r="D39">
        <v>55.3</v>
      </c>
      <c r="E39" s="40">
        <v>45870</v>
      </c>
      <c r="F39">
        <f t="shared" si="1"/>
        <v>86.8</v>
      </c>
      <c r="H39" s="1"/>
      <c r="I39" s="15" t="s">
        <v>3085</v>
      </c>
      <c r="J39" s="1">
        <f>ROUND(AVERAGE(F50:F54),2)</f>
        <v>104.74</v>
      </c>
      <c r="L39" s="1">
        <v>5</v>
      </c>
    </row>
    <row r="40" spans="2:12" x14ac:dyDescent="0.2">
      <c r="C40">
        <v>4600</v>
      </c>
      <c r="D40">
        <v>49</v>
      </c>
      <c r="E40" s="40">
        <v>45870</v>
      </c>
      <c r="F40">
        <f t="shared" si="1"/>
        <v>93.88</v>
      </c>
      <c r="H40" s="1"/>
      <c r="I40" s="15" t="s">
        <v>3086</v>
      </c>
      <c r="J40" s="1">
        <f>ROUND(AVERAGE(F45:F49),2)</f>
        <v>102.67</v>
      </c>
      <c r="L40" s="1">
        <v>5</v>
      </c>
    </row>
    <row r="41" spans="2:12" x14ac:dyDescent="0.2">
      <c r="C41" s="46">
        <v>6000</v>
      </c>
      <c r="D41" s="46">
        <v>58</v>
      </c>
      <c r="E41" s="40">
        <v>45839</v>
      </c>
      <c r="F41">
        <f t="shared" si="1"/>
        <v>103.45</v>
      </c>
      <c r="H41" s="1"/>
      <c r="I41" s="15" t="s">
        <v>3087</v>
      </c>
      <c r="J41" s="1">
        <f>ROUND(AVERAGE(F43:F44),2)</f>
        <v>103.31</v>
      </c>
      <c r="L41" s="1">
        <v>2</v>
      </c>
    </row>
    <row r="42" spans="2:12" x14ac:dyDescent="0.2">
      <c r="C42" s="46">
        <v>6400</v>
      </c>
      <c r="D42" s="46">
        <v>58</v>
      </c>
      <c r="E42" s="40">
        <v>45839</v>
      </c>
      <c r="F42">
        <f t="shared" si="1"/>
        <v>110.34</v>
      </c>
      <c r="H42" s="1"/>
      <c r="I42" s="15" t="s">
        <v>3088</v>
      </c>
      <c r="J42" s="1">
        <f>ROUND(AVERAGE(F41:F42),2)</f>
        <v>106.9</v>
      </c>
      <c r="L42" s="1">
        <v>2</v>
      </c>
    </row>
    <row r="43" spans="2:12" x14ac:dyDescent="0.2">
      <c r="C43" s="46">
        <v>6400</v>
      </c>
      <c r="D43" s="46">
        <v>66.44</v>
      </c>
      <c r="E43" s="40">
        <v>45809</v>
      </c>
      <c r="F43">
        <f t="shared" si="1"/>
        <v>96.33</v>
      </c>
      <c r="H43" s="1"/>
      <c r="I43" s="15" t="s">
        <v>3089</v>
      </c>
      <c r="J43" s="1">
        <f>ROUND(AVERAGE(F37:F40),2)</f>
        <v>92.65</v>
      </c>
      <c r="L43" s="1">
        <v>4</v>
      </c>
    </row>
    <row r="44" spans="2:12" x14ac:dyDescent="0.2">
      <c r="C44" s="46">
        <v>7286</v>
      </c>
      <c r="D44" s="46">
        <v>66.06</v>
      </c>
      <c r="E44" s="40">
        <v>45809</v>
      </c>
      <c r="F44">
        <f t="shared" si="1"/>
        <v>110.29</v>
      </c>
      <c r="H44" s="1"/>
      <c r="I44" s="15" t="s">
        <v>3090</v>
      </c>
      <c r="J44" s="1">
        <f>ROUND(AVERAGE(F33:F36),2)</f>
        <v>108.18</v>
      </c>
      <c r="L44" s="1">
        <v>4</v>
      </c>
    </row>
    <row r="45" spans="2:12" x14ac:dyDescent="0.2">
      <c r="C45" s="46">
        <v>4000</v>
      </c>
      <c r="D45" s="46">
        <v>36</v>
      </c>
      <c r="E45" s="40">
        <v>45778</v>
      </c>
      <c r="F45">
        <f t="shared" si="1"/>
        <v>111.11</v>
      </c>
      <c r="H45" s="1"/>
      <c r="I45" s="117"/>
    </row>
    <row r="46" spans="2:12" x14ac:dyDescent="0.2">
      <c r="C46" s="46">
        <v>4900</v>
      </c>
      <c r="D46" s="46">
        <v>55</v>
      </c>
      <c r="E46" s="40">
        <v>45778</v>
      </c>
      <c r="F46">
        <f t="shared" si="1"/>
        <v>89.09</v>
      </c>
      <c r="H46" s="1"/>
      <c r="I46" s="117"/>
    </row>
    <row r="47" spans="2:12" x14ac:dyDescent="0.2">
      <c r="C47" s="46">
        <v>4600</v>
      </c>
      <c r="D47" s="46">
        <v>49.09</v>
      </c>
      <c r="E47" s="40">
        <v>45778</v>
      </c>
      <c r="F47">
        <f t="shared" si="1"/>
        <v>93.71</v>
      </c>
      <c r="H47" s="1"/>
      <c r="I47" s="117"/>
    </row>
    <row r="48" spans="2:12" x14ac:dyDescent="0.2">
      <c r="C48" s="46">
        <v>4200</v>
      </c>
      <c r="D48" s="46">
        <v>36</v>
      </c>
      <c r="E48" s="40">
        <v>45778</v>
      </c>
      <c r="F48">
        <f t="shared" si="1"/>
        <v>116.67</v>
      </c>
      <c r="H48" s="1"/>
      <c r="I48" s="117"/>
    </row>
    <row r="49" spans="3:12" x14ac:dyDescent="0.2">
      <c r="C49" s="46">
        <v>3700</v>
      </c>
      <c r="D49" s="46">
        <v>36</v>
      </c>
      <c r="E49" s="40">
        <v>45778</v>
      </c>
      <c r="F49">
        <f t="shared" si="1"/>
        <v>102.78</v>
      </c>
      <c r="H49" s="1"/>
      <c r="I49" s="117"/>
    </row>
    <row r="50" spans="3:12" x14ac:dyDescent="0.2">
      <c r="C50" s="46">
        <v>4700</v>
      </c>
      <c r="D50" s="46">
        <v>51.53</v>
      </c>
      <c r="E50" s="40">
        <v>45748</v>
      </c>
      <c r="F50">
        <f t="shared" si="1"/>
        <v>91.21</v>
      </c>
      <c r="H50" s="1"/>
      <c r="I50" s="117"/>
    </row>
    <row r="51" spans="3:12" x14ac:dyDescent="0.2">
      <c r="C51" s="46">
        <v>3600</v>
      </c>
      <c r="D51" s="46">
        <v>36</v>
      </c>
      <c r="E51" s="40">
        <v>45748</v>
      </c>
      <c r="F51">
        <f t="shared" si="1"/>
        <v>100</v>
      </c>
      <c r="H51" s="1"/>
      <c r="I51" s="1"/>
    </row>
    <row r="52" spans="3:12" x14ac:dyDescent="0.2">
      <c r="C52" s="46">
        <v>4000</v>
      </c>
      <c r="D52" s="46">
        <v>34.61</v>
      </c>
      <c r="E52" s="40">
        <v>45748</v>
      </c>
      <c r="F52">
        <f t="shared" si="1"/>
        <v>115.57</v>
      </c>
      <c r="H52" s="1"/>
      <c r="I52" s="1"/>
    </row>
    <row r="53" spans="3:12" x14ac:dyDescent="0.2">
      <c r="C53" s="46">
        <v>3900</v>
      </c>
      <c r="D53" s="46">
        <v>36</v>
      </c>
      <c r="E53" s="40">
        <v>45748</v>
      </c>
      <c r="F53">
        <f t="shared" si="1"/>
        <v>108.33</v>
      </c>
      <c r="H53" s="1"/>
      <c r="I53" s="1"/>
    </row>
    <row r="54" spans="3:12" x14ac:dyDescent="0.2">
      <c r="C54" s="46">
        <v>3800</v>
      </c>
      <c r="D54" s="46">
        <v>35</v>
      </c>
      <c r="E54" s="40">
        <v>45748</v>
      </c>
      <c r="F54">
        <f t="shared" si="1"/>
        <v>108.57</v>
      </c>
      <c r="H54" s="1"/>
      <c r="I54" s="1"/>
    </row>
    <row r="55" spans="3:12" x14ac:dyDescent="0.2">
      <c r="C55" s="46">
        <v>4100</v>
      </c>
      <c r="D55" s="46">
        <v>36</v>
      </c>
      <c r="E55" s="40">
        <v>45717</v>
      </c>
      <c r="F55">
        <f t="shared" si="1"/>
        <v>113.89</v>
      </c>
      <c r="H55" s="1"/>
      <c r="I55" s="1"/>
    </row>
    <row r="56" spans="3:12" x14ac:dyDescent="0.2">
      <c r="C56" s="46">
        <v>3900</v>
      </c>
      <c r="D56" s="46">
        <v>35.159999999999997</v>
      </c>
      <c r="E56" s="40">
        <v>45717</v>
      </c>
      <c r="F56">
        <f t="shared" si="1"/>
        <v>110.92</v>
      </c>
      <c r="H56" s="1"/>
      <c r="J56"/>
      <c r="K56"/>
      <c r="L56"/>
    </row>
    <row r="57" spans="3:12" x14ac:dyDescent="0.2">
      <c r="C57" s="46">
        <v>4000</v>
      </c>
      <c r="D57" s="46">
        <v>35.090000000000003</v>
      </c>
      <c r="E57" s="40">
        <v>45717</v>
      </c>
      <c r="F57">
        <f t="shared" si="1"/>
        <v>113.99</v>
      </c>
      <c r="H57" s="1"/>
      <c r="J57"/>
      <c r="K57"/>
      <c r="L57"/>
    </row>
    <row r="58" spans="3:12" x14ac:dyDescent="0.2">
      <c r="C58" s="46">
        <v>3700</v>
      </c>
      <c r="D58" s="46">
        <v>36</v>
      </c>
      <c r="E58" s="40">
        <v>45717</v>
      </c>
      <c r="F58">
        <f t="shared" si="1"/>
        <v>102.78</v>
      </c>
      <c r="H58" s="1"/>
      <c r="J58"/>
      <c r="K58"/>
      <c r="L58"/>
    </row>
    <row r="59" spans="3:12" x14ac:dyDescent="0.2">
      <c r="C59" s="46">
        <v>4900</v>
      </c>
      <c r="D59" s="46">
        <v>55.26</v>
      </c>
      <c r="E59" s="40">
        <v>45717</v>
      </c>
      <c r="F59">
        <f t="shared" si="1"/>
        <v>88.67</v>
      </c>
      <c r="H59" s="1"/>
      <c r="J59"/>
      <c r="K59"/>
      <c r="L59"/>
    </row>
    <row r="60" spans="3:12" x14ac:dyDescent="0.2">
      <c r="C60" s="46">
        <v>4800</v>
      </c>
      <c r="D60" s="46">
        <v>44</v>
      </c>
      <c r="E60" s="40">
        <v>45717</v>
      </c>
      <c r="F60">
        <f t="shared" si="1"/>
        <v>109.09</v>
      </c>
      <c r="H60" s="1"/>
      <c r="J60"/>
      <c r="K60"/>
      <c r="L60"/>
    </row>
    <row r="61" spans="3:12" x14ac:dyDescent="0.2">
      <c r="C61" s="46">
        <v>5300</v>
      </c>
      <c r="D61" s="46">
        <v>59.01</v>
      </c>
      <c r="E61" s="40">
        <v>45689</v>
      </c>
      <c r="F61">
        <f t="shared" si="1"/>
        <v>89.82</v>
      </c>
      <c r="H61" s="1"/>
      <c r="I61" s="117"/>
    </row>
    <row r="62" spans="3:12" x14ac:dyDescent="0.2">
      <c r="C62" s="46">
        <v>3750</v>
      </c>
      <c r="D62" s="46">
        <v>36</v>
      </c>
      <c r="E62" s="40">
        <v>45689</v>
      </c>
      <c r="F62">
        <f t="shared" si="1"/>
        <v>104.17</v>
      </c>
      <c r="H62" s="1"/>
      <c r="I62" s="117"/>
    </row>
    <row r="63" spans="3:12" x14ac:dyDescent="0.2">
      <c r="C63" s="46">
        <v>5600</v>
      </c>
      <c r="D63" s="46">
        <v>67.48</v>
      </c>
      <c r="E63" s="40">
        <v>45689</v>
      </c>
      <c r="F63">
        <f t="shared" si="1"/>
        <v>82.99</v>
      </c>
      <c r="H63" s="1"/>
      <c r="I63" s="117"/>
    </row>
    <row r="64" spans="3:12" x14ac:dyDescent="0.2">
      <c r="C64" s="46">
        <v>5400</v>
      </c>
      <c r="D64" s="46">
        <v>56</v>
      </c>
      <c r="E64" s="40">
        <v>45689</v>
      </c>
      <c r="F64">
        <f t="shared" si="1"/>
        <v>96.43</v>
      </c>
      <c r="H64" s="1"/>
      <c r="I64" s="117"/>
    </row>
    <row r="65" spans="3:9" x14ac:dyDescent="0.2">
      <c r="C65" s="46">
        <v>4100</v>
      </c>
      <c r="D65" s="46">
        <v>45</v>
      </c>
      <c r="E65" s="40">
        <v>45689</v>
      </c>
      <c r="F65">
        <f t="shared" si="1"/>
        <v>91.11</v>
      </c>
      <c r="H65" s="1"/>
      <c r="I65" s="117"/>
    </row>
    <row r="66" spans="3:9" x14ac:dyDescent="0.2">
      <c r="C66" s="46">
        <v>5000</v>
      </c>
      <c r="D66" s="46">
        <v>51.3</v>
      </c>
      <c r="E66" s="40">
        <v>45689</v>
      </c>
      <c r="F66">
        <f t="shared" si="1"/>
        <v>97.47</v>
      </c>
      <c r="H66" s="1"/>
      <c r="I66" s="117"/>
    </row>
    <row r="67" spans="3:9" x14ac:dyDescent="0.2">
      <c r="C67" s="46">
        <v>4200</v>
      </c>
      <c r="D67" s="46">
        <v>49.05</v>
      </c>
      <c r="E67" s="40">
        <v>45658</v>
      </c>
      <c r="F67">
        <f t="shared" si="1"/>
        <v>85.63</v>
      </c>
      <c r="H67" s="1"/>
      <c r="I67" s="117"/>
    </row>
    <row r="68" spans="3:9" x14ac:dyDescent="0.2">
      <c r="C68" s="46">
        <v>4500</v>
      </c>
      <c r="D68" s="46">
        <v>55.45</v>
      </c>
      <c r="E68" s="40">
        <v>45658</v>
      </c>
      <c r="F68">
        <f t="shared" si="1"/>
        <v>81.150000000000006</v>
      </c>
      <c r="H68" s="1"/>
      <c r="I68" s="117"/>
    </row>
    <row r="69" spans="3:9" x14ac:dyDescent="0.2">
      <c r="C69" s="46">
        <v>4300</v>
      </c>
      <c r="D69" s="46">
        <v>36</v>
      </c>
      <c r="E69" s="40">
        <v>45658</v>
      </c>
      <c r="F69">
        <f t="shared" si="1"/>
        <v>119.44</v>
      </c>
      <c r="H69" s="1"/>
      <c r="I69" s="117"/>
    </row>
    <row r="70" spans="3:9" x14ac:dyDescent="0.2">
      <c r="C70" s="46">
        <v>4822</v>
      </c>
      <c r="D70" s="46">
        <v>44.73</v>
      </c>
      <c r="E70" s="40">
        <v>45658</v>
      </c>
      <c r="F70">
        <f t="shared" si="1"/>
        <v>107.8</v>
      </c>
      <c r="H70" s="1"/>
      <c r="I70" s="117"/>
    </row>
    <row r="71" spans="3:9" x14ac:dyDescent="0.2">
      <c r="C71" s="46">
        <v>8500</v>
      </c>
      <c r="D71" s="46">
        <v>88</v>
      </c>
      <c r="E71" s="40">
        <v>45627</v>
      </c>
      <c r="F71">
        <f t="shared" si="1"/>
        <v>96.59</v>
      </c>
      <c r="H71" s="1"/>
      <c r="I71" s="117"/>
    </row>
    <row r="72" spans="3:9" x14ac:dyDescent="0.2">
      <c r="C72" s="46">
        <v>5800</v>
      </c>
      <c r="D72" s="46">
        <v>66</v>
      </c>
      <c r="E72" s="40">
        <v>45627</v>
      </c>
      <c r="F72">
        <f t="shared" si="1"/>
        <v>87.88</v>
      </c>
      <c r="H72" s="1"/>
      <c r="I72" s="117"/>
    </row>
    <row r="73" spans="3:9" x14ac:dyDescent="0.2">
      <c r="C73" s="46">
        <v>6800</v>
      </c>
      <c r="D73" s="46">
        <v>58</v>
      </c>
      <c r="E73" s="40">
        <v>45597</v>
      </c>
      <c r="F73">
        <f t="shared" si="1"/>
        <v>117.24</v>
      </c>
      <c r="H73" s="1"/>
      <c r="I73" s="117"/>
    </row>
    <row r="74" spans="3:9" x14ac:dyDescent="0.2">
      <c r="C74" s="46">
        <v>5000</v>
      </c>
      <c r="D74" s="46">
        <v>63</v>
      </c>
      <c r="E74" s="40">
        <v>45597</v>
      </c>
      <c r="F74">
        <f t="shared" si="1"/>
        <v>79.37</v>
      </c>
      <c r="H74" s="1"/>
      <c r="I74" s="117"/>
    </row>
    <row r="75" spans="3:9" x14ac:dyDescent="0.2">
      <c r="C75" s="46">
        <v>6000</v>
      </c>
      <c r="D75" s="46">
        <v>69</v>
      </c>
      <c r="E75" s="40">
        <v>45597</v>
      </c>
      <c r="F75">
        <f t="shared" si="1"/>
        <v>86.96</v>
      </c>
      <c r="H75" s="1"/>
      <c r="I75" s="117"/>
    </row>
    <row r="76" spans="3:9" x14ac:dyDescent="0.2">
      <c r="C76" s="46">
        <v>4500</v>
      </c>
      <c r="D76" s="46">
        <v>49.62</v>
      </c>
      <c r="E76" s="40">
        <v>45597</v>
      </c>
      <c r="F76">
        <f t="shared" si="1"/>
        <v>90.69</v>
      </c>
      <c r="H76" s="1"/>
      <c r="I76" s="117"/>
    </row>
    <row r="77" spans="3:9" x14ac:dyDescent="0.2">
      <c r="C77" s="46">
        <v>4400</v>
      </c>
      <c r="D77" s="46">
        <v>49</v>
      </c>
      <c r="E77" s="40">
        <v>45597</v>
      </c>
      <c r="F77">
        <f t="shared" si="1"/>
        <v>89.8</v>
      </c>
      <c r="H77" s="1"/>
      <c r="I77" s="117"/>
    </row>
    <row r="78" spans="3:9" ht="15" customHeight="1" x14ac:dyDescent="0.2">
      <c r="C78" s="46">
        <v>7500</v>
      </c>
      <c r="D78" s="46">
        <v>74.09</v>
      </c>
      <c r="E78" s="40">
        <v>45566</v>
      </c>
      <c r="F78">
        <f t="shared" si="1"/>
        <v>101.23</v>
      </c>
      <c r="H78" s="1"/>
      <c r="I78" s="117"/>
    </row>
    <row r="79" spans="3:9" x14ac:dyDescent="0.2">
      <c r="C79" s="46">
        <v>5800</v>
      </c>
      <c r="D79" s="46">
        <v>58.86</v>
      </c>
      <c r="E79" s="40">
        <v>45566</v>
      </c>
      <c r="F79">
        <f t="shared" si="1"/>
        <v>98.54</v>
      </c>
      <c r="H79" s="1"/>
      <c r="I79" s="117"/>
    </row>
    <row r="80" spans="3:9" x14ac:dyDescent="0.2">
      <c r="C80" s="46">
        <v>6000</v>
      </c>
      <c r="D80" s="46">
        <v>68</v>
      </c>
      <c r="E80" s="40">
        <v>45566</v>
      </c>
      <c r="F80">
        <f t="shared" si="1"/>
        <v>88.24</v>
      </c>
      <c r="H80" s="1"/>
      <c r="I80" s="117"/>
    </row>
    <row r="81" spans="2:12" x14ac:dyDescent="0.2">
      <c r="C81" s="46"/>
      <c r="D81" s="46"/>
      <c r="E81" s="40"/>
      <c r="H81" s="1"/>
      <c r="I81" s="117"/>
    </row>
    <row r="82" spans="2:12" x14ac:dyDescent="0.2">
      <c r="C82" s="46"/>
      <c r="D82" s="46"/>
      <c r="E82" s="40"/>
      <c r="H82" s="1"/>
      <c r="I82" s="117"/>
    </row>
    <row r="83" spans="2:12" x14ac:dyDescent="0.2">
      <c r="C83" s="46" t="s">
        <v>609</v>
      </c>
      <c r="D83" s="46" t="s">
        <v>608</v>
      </c>
      <c r="E83" s="46" t="s">
        <v>610</v>
      </c>
      <c r="H83" s="1"/>
    </row>
    <row r="84" spans="2:12" x14ac:dyDescent="0.2">
      <c r="B84" s="48" t="s">
        <v>720</v>
      </c>
      <c r="C84">
        <v>6800</v>
      </c>
      <c r="D84">
        <v>64.55</v>
      </c>
      <c r="E84" s="40">
        <v>45901</v>
      </c>
      <c r="F84">
        <f t="shared" si="0"/>
        <v>105.34</v>
      </c>
      <c r="H84" s="1"/>
      <c r="I84" s="15" t="s">
        <v>703</v>
      </c>
      <c r="J84" s="1">
        <f>ROUND(AVERAGE(F104:F107),2)</f>
        <v>92.51</v>
      </c>
      <c r="L84" s="1">
        <v>4</v>
      </c>
    </row>
    <row r="85" spans="2:12" x14ac:dyDescent="0.2">
      <c r="C85">
        <v>8300</v>
      </c>
      <c r="D85">
        <v>104.3</v>
      </c>
      <c r="E85" s="40">
        <v>45901</v>
      </c>
      <c r="F85">
        <f t="shared" si="0"/>
        <v>79.58</v>
      </c>
      <c r="H85" s="1"/>
      <c r="I85" s="15" t="s">
        <v>3081</v>
      </c>
      <c r="J85" s="17" t="s">
        <v>73</v>
      </c>
      <c r="L85" s="1">
        <v>0</v>
      </c>
    </row>
    <row r="86" spans="2:12" x14ac:dyDescent="0.2">
      <c r="C86">
        <v>7000</v>
      </c>
      <c r="D86">
        <v>65</v>
      </c>
      <c r="E86" s="40">
        <v>45870</v>
      </c>
      <c r="F86">
        <f t="shared" si="0"/>
        <v>107.69</v>
      </c>
      <c r="H86" s="1"/>
      <c r="I86" s="15" t="s">
        <v>3082</v>
      </c>
      <c r="J86" s="1">
        <f>ROUND(AVERAGE(F102:F103),2)</f>
        <v>90.64</v>
      </c>
      <c r="L86" s="1">
        <v>2</v>
      </c>
    </row>
    <row r="87" spans="2:12" x14ac:dyDescent="0.2">
      <c r="C87">
        <v>7200</v>
      </c>
      <c r="D87">
        <v>72.77</v>
      </c>
      <c r="E87" s="40">
        <v>45839</v>
      </c>
      <c r="F87">
        <f t="shared" si="0"/>
        <v>98.94</v>
      </c>
      <c r="H87" s="1"/>
      <c r="I87" s="15" t="s">
        <v>3091</v>
      </c>
      <c r="J87" s="1">
        <f>ROUND(AVERAGE(F101),2)</f>
        <v>79.05</v>
      </c>
      <c r="L87" s="1">
        <v>1</v>
      </c>
    </row>
    <row r="88" spans="2:12" x14ac:dyDescent="0.2">
      <c r="C88">
        <v>8500</v>
      </c>
      <c r="D88">
        <v>104.45</v>
      </c>
      <c r="E88" s="40">
        <v>45809</v>
      </c>
      <c r="F88">
        <f t="shared" si="0"/>
        <v>81.38</v>
      </c>
      <c r="H88" s="1"/>
      <c r="I88" s="15" t="s">
        <v>3083</v>
      </c>
      <c r="J88" s="1">
        <f>ROUND(AVERAGE(F99:F100),2)</f>
        <v>91.44</v>
      </c>
      <c r="L88" s="1">
        <v>2</v>
      </c>
    </row>
    <row r="89" spans="2:12" x14ac:dyDescent="0.2">
      <c r="C89">
        <v>8500</v>
      </c>
      <c r="D89">
        <v>104.3</v>
      </c>
      <c r="E89" s="40">
        <v>45809</v>
      </c>
      <c r="F89">
        <f t="shared" si="0"/>
        <v>81.5</v>
      </c>
      <c r="H89" s="1"/>
      <c r="I89" s="15" t="s">
        <v>3084</v>
      </c>
      <c r="J89" s="1">
        <f>ROUND(AVERAGE(F96:F98),2)</f>
        <v>101.62</v>
      </c>
      <c r="L89" s="1">
        <v>3</v>
      </c>
    </row>
    <row r="90" spans="2:12" x14ac:dyDescent="0.2">
      <c r="C90">
        <v>6800</v>
      </c>
      <c r="D90">
        <v>72.77</v>
      </c>
      <c r="E90" s="40">
        <v>45778</v>
      </c>
      <c r="F90">
        <f t="shared" si="0"/>
        <v>93.45</v>
      </c>
      <c r="H90" s="1"/>
      <c r="I90" s="15" t="s">
        <v>3085</v>
      </c>
      <c r="J90" s="17" t="s">
        <v>73</v>
      </c>
      <c r="L90" s="1">
        <v>0</v>
      </c>
    </row>
    <row r="91" spans="2:12" x14ac:dyDescent="0.2">
      <c r="C91">
        <v>6800</v>
      </c>
      <c r="D91">
        <v>66.900000000000006</v>
      </c>
      <c r="E91" s="40">
        <v>45778</v>
      </c>
      <c r="F91">
        <f t="shared" si="0"/>
        <v>101.64</v>
      </c>
      <c r="H91" s="1"/>
      <c r="I91" s="15" t="s">
        <v>3086</v>
      </c>
      <c r="J91" s="1">
        <f>ROUND(AVERAGE(F90:F95),2)</f>
        <v>97</v>
      </c>
      <c r="L91" s="1">
        <v>6</v>
      </c>
    </row>
    <row r="92" spans="2:12" x14ac:dyDescent="0.2">
      <c r="C92">
        <v>7100</v>
      </c>
      <c r="D92">
        <v>67.64</v>
      </c>
      <c r="E92" s="40">
        <v>45778</v>
      </c>
      <c r="F92">
        <f t="shared" si="0"/>
        <v>104.97</v>
      </c>
      <c r="H92" s="1"/>
      <c r="I92" s="15" t="s">
        <v>3087</v>
      </c>
      <c r="J92" s="1">
        <f>ROUND(AVERAGE(F88:F89),2)</f>
        <v>81.44</v>
      </c>
      <c r="L92" s="1">
        <v>2</v>
      </c>
    </row>
    <row r="93" spans="2:12" x14ac:dyDescent="0.2">
      <c r="C93">
        <v>6400</v>
      </c>
      <c r="D93">
        <v>64.650000000000006</v>
      </c>
      <c r="E93" s="40">
        <v>45778</v>
      </c>
      <c r="F93">
        <f t="shared" si="0"/>
        <v>98.99</v>
      </c>
      <c r="H93" s="1"/>
      <c r="I93" s="15" t="s">
        <v>3088</v>
      </c>
      <c r="J93" s="1">
        <f>ROUND(AVERAGE(F87),2)</f>
        <v>98.94</v>
      </c>
      <c r="L93" s="1">
        <v>1</v>
      </c>
    </row>
    <row r="94" spans="2:12" x14ac:dyDescent="0.2">
      <c r="C94">
        <v>6200</v>
      </c>
      <c r="D94">
        <v>72</v>
      </c>
      <c r="E94" s="40">
        <v>45778</v>
      </c>
      <c r="F94">
        <f t="shared" si="0"/>
        <v>86.11</v>
      </c>
      <c r="H94" s="1"/>
      <c r="I94" s="15" t="s">
        <v>3089</v>
      </c>
      <c r="J94" s="1">
        <f>ROUND(AVERAGE(F86),2)</f>
        <v>107.69</v>
      </c>
      <c r="L94" s="1">
        <v>1</v>
      </c>
    </row>
    <row r="95" spans="2:12" x14ac:dyDescent="0.2">
      <c r="C95">
        <v>6100</v>
      </c>
      <c r="D95">
        <v>63</v>
      </c>
      <c r="E95" s="40">
        <v>45778</v>
      </c>
      <c r="F95">
        <f t="shared" si="0"/>
        <v>96.83</v>
      </c>
      <c r="H95" s="1"/>
      <c r="I95" s="15" t="s">
        <v>3090</v>
      </c>
      <c r="J95" s="1">
        <f>ROUND(AVERAGE(F84:F85),2)</f>
        <v>92.46</v>
      </c>
      <c r="L95" s="1">
        <v>2</v>
      </c>
    </row>
    <row r="96" spans="2:12" x14ac:dyDescent="0.2">
      <c r="C96">
        <v>6800</v>
      </c>
      <c r="D96">
        <v>68.39</v>
      </c>
      <c r="E96" s="40">
        <v>45717</v>
      </c>
      <c r="F96">
        <f t="shared" si="0"/>
        <v>99.43</v>
      </c>
      <c r="H96" s="1"/>
    </row>
    <row r="97" spans="3:6" x14ac:dyDescent="0.2">
      <c r="C97">
        <v>7000</v>
      </c>
      <c r="D97">
        <v>63.73</v>
      </c>
      <c r="E97" s="40">
        <v>45717</v>
      </c>
      <c r="F97">
        <f t="shared" si="0"/>
        <v>109.84</v>
      </c>
    </row>
    <row r="98" spans="3:6" x14ac:dyDescent="0.2">
      <c r="C98">
        <v>6500</v>
      </c>
      <c r="D98">
        <v>68</v>
      </c>
      <c r="E98" s="40">
        <v>45717</v>
      </c>
      <c r="F98">
        <f t="shared" si="0"/>
        <v>95.59</v>
      </c>
    </row>
    <row r="99" spans="3:6" x14ac:dyDescent="0.2">
      <c r="C99">
        <v>6000</v>
      </c>
      <c r="D99">
        <v>72.77</v>
      </c>
      <c r="E99" s="40">
        <v>45689</v>
      </c>
      <c r="F99">
        <f t="shared" si="0"/>
        <v>82.45</v>
      </c>
    </row>
    <row r="100" spans="3:6" x14ac:dyDescent="0.2">
      <c r="C100">
        <v>6400</v>
      </c>
      <c r="D100">
        <v>63.73</v>
      </c>
      <c r="E100" s="40">
        <v>45689</v>
      </c>
      <c r="F100">
        <f t="shared" si="0"/>
        <v>100.42</v>
      </c>
    </row>
    <row r="101" spans="3:6" x14ac:dyDescent="0.2">
      <c r="C101">
        <v>8300</v>
      </c>
      <c r="D101">
        <v>105</v>
      </c>
      <c r="E101" s="40">
        <v>45658</v>
      </c>
      <c r="F101">
        <f t="shared" si="0"/>
        <v>79.05</v>
      </c>
    </row>
    <row r="102" spans="3:6" x14ac:dyDescent="0.2">
      <c r="C102">
        <v>7000</v>
      </c>
      <c r="D102">
        <v>73.38</v>
      </c>
      <c r="E102" s="40">
        <v>45627</v>
      </c>
      <c r="F102">
        <f t="shared" si="0"/>
        <v>95.39</v>
      </c>
    </row>
    <row r="103" spans="3:6" x14ac:dyDescent="0.2">
      <c r="C103">
        <v>6250</v>
      </c>
      <c r="D103">
        <v>72.77</v>
      </c>
      <c r="E103" s="40">
        <v>45627</v>
      </c>
      <c r="F103">
        <f t="shared" si="0"/>
        <v>85.89</v>
      </c>
    </row>
    <row r="104" spans="3:6" x14ac:dyDescent="0.2">
      <c r="C104">
        <v>8000</v>
      </c>
      <c r="D104">
        <v>87.41</v>
      </c>
      <c r="E104" s="40">
        <v>45566</v>
      </c>
      <c r="F104">
        <f t="shared" si="0"/>
        <v>91.52</v>
      </c>
    </row>
    <row r="105" spans="3:6" x14ac:dyDescent="0.2">
      <c r="C105">
        <v>6500</v>
      </c>
      <c r="D105">
        <v>75</v>
      </c>
      <c r="E105" s="40">
        <v>45566</v>
      </c>
      <c r="F105">
        <f t="shared" si="0"/>
        <v>86.67</v>
      </c>
    </row>
    <row r="106" spans="3:6" x14ac:dyDescent="0.2">
      <c r="C106">
        <v>6500</v>
      </c>
      <c r="D106">
        <v>64</v>
      </c>
      <c r="E106" s="40">
        <v>45566</v>
      </c>
      <c r="F106">
        <f t="shared" si="0"/>
        <v>101.56</v>
      </c>
    </row>
    <row r="107" spans="3:6" x14ac:dyDescent="0.2">
      <c r="C107">
        <v>6500</v>
      </c>
      <c r="D107">
        <v>72</v>
      </c>
      <c r="E107" s="40">
        <v>45566</v>
      </c>
      <c r="F107">
        <f t="shared" si="0"/>
        <v>90.28</v>
      </c>
    </row>
    <row r="108" spans="3:6" x14ac:dyDescent="0.2">
      <c r="E108" s="40"/>
    </row>
    <row r="109" spans="3:6" x14ac:dyDescent="0.2">
      <c r="E109" s="40"/>
    </row>
  </sheetData>
  <phoneticPr fontId="6"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M56"/>
  <sheetViews>
    <sheetView topLeftCell="A10" workbookViewId="0">
      <selection activeCell="F45" sqref="F45:F56"/>
    </sheetView>
  </sheetViews>
  <sheetFormatPr defaultRowHeight="14.25" x14ac:dyDescent="0.2"/>
  <cols>
    <col min="1" max="1" width="20" customWidth="1"/>
    <col min="2" max="6" width="12.125" customWidth="1"/>
    <col min="7" max="9" width="11.375" customWidth="1"/>
    <col min="10" max="10" width="9.5" customWidth="1"/>
    <col min="11" max="11" width="10.875" customWidth="1"/>
    <col min="12" max="13" width="11.375" customWidth="1"/>
    <col min="14" max="2477" width="20" customWidth="1"/>
  </cols>
  <sheetData>
    <row r="1" spans="1:13" x14ac:dyDescent="0.2">
      <c r="A1" s="155" t="s">
        <v>142</v>
      </c>
      <c r="B1" s="40">
        <v>45901.333831018521</v>
      </c>
      <c r="C1" s="40">
        <v>45870.333831018521</v>
      </c>
      <c r="D1" s="40">
        <v>45839.333831018521</v>
      </c>
      <c r="E1" s="40">
        <v>45809.333831018521</v>
      </c>
      <c r="F1" s="40">
        <v>45778.333831018521</v>
      </c>
      <c r="G1" s="40">
        <v>45748.333831018521</v>
      </c>
      <c r="H1" s="40">
        <v>45717.333831018521</v>
      </c>
      <c r="I1" s="40">
        <v>45689.333831018521</v>
      </c>
      <c r="J1" s="40">
        <v>45658.333831018521</v>
      </c>
      <c r="K1" s="40">
        <v>45627.333831018521</v>
      </c>
      <c r="L1" s="40">
        <v>45597.333831018521</v>
      </c>
      <c r="M1" s="40">
        <v>45566.333831018521</v>
      </c>
    </row>
    <row r="2" spans="1:13" x14ac:dyDescent="0.2">
      <c r="A2" s="155"/>
      <c r="B2" t="s">
        <v>143</v>
      </c>
      <c r="C2" t="s">
        <v>143</v>
      </c>
      <c r="D2" t="s">
        <v>143</v>
      </c>
      <c r="E2" t="s">
        <v>143</v>
      </c>
      <c r="F2" t="s">
        <v>143</v>
      </c>
      <c r="G2" t="s">
        <v>143</v>
      </c>
      <c r="H2" t="s">
        <v>143</v>
      </c>
      <c r="I2" t="s">
        <v>143</v>
      </c>
      <c r="J2" t="s">
        <v>143</v>
      </c>
      <c r="K2" t="s">
        <v>143</v>
      </c>
      <c r="L2" t="s">
        <v>143</v>
      </c>
      <c r="M2" t="s">
        <v>143</v>
      </c>
    </row>
    <row r="3" spans="1:13" ht="15.75" hidden="1" customHeight="1" x14ac:dyDescent="0.25">
      <c r="A3" s="86" t="s">
        <v>607</v>
      </c>
      <c r="B3" s="87">
        <v>48.63</v>
      </c>
      <c r="C3" s="87">
        <v>48.72</v>
      </c>
      <c r="D3" s="87">
        <v>49.39</v>
      </c>
      <c r="E3" s="87">
        <v>44.4</v>
      </c>
      <c r="F3" s="87">
        <v>44.25</v>
      </c>
      <c r="G3" s="87">
        <v>52.78</v>
      </c>
      <c r="H3" s="87">
        <v>65.98</v>
      </c>
      <c r="I3" s="87">
        <v>64.150000000000006</v>
      </c>
      <c r="J3" s="87">
        <v>42.12</v>
      </c>
      <c r="K3" s="87">
        <v>44.61</v>
      </c>
      <c r="L3" s="87">
        <v>43.68</v>
      </c>
      <c r="M3" s="87">
        <v>40.200000000000003</v>
      </c>
    </row>
    <row r="4" spans="1:13" x14ac:dyDescent="0.2">
      <c r="A4" s="48" t="s">
        <v>715</v>
      </c>
      <c r="B4">
        <v>113.38</v>
      </c>
      <c r="C4">
        <v>113.38</v>
      </c>
      <c r="D4">
        <v>113.38</v>
      </c>
      <c r="E4">
        <v>113.38</v>
      </c>
      <c r="F4">
        <v>113.38</v>
      </c>
      <c r="G4">
        <v>113.38</v>
      </c>
      <c r="H4">
        <v>113.38</v>
      </c>
      <c r="I4">
        <v>113.38</v>
      </c>
      <c r="J4">
        <v>113.38</v>
      </c>
      <c r="K4">
        <v>113.38</v>
      </c>
      <c r="L4">
        <v>113.38</v>
      </c>
      <c r="M4">
        <v>113.38</v>
      </c>
    </row>
    <row r="5" spans="1:13" x14ac:dyDescent="0.2">
      <c r="A5" s="48" t="s">
        <v>718</v>
      </c>
      <c r="B5">
        <v>98.64</v>
      </c>
      <c r="C5">
        <v>96.96</v>
      </c>
      <c r="D5">
        <v>100.32</v>
      </c>
      <c r="E5">
        <v>99.14</v>
      </c>
      <c r="F5">
        <v>98.48</v>
      </c>
      <c r="G5">
        <v>100.86</v>
      </c>
      <c r="H5">
        <v>100.43</v>
      </c>
      <c r="I5">
        <v>98.13</v>
      </c>
      <c r="J5">
        <v>96.09</v>
      </c>
      <c r="K5">
        <v>99.39</v>
      </c>
      <c r="L5">
        <v>101.24</v>
      </c>
      <c r="M5">
        <v>101.64</v>
      </c>
    </row>
    <row r="6" spans="1:13" x14ac:dyDescent="0.2">
      <c r="A6" s="48"/>
      <c r="B6">
        <v>99.99</v>
      </c>
      <c r="C6">
        <v>97.84</v>
      </c>
      <c r="D6">
        <v>98</v>
      </c>
      <c r="E6">
        <v>98.67</v>
      </c>
      <c r="F6">
        <v>98.81</v>
      </c>
      <c r="G6">
        <v>96.66</v>
      </c>
      <c r="H6">
        <v>94.95</v>
      </c>
      <c r="I6">
        <v>92.31</v>
      </c>
      <c r="J6">
        <v>92.94</v>
      </c>
      <c r="K6">
        <v>93.22</v>
      </c>
      <c r="L6">
        <v>92.72</v>
      </c>
      <c r="M6">
        <v>93.75</v>
      </c>
    </row>
    <row r="7" spans="1:13" x14ac:dyDescent="0.2">
      <c r="A7" s="48" t="s">
        <v>720</v>
      </c>
      <c r="B7">
        <v>87.11</v>
      </c>
      <c r="C7">
        <v>85.51</v>
      </c>
      <c r="D7">
        <v>84.13</v>
      </c>
      <c r="E7">
        <v>83.69</v>
      </c>
      <c r="F7">
        <v>85.58</v>
      </c>
      <c r="G7">
        <v>87.8</v>
      </c>
      <c r="H7">
        <v>88.54</v>
      </c>
      <c r="I7">
        <v>85.51</v>
      </c>
      <c r="J7">
        <v>85.16</v>
      </c>
      <c r="K7">
        <v>86.95</v>
      </c>
      <c r="L7">
        <v>88.39</v>
      </c>
      <c r="M7">
        <v>89.84</v>
      </c>
    </row>
    <row r="13" spans="1:13" x14ac:dyDescent="0.2">
      <c r="D13" s="85" t="str">
        <f>A4</f>
        <v>国融国际</v>
      </c>
    </row>
    <row r="14" spans="1:13" x14ac:dyDescent="0.2">
      <c r="E14" s="15" t="s">
        <v>703</v>
      </c>
      <c r="F14">
        <f>M4</f>
        <v>113.38</v>
      </c>
    </row>
    <row r="15" spans="1:13" x14ac:dyDescent="0.2">
      <c r="E15" s="15" t="s">
        <v>3081</v>
      </c>
      <c r="F15">
        <f>L4</f>
        <v>113.38</v>
      </c>
    </row>
    <row r="16" spans="1:13" x14ac:dyDescent="0.2">
      <c r="E16" s="15" t="s">
        <v>3082</v>
      </c>
      <c r="F16">
        <f>K4</f>
        <v>113.38</v>
      </c>
    </row>
    <row r="17" spans="4:6" x14ac:dyDescent="0.2">
      <c r="E17" s="15" t="s">
        <v>3091</v>
      </c>
      <c r="F17">
        <f>J4</f>
        <v>113.38</v>
      </c>
    </row>
    <row r="18" spans="4:6" x14ac:dyDescent="0.2">
      <c r="E18" s="15" t="s">
        <v>3083</v>
      </c>
      <c r="F18">
        <f>I4</f>
        <v>113.38</v>
      </c>
    </row>
    <row r="19" spans="4:6" x14ac:dyDescent="0.2">
      <c r="E19" s="15" t="s">
        <v>3084</v>
      </c>
      <c r="F19">
        <f>H4</f>
        <v>113.38</v>
      </c>
    </row>
    <row r="20" spans="4:6" x14ac:dyDescent="0.2">
      <c r="E20" s="15" t="s">
        <v>3085</v>
      </c>
      <c r="F20">
        <f>G4</f>
        <v>113.38</v>
      </c>
    </row>
    <row r="21" spans="4:6" x14ac:dyDescent="0.2">
      <c r="E21" s="15" t="s">
        <v>3086</v>
      </c>
      <c r="F21">
        <f>F4</f>
        <v>113.38</v>
      </c>
    </row>
    <row r="22" spans="4:6" ht="13.5" customHeight="1" x14ac:dyDescent="0.2">
      <c r="E22" s="15" t="s">
        <v>3087</v>
      </c>
      <c r="F22">
        <f>E4</f>
        <v>113.38</v>
      </c>
    </row>
    <row r="23" spans="4:6" x14ac:dyDescent="0.2">
      <c r="E23" s="15" t="s">
        <v>3088</v>
      </c>
      <c r="F23">
        <f>D4</f>
        <v>113.38</v>
      </c>
    </row>
    <row r="24" spans="4:6" x14ac:dyDescent="0.2">
      <c r="E24" s="15" t="s">
        <v>3089</v>
      </c>
      <c r="F24">
        <f>C4</f>
        <v>113.38</v>
      </c>
    </row>
    <row r="25" spans="4:6" x14ac:dyDescent="0.2">
      <c r="E25" s="15" t="s">
        <v>3090</v>
      </c>
      <c r="F25">
        <f>B4</f>
        <v>113.38</v>
      </c>
    </row>
    <row r="28" spans="4:6" x14ac:dyDescent="0.2">
      <c r="D28" t="str">
        <f>A5</f>
        <v>林肯公园</v>
      </c>
    </row>
    <row r="29" spans="4:6" x14ac:dyDescent="0.2">
      <c r="E29" s="15" t="s">
        <v>703</v>
      </c>
      <c r="F29">
        <f>M5</f>
        <v>101.64</v>
      </c>
    </row>
    <row r="30" spans="4:6" x14ac:dyDescent="0.2">
      <c r="E30" s="15" t="s">
        <v>3081</v>
      </c>
      <c r="F30">
        <f>L5</f>
        <v>101.24</v>
      </c>
    </row>
    <row r="31" spans="4:6" x14ac:dyDescent="0.2">
      <c r="E31" s="15" t="s">
        <v>3082</v>
      </c>
      <c r="F31">
        <f>K5</f>
        <v>99.39</v>
      </c>
    </row>
    <row r="32" spans="4:6" x14ac:dyDescent="0.2">
      <c r="E32" s="15" t="s">
        <v>3091</v>
      </c>
      <c r="F32">
        <f>J5</f>
        <v>96.09</v>
      </c>
    </row>
    <row r="33" spans="4:6" x14ac:dyDescent="0.2">
      <c r="E33" s="15" t="s">
        <v>3083</v>
      </c>
      <c r="F33">
        <f>I5</f>
        <v>98.13</v>
      </c>
    </row>
    <row r="34" spans="4:6" x14ac:dyDescent="0.2">
      <c r="E34" s="15" t="s">
        <v>3084</v>
      </c>
      <c r="F34">
        <f>H5</f>
        <v>100.43</v>
      </c>
    </row>
    <row r="35" spans="4:6" x14ac:dyDescent="0.2">
      <c r="E35" s="15" t="s">
        <v>3085</v>
      </c>
      <c r="F35">
        <f>G5</f>
        <v>100.86</v>
      </c>
    </row>
    <row r="36" spans="4:6" x14ac:dyDescent="0.2">
      <c r="E36" s="15" t="s">
        <v>3086</v>
      </c>
      <c r="F36">
        <f>F5</f>
        <v>98.48</v>
      </c>
    </row>
    <row r="37" spans="4:6" x14ac:dyDescent="0.2">
      <c r="E37" s="15" t="s">
        <v>3087</v>
      </c>
      <c r="F37">
        <f>E5</f>
        <v>99.14</v>
      </c>
    </row>
    <row r="38" spans="4:6" x14ac:dyDescent="0.2">
      <c r="E38" s="15" t="s">
        <v>3088</v>
      </c>
      <c r="F38">
        <f>D5</f>
        <v>100.32</v>
      </c>
    </row>
    <row r="39" spans="4:6" x14ac:dyDescent="0.2">
      <c r="E39" s="15" t="s">
        <v>3089</v>
      </c>
      <c r="F39">
        <f>C5</f>
        <v>96.96</v>
      </c>
    </row>
    <row r="40" spans="4:6" x14ac:dyDescent="0.2">
      <c r="E40" s="15" t="s">
        <v>3090</v>
      </c>
      <c r="F40">
        <f>B5</f>
        <v>98.64</v>
      </c>
    </row>
    <row r="44" spans="4:6" x14ac:dyDescent="0.2">
      <c r="D44" t="str">
        <f>A7</f>
        <v>国锐金嵿</v>
      </c>
    </row>
    <row r="45" spans="4:6" x14ac:dyDescent="0.2">
      <c r="E45" s="15" t="s">
        <v>703</v>
      </c>
      <c r="F45">
        <f>M7</f>
        <v>89.84</v>
      </c>
    </row>
    <row r="46" spans="4:6" x14ac:dyDescent="0.2">
      <c r="E46" s="15" t="s">
        <v>3081</v>
      </c>
      <c r="F46">
        <f>L7</f>
        <v>88.39</v>
      </c>
    </row>
    <row r="47" spans="4:6" x14ac:dyDescent="0.2">
      <c r="E47" s="15" t="s">
        <v>3082</v>
      </c>
      <c r="F47">
        <f>K7</f>
        <v>86.95</v>
      </c>
    </row>
    <row r="48" spans="4:6" x14ac:dyDescent="0.2">
      <c r="E48" s="15" t="s">
        <v>3091</v>
      </c>
      <c r="F48">
        <f>J7</f>
        <v>85.16</v>
      </c>
    </row>
    <row r="49" spans="5:6" x14ac:dyDescent="0.2">
      <c r="E49" s="15" t="s">
        <v>3083</v>
      </c>
      <c r="F49">
        <f>I7</f>
        <v>85.51</v>
      </c>
    </row>
    <row r="50" spans="5:6" x14ac:dyDescent="0.2">
      <c r="E50" s="15" t="s">
        <v>3084</v>
      </c>
      <c r="F50">
        <f>H7</f>
        <v>88.54</v>
      </c>
    </row>
    <row r="51" spans="5:6" x14ac:dyDescent="0.2">
      <c r="E51" s="15" t="s">
        <v>3085</v>
      </c>
      <c r="F51">
        <f>G7</f>
        <v>87.8</v>
      </c>
    </row>
    <row r="52" spans="5:6" x14ac:dyDescent="0.2">
      <c r="E52" s="15" t="s">
        <v>3086</v>
      </c>
      <c r="F52">
        <f>F7</f>
        <v>85.58</v>
      </c>
    </row>
    <row r="53" spans="5:6" x14ac:dyDescent="0.2">
      <c r="E53" s="15" t="s">
        <v>3087</v>
      </c>
      <c r="F53">
        <f>E7</f>
        <v>83.69</v>
      </c>
    </row>
    <row r="54" spans="5:6" x14ac:dyDescent="0.2">
      <c r="E54" s="15" t="s">
        <v>3088</v>
      </c>
      <c r="F54">
        <f>D7</f>
        <v>84.13</v>
      </c>
    </row>
    <row r="55" spans="5:6" x14ac:dyDescent="0.2">
      <c r="E55" s="15" t="s">
        <v>3089</v>
      </c>
      <c r="F55">
        <f>C7</f>
        <v>85.51</v>
      </c>
    </row>
    <row r="56" spans="5:6" x14ac:dyDescent="0.2">
      <c r="E56" s="15" t="s">
        <v>3090</v>
      </c>
      <c r="F56">
        <f>B7</f>
        <v>87.11</v>
      </c>
    </row>
  </sheetData>
  <mergeCells count="1">
    <mergeCell ref="A1:A2"/>
  </mergeCells>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15</vt:i4>
      </vt:variant>
    </vt:vector>
  </HeadingPairs>
  <TitlesOfParts>
    <vt:vector size="15" baseType="lpstr">
      <vt:lpstr>系统读取表</vt:lpstr>
      <vt:lpstr>项目信息</vt:lpstr>
      <vt:lpstr>测算表</vt:lpstr>
      <vt:lpstr>成本分析</vt:lpstr>
      <vt:lpstr>案例汇总</vt:lpstr>
      <vt:lpstr>案例汇总 -月</vt:lpstr>
      <vt:lpstr>城研数据 整理</vt:lpstr>
      <vt:lpstr>贝壳案例</vt:lpstr>
      <vt:lpstr>中指数据</vt:lpstr>
      <vt:lpstr>朝阳区金泰丽富嘉园</vt:lpstr>
      <vt:lpstr>中指</vt:lpstr>
      <vt:lpstr>城研数据 </vt:lpstr>
      <vt:lpstr>房屋明细</vt:lpstr>
      <vt:lpstr>案例</vt:lpstr>
      <vt:lpstr>房源表明细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2025-10-27T08:27:08Z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