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0"/>
  </bookViews>
  <sheets>
    <sheet name="系统读取表" sheetId="6" r:id="rId1"/>
    <sheet name="在京" sheetId="1" r:id="rId2"/>
    <sheet name="1#" sheetId="7" r:id="rId3"/>
    <sheet name="2#" sheetId="8" r:id="rId4"/>
    <sheet name="5#" sheetId="10" r:id="rId5"/>
    <sheet name="6#" sheetId="9" r:id="rId6"/>
    <sheet name="军队" sheetId="2" r:id="rId7"/>
    <sheet name="1# (0)" sheetId="11" r:id="rId8"/>
    <sheet name="2# (0)" sheetId="12" r:id="rId9"/>
    <sheet name="5# (0)" sheetId="13" r:id="rId10"/>
    <sheet name="6# (0)" sheetId="14" r:id="rId11"/>
    <sheet name="南区" sheetId="3" r:id="rId12"/>
    <sheet name="北区" sheetId="4" r:id="rId13"/>
  </sheets>
  <externalReferences>
    <externalReference r:id="rId14"/>
  </externalReferences>
  <definedNames>
    <definedName name="_xlnm.Print_Area" localSheetId="11">南区!$A$1:$R$18</definedName>
    <definedName name="_xlnm.Print_Area" localSheetId="0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52511"/>
</workbook>
</file>

<file path=xl/calcChain.xml><?xml version="1.0" encoding="utf-8"?>
<calcChain xmlns="http://schemas.openxmlformats.org/spreadsheetml/2006/main">
  <c r="B4" i="14" l="1"/>
  <c r="B5" i="14"/>
  <c r="B6" i="14"/>
  <c r="B7" i="14"/>
  <c r="B8" i="14"/>
  <c r="B9" i="14"/>
  <c r="B10" i="14"/>
  <c r="B11" i="14"/>
  <c r="B12" i="14"/>
  <c r="B13" i="14"/>
  <c r="B3" i="14"/>
  <c r="B4" i="13"/>
  <c r="B5" i="13"/>
  <c r="B6" i="13"/>
  <c r="B7" i="13"/>
  <c r="B8" i="13"/>
  <c r="B9" i="13"/>
  <c r="B10" i="13"/>
  <c r="B11" i="13"/>
  <c r="B12" i="13"/>
  <c r="B13" i="13"/>
  <c r="B3" i="13"/>
  <c r="C5" i="12"/>
  <c r="C6" i="12"/>
  <c r="C7" i="12"/>
  <c r="C8" i="12"/>
  <c r="C9" i="12"/>
  <c r="C10" i="12"/>
  <c r="C11" i="12"/>
  <c r="C12" i="12"/>
  <c r="C4" i="12"/>
  <c r="B4" i="12"/>
  <c r="B5" i="12"/>
  <c r="B6" i="12"/>
  <c r="B7" i="12"/>
  <c r="B8" i="12"/>
  <c r="B9" i="12"/>
  <c r="B10" i="12"/>
  <c r="B11" i="12"/>
  <c r="B12" i="12"/>
  <c r="B3" i="12"/>
  <c r="C4" i="11"/>
  <c r="C5" i="11"/>
  <c r="C6" i="11"/>
  <c r="C7" i="11"/>
  <c r="C8" i="11"/>
  <c r="C9" i="11"/>
  <c r="C10" i="11"/>
  <c r="C11" i="11"/>
  <c r="C12" i="11"/>
  <c r="C3" i="11"/>
  <c r="B8" i="11"/>
  <c r="B9" i="11"/>
  <c r="B10" i="11"/>
  <c r="B11" i="11"/>
  <c r="B12" i="11"/>
  <c r="B7" i="11"/>
  <c r="R14" i="1" l="1"/>
  <c r="Q14" i="1"/>
  <c r="P14" i="1"/>
  <c r="O14" i="1"/>
  <c r="L14" i="1"/>
  <c r="K14" i="1"/>
  <c r="J14" i="1"/>
  <c r="I14" i="1"/>
  <c r="B4" i="1" l="1"/>
  <c r="F3" i="1"/>
  <c r="E3" i="1"/>
  <c r="D5" i="1"/>
  <c r="C8" i="1"/>
  <c r="B13" i="10" l="1"/>
  <c r="B12" i="10"/>
  <c r="B11" i="10"/>
  <c r="B10" i="10"/>
  <c r="B9" i="10"/>
  <c r="B8" i="10"/>
  <c r="B7" i="10"/>
  <c r="B6" i="10"/>
  <c r="B5" i="10"/>
  <c r="B4" i="10"/>
  <c r="B3" i="10"/>
  <c r="B4" i="9"/>
  <c r="B5" i="9"/>
  <c r="B6" i="9"/>
  <c r="B7" i="9"/>
  <c r="B8" i="9"/>
  <c r="B9" i="9"/>
  <c r="B10" i="9"/>
  <c r="B11" i="9"/>
  <c r="B12" i="9"/>
  <c r="B13" i="9"/>
  <c r="B3" i="9"/>
  <c r="C5" i="8"/>
  <c r="C6" i="8"/>
  <c r="C7" i="8"/>
  <c r="C8" i="8"/>
  <c r="C9" i="8"/>
  <c r="C10" i="8"/>
  <c r="C11" i="8"/>
  <c r="C12" i="8"/>
  <c r="C4" i="8"/>
  <c r="B4" i="8"/>
  <c r="B5" i="8"/>
  <c r="B6" i="8"/>
  <c r="B7" i="8"/>
  <c r="B8" i="8"/>
  <c r="B9" i="8"/>
  <c r="B10" i="8"/>
  <c r="B11" i="8"/>
  <c r="B12" i="8"/>
  <c r="B3" i="8"/>
  <c r="C4" i="7"/>
  <c r="C5" i="7"/>
  <c r="C6" i="7"/>
  <c r="C7" i="7"/>
  <c r="C8" i="7"/>
  <c r="C9" i="7"/>
  <c r="C10" i="7"/>
  <c r="C11" i="7"/>
  <c r="C12" i="7"/>
  <c r="C3" i="7"/>
  <c r="B8" i="7"/>
  <c r="B9" i="7"/>
  <c r="B10" i="7"/>
  <c r="B11" i="7"/>
  <c r="B12" i="7"/>
  <c r="B7" i="7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I14" i="6"/>
  <c r="B8" i="6" s="1"/>
  <c r="H14" i="6"/>
  <c r="G14" i="6"/>
  <c r="B6" i="6" s="1"/>
  <c r="D14" i="6"/>
  <c r="F14" i="6" s="1"/>
  <c r="C14" i="6"/>
  <c r="B14" i="6"/>
  <c r="B7" i="6"/>
  <c r="D7" i="6" s="1"/>
  <c r="D5" i="6"/>
  <c r="C5" i="6"/>
  <c r="D8" i="6" l="1"/>
  <c r="C8" i="6"/>
  <c r="C6" i="6"/>
  <c r="D6" i="6"/>
  <c r="C7" i="6"/>
  <c r="E14" i="6"/>
  <c r="F14" i="2"/>
  <c r="E14" i="2"/>
  <c r="D14" i="2"/>
  <c r="C14" i="2"/>
  <c r="B14" i="2"/>
  <c r="F14" i="1"/>
  <c r="C14" i="1"/>
  <c r="B14" i="1"/>
  <c r="E14" i="1"/>
  <c r="D14" i="1"/>
</calcChain>
</file>

<file path=xl/sharedStrings.xml><?xml version="1.0" encoding="utf-8"?>
<sst xmlns="http://schemas.openxmlformats.org/spreadsheetml/2006/main" count="636" uniqueCount="131">
  <si>
    <t>楼层</t>
    <phoneticPr fontId="1" type="noConversion"/>
  </si>
  <si>
    <t>系数</t>
    <phoneticPr fontId="1" type="noConversion"/>
  </si>
  <si>
    <t>系数</t>
    <phoneticPr fontId="1" type="noConversion"/>
  </si>
  <si>
    <t>1#</t>
    <phoneticPr fontId="1" type="noConversion"/>
  </si>
  <si>
    <t>合计</t>
    <phoneticPr fontId="1" type="noConversion"/>
  </si>
  <si>
    <t>——</t>
    <phoneticPr fontId="1" type="noConversion"/>
  </si>
  <si>
    <t>南区5号楼、6号楼住房分配爬格图</t>
  </si>
  <si>
    <t>11F</t>
  </si>
  <si>
    <r>
      <rPr>
        <sz val="10"/>
        <color indexed="8"/>
        <rFont val="宋体"/>
        <family val="3"/>
        <charset val="134"/>
      </rPr>
      <t>1101</t>
    </r>
  </si>
  <si>
    <r>
      <rPr>
        <sz val="10"/>
        <color indexed="8"/>
        <rFont val="宋体"/>
        <family val="3"/>
        <charset val="134"/>
      </rPr>
      <t>1102</t>
    </r>
  </si>
  <si>
    <t>1102</t>
  </si>
  <si>
    <r>
      <rPr>
        <sz val="10"/>
        <color indexed="8"/>
        <rFont val="宋体"/>
        <family val="3"/>
        <charset val="134"/>
      </rPr>
      <t>1103</t>
    </r>
  </si>
  <si>
    <t>10F</t>
  </si>
  <si>
    <r>
      <rPr>
        <sz val="10"/>
        <color indexed="8"/>
        <rFont val="宋体"/>
        <family val="3"/>
        <charset val="134"/>
      </rPr>
      <t>1001</t>
    </r>
  </si>
  <si>
    <r>
      <rPr>
        <sz val="10"/>
        <color indexed="8"/>
        <rFont val="宋体"/>
        <family val="3"/>
        <charset val="134"/>
      </rPr>
      <t>1002</t>
    </r>
  </si>
  <si>
    <t>1002</t>
  </si>
  <si>
    <r>
      <rPr>
        <sz val="10"/>
        <color indexed="8"/>
        <rFont val="宋体"/>
        <family val="3"/>
        <charset val="134"/>
      </rPr>
      <t>1003</t>
    </r>
  </si>
  <si>
    <t>9F</t>
  </si>
  <si>
    <r>
      <rPr>
        <sz val="10"/>
        <color indexed="8"/>
        <rFont val="宋体"/>
        <family val="3"/>
        <charset val="134"/>
      </rPr>
      <t>901</t>
    </r>
  </si>
  <si>
    <r>
      <rPr>
        <sz val="10"/>
        <color indexed="8"/>
        <rFont val="宋体"/>
        <family val="3"/>
        <charset val="134"/>
      </rPr>
      <t>902</t>
    </r>
  </si>
  <si>
    <t>902</t>
  </si>
  <si>
    <r>
      <rPr>
        <sz val="10"/>
        <color indexed="8"/>
        <rFont val="宋体"/>
        <family val="3"/>
        <charset val="134"/>
      </rPr>
      <t>903</t>
    </r>
  </si>
  <si>
    <t>8F</t>
  </si>
  <si>
    <r>
      <rPr>
        <sz val="10"/>
        <color indexed="8"/>
        <rFont val="宋体"/>
        <family val="3"/>
        <charset val="134"/>
      </rPr>
      <t>801</t>
    </r>
  </si>
  <si>
    <r>
      <rPr>
        <sz val="10"/>
        <color indexed="8"/>
        <rFont val="宋体"/>
        <family val="3"/>
        <charset val="134"/>
      </rPr>
      <t>802</t>
    </r>
  </si>
  <si>
    <t>802</t>
  </si>
  <si>
    <r>
      <rPr>
        <sz val="10"/>
        <color indexed="8"/>
        <rFont val="宋体"/>
        <family val="3"/>
        <charset val="134"/>
      </rPr>
      <t>803</t>
    </r>
  </si>
  <si>
    <t>7F</t>
  </si>
  <si>
    <r>
      <rPr>
        <sz val="10"/>
        <color indexed="8"/>
        <rFont val="宋体"/>
        <family val="3"/>
        <charset val="134"/>
      </rPr>
      <t>701</t>
    </r>
  </si>
  <si>
    <r>
      <rPr>
        <sz val="10"/>
        <color indexed="8"/>
        <rFont val="宋体"/>
        <family val="3"/>
        <charset val="134"/>
      </rPr>
      <t>702</t>
    </r>
  </si>
  <si>
    <t>702</t>
  </si>
  <si>
    <r>
      <rPr>
        <sz val="10"/>
        <color indexed="8"/>
        <rFont val="宋体"/>
        <family val="3"/>
        <charset val="134"/>
      </rPr>
      <t>703</t>
    </r>
  </si>
  <si>
    <t>6F</t>
  </si>
  <si>
    <r>
      <rPr>
        <sz val="10"/>
        <color indexed="8"/>
        <rFont val="宋体"/>
        <family val="3"/>
        <charset val="134"/>
      </rPr>
      <t>601</t>
    </r>
  </si>
  <si>
    <r>
      <rPr>
        <sz val="10"/>
        <color indexed="8"/>
        <rFont val="宋体"/>
        <family val="3"/>
        <charset val="134"/>
      </rPr>
      <t>602</t>
    </r>
  </si>
  <si>
    <t>602</t>
  </si>
  <si>
    <r>
      <rPr>
        <sz val="10"/>
        <color indexed="8"/>
        <rFont val="宋体"/>
        <family val="3"/>
        <charset val="134"/>
      </rPr>
      <t>603</t>
    </r>
  </si>
  <si>
    <t>5F</t>
  </si>
  <si>
    <r>
      <rPr>
        <sz val="10"/>
        <color indexed="8"/>
        <rFont val="宋体"/>
        <family val="3"/>
        <charset val="134"/>
      </rPr>
      <t>501</t>
    </r>
  </si>
  <si>
    <r>
      <rPr>
        <sz val="10"/>
        <color indexed="8"/>
        <rFont val="宋体"/>
        <family val="3"/>
        <charset val="134"/>
      </rPr>
      <t>502</t>
    </r>
  </si>
  <si>
    <t>502</t>
  </si>
  <si>
    <r>
      <rPr>
        <sz val="10"/>
        <color indexed="8"/>
        <rFont val="宋体"/>
        <family val="3"/>
        <charset val="134"/>
      </rPr>
      <t>503</t>
    </r>
  </si>
  <si>
    <t>4F</t>
  </si>
  <si>
    <r>
      <rPr>
        <sz val="10"/>
        <color indexed="8"/>
        <rFont val="宋体"/>
        <family val="3"/>
        <charset val="134"/>
      </rPr>
      <t>401</t>
    </r>
  </si>
  <si>
    <r>
      <rPr>
        <sz val="10"/>
        <color indexed="8"/>
        <rFont val="宋体"/>
        <family val="3"/>
        <charset val="134"/>
      </rPr>
      <t>402</t>
    </r>
  </si>
  <si>
    <t>402</t>
  </si>
  <si>
    <r>
      <rPr>
        <sz val="10"/>
        <color indexed="8"/>
        <rFont val="宋体"/>
        <family val="3"/>
        <charset val="134"/>
      </rPr>
      <t>403</t>
    </r>
  </si>
  <si>
    <t>3F</t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</si>
  <si>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</si>
  <si>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</si>
  <si>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301</t>
    </r>
  </si>
  <si>
    <t>302</t>
  </si>
  <si>
    <r>
      <rPr>
        <sz val="10"/>
        <color indexed="8"/>
        <rFont val="宋体"/>
        <family val="3"/>
        <charset val="134"/>
      </rPr>
      <t>302</t>
    </r>
  </si>
  <si>
    <r>
      <rPr>
        <sz val="10"/>
        <color indexed="8"/>
        <rFont val="宋体"/>
        <family val="3"/>
        <charset val="134"/>
      </rPr>
      <t>303</t>
    </r>
  </si>
  <si>
    <t>2F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</si>
  <si>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</si>
  <si>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02</t>
    </r>
  </si>
  <si>
    <t>202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</si>
  <si>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03</t>
    </r>
  </si>
  <si>
    <t>东</t>
  </si>
  <si>
    <t>1F</t>
  </si>
  <si>
    <t>101</t>
  </si>
  <si>
    <t>102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</si>
  <si>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01</t>
    </r>
  </si>
  <si>
    <t>西  东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</si>
  <si>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</si>
  <si>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03</t>
    </r>
  </si>
  <si>
    <t>西</t>
  </si>
  <si>
    <t>户型</t>
  </si>
  <si>
    <t>B户型</t>
  </si>
  <si>
    <t>B反户型</t>
  </si>
  <si>
    <t>一单元门</t>
  </si>
  <si>
    <t>二单元门</t>
  </si>
  <si>
    <t>三单元门</t>
  </si>
  <si>
    <t>四单元门</t>
  </si>
  <si>
    <t>北立面视角</t>
  </si>
  <si>
    <t>6号楼</t>
  </si>
  <si>
    <t>5号楼</t>
  </si>
  <si>
    <t>北区1号楼、2号楼住房分配爬格图</t>
  </si>
  <si>
    <t>601</t>
  </si>
  <si>
    <t>C户型</t>
  </si>
  <si>
    <t>A户型</t>
  </si>
  <si>
    <t>A反户型</t>
  </si>
  <si>
    <t>五单元门</t>
  </si>
  <si>
    <t>1号楼</t>
  </si>
  <si>
    <t>2号楼</t>
  </si>
  <si>
    <t>备注：A户型110㎡，B户型140㎡，C户型160㎡</t>
  </si>
  <si>
    <t>无障碍户型</t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</si>
  <si>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</si>
  <si>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</si>
  <si>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</si>
  <si>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</si>
  <si>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</si>
  <si>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</si>
  <si>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</si>
  <si>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</si>
  <si>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</si>
  <si>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</si>
  <si>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</si>
  <si>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</si>
  <si>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</si>
  <si>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</si>
  <si>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</si>
  <si>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</si>
  <si>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</si>
  <si>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</si>
  <si>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</si>
  <si>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</si>
  <si>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</si>
  <si>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</si>
  <si>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</si>
  <si>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</si>
  <si>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</si>
  <si>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</si>
  <si>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</si>
  <si>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</si>
  <si>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</si>
  <si>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估价对象1（本表）</t>
    <phoneticPr fontId="1" type="noConversion"/>
  </si>
  <si>
    <r>
      <rPr>
        <sz val="9"/>
        <color theme="1"/>
        <rFont val="宋体"/>
        <family val="3"/>
        <charset val="134"/>
      </rPr>
      <t>楼层</t>
    </r>
    <phoneticPr fontId="1" type="noConversion"/>
  </si>
  <si>
    <t>楼层差价系数</t>
    <phoneticPr fontId="1" type="noConversion"/>
  </si>
  <si>
    <t>一单元</t>
    <phoneticPr fontId="1" type="noConversion"/>
  </si>
  <si>
    <t>二、三、四单元</t>
    <phoneticPr fontId="1" type="noConversion"/>
  </si>
  <si>
    <t>——</t>
    <phoneticPr fontId="1" type="noConversion"/>
  </si>
  <si>
    <t>一、二、三单元</t>
    <phoneticPr fontId="1" type="noConversion"/>
  </si>
  <si>
    <t>四、五单元</t>
    <phoneticPr fontId="1" type="noConversion"/>
  </si>
  <si>
    <t>11F</t>
    <phoneticPr fontId="1" type="noConversion"/>
  </si>
  <si>
    <t>一、二、三、四单元</t>
    <phoneticPr fontId="1" type="noConversion"/>
  </si>
  <si>
    <r>
      <t>2</t>
    </r>
    <r>
      <rPr>
        <sz val="11"/>
        <color theme="1"/>
        <rFont val="宋体"/>
        <family val="2"/>
      </rPr>
      <t>号楼</t>
    </r>
    <phoneticPr fontId="1" type="noConversion"/>
  </si>
  <si>
    <r>
      <t>1</t>
    </r>
    <r>
      <rPr>
        <sz val="11"/>
        <color theme="1"/>
        <rFont val="宋体"/>
        <family val="2"/>
      </rPr>
      <t>号楼</t>
    </r>
    <phoneticPr fontId="1" type="noConversion"/>
  </si>
  <si>
    <r>
      <t>5</t>
    </r>
    <r>
      <rPr>
        <sz val="11"/>
        <color theme="1"/>
        <rFont val="宋体"/>
        <family val="2"/>
      </rPr>
      <t>号楼</t>
    </r>
    <phoneticPr fontId="1" type="noConversion"/>
  </si>
  <si>
    <r>
      <t>6</t>
    </r>
    <r>
      <rPr>
        <sz val="11"/>
        <color theme="1"/>
        <rFont val="宋体"/>
        <family val="2"/>
      </rPr>
      <t>号楼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</si>
</sst>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4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sz val="7"/>
      <color indexed="8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宋体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2" fillId="2" borderId="0" xfId="1" applyFill="1">
      <alignment vertical="center"/>
    </xf>
    <xf numFmtId="0" fontId="13" fillId="3" borderId="1" xfId="2" applyFont="1" applyFill="1" applyBorder="1" applyAlignment="1">
      <alignment horizontal="left" vertical="center" wrapText="1"/>
    </xf>
    <xf numFmtId="0" fontId="13" fillId="4" borderId="0" xfId="2" applyFont="1" applyFill="1" applyAlignment="1" applyProtection="1">
      <alignment horizontal="left" vertical="center" wrapText="1"/>
      <protection locked="0"/>
    </xf>
    <xf numFmtId="0" fontId="2" fillId="4" borderId="0" xfId="1" applyFill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14" fontId="13" fillId="3" borderId="1" xfId="2" applyNumberFormat="1" applyFont="1" applyFill="1" applyBorder="1" applyAlignment="1">
      <alignment horizontal="left" vertical="center" wrapText="1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4" fillId="3" borderId="1" xfId="2" applyFill="1" applyBorder="1" applyAlignment="1">
      <alignment horizontal="left" vertical="center"/>
    </xf>
    <xf numFmtId="0" fontId="13" fillId="3" borderId="10" xfId="2" applyFont="1" applyFill="1" applyBorder="1" applyAlignment="1">
      <alignment horizontal="left" vertical="center" wrapText="1"/>
    </xf>
    <xf numFmtId="0" fontId="2" fillId="0" borderId="1" xfId="2" applyFont="1" applyBorder="1" applyAlignment="1" applyProtection="1">
      <alignment horizontal="left" vertical="center"/>
      <protection locked="0"/>
    </xf>
    <xf numFmtId="0" fontId="13" fillId="0" borderId="10" xfId="2" applyFont="1" applyBorder="1" applyAlignment="1" applyProtection="1">
      <alignment horizontal="left" vertical="center" wrapText="1"/>
      <protection locked="0"/>
    </xf>
    <xf numFmtId="0" fontId="4" fillId="0" borderId="1" xfId="2" applyBorder="1" applyAlignment="1" applyProtection="1">
      <alignment horizontal="left" vertical="center"/>
      <protection locked="0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8" fillId="0" borderId="3" xfId="0" applyFont="1" applyBorder="1" applyAlignment="1">
      <alignment horizontal="center"/>
    </xf>
  </cellXfs>
  <cellStyles count="3">
    <cellStyle name="常规" xfId="0" builtinId="0"/>
    <cellStyle name="常规 2" xfId="1"/>
    <cellStyle name="常规 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6</xdr:col>
      <xdr:colOff>380113</xdr:colOff>
      <xdr:row>60</xdr:row>
      <xdr:rowOff>56419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7095238" cy="5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13</xdr:row>
      <xdr:rowOff>17145</xdr:rowOff>
    </xdr:from>
    <xdr:to>
      <xdr:col>3</xdr:col>
      <xdr:colOff>108584</xdr:colOff>
      <xdr:row>13</xdr:row>
      <xdr:rowOff>245745</xdr:rowOff>
    </xdr:to>
    <xdr:sp macro="" textlink="">
      <xdr:nvSpPr>
        <xdr:cNvPr id="2" name="上箭头 1"/>
        <xdr:cNvSpPr/>
      </xdr:nvSpPr>
      <xdr:spPr>
        <a:xfrm>
          <a:off x="10991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13</xdr:row>
      <xdr:rowOff>17145</xdr:rowOff>
    </xdr:from>
    <xdr:to>
      <xdr:col>5</xdr:col>
      <xdr:colOff>108584</xdr:colOff>
      <xdr:row>13</xdr:row>
      <xdr:rowOff>245745</xdr:rowOff>
    </xdr:to>
    <xdr:sp macro="" textlink="">
      <xdr:nvSpPr>
        <xdr:cNvPr id="3" name="上箭头 2"/>
        <xdr:cNvSpPr/>
      </xdr:nvSpPr>
      <xdr:spPr>
        <a:xfrm>
          <a:off x="21659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441960</xdr:colOff>
      <xdr:row>13</xdr:row>
      <xdr:rowOff>24765</xdr:rowOff>
    </xdr:from>
    <xdr:to>
      <xdr:col>12</xdr:col>
      <xdr:colOff>106679</xdr:colOff>
      <xdr:row>14</xdr:row>
      <xdr:rowOff>1905</xdr:rowOff>
    </xdr:to>
    <xdr:sp macro="" textlink="">
      <xdr:nvSpPr>
        <xdr:cNvPr id="4" name="上箭头 3"/>
        <xdr:cNvSpPr/>
      </xdr:nvSpPr>
      <xdr:spPr>
        <a:xfrm>
          <a:off x="5829300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443865</xdr:colOff>
      <xdr:row>13</xdr:row>
      <xdr:rowOff>24765</xdr:rowOff>
    </xdr:from>
    <xdr:to>
      <xdr:col>14</xdr:col>
      <xdr:colOff>108584</xdr:colOff>
      <xdr:row>14</xdr:row>
      <xdr:rowOff>1905</xdr:rowOff>
    </xdr:to>
    <xdr:sp macro="" textlink="">
      <xdr:nvSpPr>
        <xdr:cNvPr id="5" name="上箭头 4"/>
        <xdr:cNvSpPr/>
      </xdr:nvSpPr>
      <xdr:spPr>
        <a:xfrm>
          <a:off x="6898005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443866</xdr:colOff>
      <xdr:row>13</xdr:row>
      <xdr:rowOff>15240</xdr:rowOff>
    </xdr:from>
    <xdr:to>
      <xdr:col>16</xdr:col>
      <xdr:colOff>108585</xdr:colOff>
      <xdr:row>13</xdr:row>
      <xdr:rowOff>243840</xdr:rowOff>
    </xdr:to>
    <xdr:sp macro="" textlink="">
      <xdr:nvSpPr>
        <xdr:cNvPr id="6" name="上箭头 5"/>
        <xdr:cNvSpPr/>
      </xdr:nvSpPr>
      <xdr:spPr>
        <a:xfrm>
          <a:off x="7964806" y="347472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12</xdr:row>
      <xdr:rowOff>245745</xdr:rowOff>
    </xdr:from>
    <xdr:to>
      <xdr:col>7</xdr:col>
      <xdr:colOff>97154</xdr:colOff>
      <xdr:row>13</xdr:row>
      <xdr:rowOff>221933</xdr:rowOff>
    </xdr:to>
    <xdr:sp macro="" textlink="">
      <xdr:nvSpPr>
        <xdr:cNvPr id="7" name="上箭头 6"/>
        <xdr:cNvSpPr/>
      </xdr:nvSpPr>
      <xdr:spPr>
        <a:xfrm>
          <a:off x="3224213" y="345376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9</xdr:col>
      <xdr:colOff>447675</xdr:colOff>
      <xdr:row>13</xdr:row>
      <xdr:rowOff>33337</xdr:rowOff>
    </xdr:from>
    <xdr:to>
      <xdr:col>10</xdr:col>
      <xdr:colOff>112394</xdr:colOff>
      <xdr:row>14</xdr:row>
      <xdr:rowOff>10477</xdr:rowOff>
    </xdr:to>
    <xdr:sp macro="" textlink="">
      <xdr:nvSpPr>
        <xdr:cNvPr id="8" name="上箭头 3"/>
        <xdr:cNvSpPr/>
      </xdr:nvSpPr>
      <xdr:spPr>
        <a:xfrm>
          <a:off x="4768215" y="349281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12</xdr:row>
      <xdr:rowOff>17145</xdr:rowOff>
    </xdr:from>
    <xdr:to>
      <xdr:col>3</xdr:col>
      <xdr:colOff>108584</xdr:colOff>
      <xdr:row>12</xdr:row>
      <xdr:rowOff>245745</xdr:rowOff>
    </xdr:to>
    <xdr:sp macro="" textlink="">
      <xdr:nvSpPr>
        <xdr:cNvPr id="2" name="上箭头 1"/>
        <xdr:cNvSpPr/>
      </xdr:nvSpPr>
      <xdr:spPr>
        <a:xfrm>
          <a:off x="10991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12</xdr:row>
      <xdr:rowOff>17145</xdr:rowOff>
    </xdr:from>
    <xdr:to>
      <xdr:col>5</xdr:col>
      <xdr:colOff>108584</xdr:colOff>
      <xdr:row>12</xdr:row>
      <xdr:rowOff>245745</xdr:rowOff>
    </xdr:to>
    <xdr:sp macro="" textlink="">
      <xdr:nvSpPr>
        <xdr:cNvPr id="3" name="上箭头 2"/>
        <xdr:cNvSpPr/>
      </xdr:nvSpPr>
      <xdr:spPr>
        <a:xfrm>
          <a:off x="21659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441960</xdr:colOff>
      <xdr:row>12</xdr:row>
      <xdr:rowOff>24765</xdr:rowOff>
    </xdr:from>
    <xdr:to>
      <xdr:col>14</xdr:col>
      <xdr:colOff>106679</xdr:colOff>
      <xdr:row>13</xdr:row>
      <xdr:rowOff>1905</xdr:rowOff>
    </xdr:to>
    <xdr:sp macro="" textlink="">
      <xdr:nvSpPr>
        <xdr:cNvPr id="4" name="上箭头 3"/>
        <xdr:cNvSpPr/>
      </xdr:nvSpPr>
      <xdr:spPr>
        <a:xfrm>
          <a:off x="6896100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443865</xdr:colOff>
      <xdr:row>12</xdr:row>
      <xdr:rowOff>24765</xdr:rowOff>
    </xdr:from>
    <xdr:to>
      <xdr:col>16</xdr:col>
      <xdr:colOff>108584</xdr:colOff>
      <xdr:row>13</xdr:row>
      <xdr:rowOff>1905</xdr:rowOff>
    </xdr:to>
    <xdr:sp macro="" textlink="">
      <xdr:nvSpPr>
        <xdr:cNvPr id="5" name="上箭头 4"/>
        <xdr:cNvSpPr/>
      </xdr:nvSpPr>
      <xdr:spPr>
        <a:xfrm>
          <a:off x="7964805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17</xdr:col>
      <xdr:colOff>443866</xdr:colOff>
      <xdr:row>12</xdr:row>
      <xdr:rowOff>15240</xdr:rowOff>
    </xdr:from>
    <xdr:to>
      <xdr:col>18</xdr:col>
      <xdr:colOff>108585</xdr:colOff>
      <xdr:row>12</xdr:row>
      <xdr:rowOff>243840</xdr:rowOff>
    </xdr:to>
    <xdr:sp macro="" textlink="">
      <xdr:nvSpPr>
        <xdr:cNvPr id="6" name="上箭头 5"/>
        <xdr:cNvSpPr/>
      </xdr:nvSpPr>
      <xdr:spPr>
        <a:xfrm>
          <a:off x="90316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11</xdr:row>
      <xdr:rowOff>245745</xdr:rowOff>
    </xdr:from>
    <xdr:to>
      <xdr:col>7</xdr:col>
      <xdr:colOff>97154</xdr:colOff>
      <xdr:row>12</xdr:row>
      <xdr:rowOff>221933</xdr:rowOff>
    </xdr:to>
    <xdr:sp macro="" textlink="">
      <xdr:nvSpPr>
        <xdr:cNvPr id="7" name="上箭头 6"/>
        <xdr:cNvSpPr/>
      </xdr:nvSpPr>
      <xdr:spPr>
        <a:xfrm>
          <a:off x="32242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447675</xdr:colOff>
      <xdr:row>12</xdr:row>
      <xdr:rowOff>33337</xdr:rowOff>
    </xdr:from>
    <xdr:to>
      <xdr:col>12</xdr:col>
      <xdr:colOff>112394</xdr:colOff>
      <xdr:row>13</xdr:row>
      <xdr:rowOff>10477</xdr:rowOff>
    </xdr:to>
    <xdr:sp macro="" textlink="">
      <xdr:nvSpPr>
        <xdr:cNvPr id="8" name="上箭头 3"/>
        <xdr:cNvSpPr/>
      </xdr:nvSpPr>
      <xdr:spPr>
        <a:xfrm>
          <a:off x="5835015" y="324135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8</xdr:col>
      <xdr:colOff>435293</xdr:colOff>
      <xdr:row>11</xdr:row>
      <xdr:rowOff>245745</xdr:rowOff>
    </xdr:from>
    <xdr:to>
      <xdr:col>9</xdr:col>
      <xdr:colOff>97154</xdr:colOff>
      <xdr:row>12</xdr:row>
      <xdr:rowOff>221933</xdr:rowOff>
    </xdr:to>
    <xdr:sp macro="" textlink="">
      <xdr:nvSpPr>
        <xdr:cNvPr id="9" name="上箭头 6"/>
        <xdr:cNvSpPr/>
      </xdr:nvSpPr>
      <xdr:spPr>
        <a:xfrm>
          <a:off x="42910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19</xdr:col>
      <xdr:colOff>443866</xdr:colOff>
      <xdr:row>12</xdr:row>
      <xdr:rowOff>15240</xdr:rowOff>
    </xdr:from>
    <xdr:to>
      <xdr:col>20</xdr:col>
      <xdr:colOff>108585</xdr:colOff>
      <xdr:row>12</xdr:row>
      <xdr:rowOff>243840</xdr:rowOff>
    </xdr:to>
    <xdr:sp macro="" textlink="">
      <xdr:nvSpPr>
        <xdr:cNvPr id="10" name="上箭头 5"/>
        <xdr:cNvSpPr/>
      </xdr:nvSpPr>
      <xdr:spPr>
        <a:xfrm>
          <a:off x="100984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>
            <v>0</v>
          </cell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>
            <v>0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>
            <v>0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>
            <v>0</v>
          </cell>
          <cell r="C75" t="str">
            <v>正常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B77" t="str">
            <v>用途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108">
          <cell r="B108" t="str">
            <v>毗邻道路的类型与等级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0">
          <cell r="B110" t="str">
            <v>土地级别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21">
          <cell r="B121" t="str">
            <v>宗地形状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B123" t="str">
            <v>临街宽度及深度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5">
          <cell r="B125" t="str">
            <v>宗地开发程度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7">
          <cell r="B127" t="str">
            <v>工程地质条件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20">
        <row r="72">
          <cell r="B72" t="str">
            <v>用途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99">
          <cell r="B99" t="str">
            <v>毗邻道路的类型与等级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1">
          <cell r="B101" t="str">
            <v>土地级别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12">
          <cell r="B112" t="str">
            <v>宗地形状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宗地开发程度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工程地质条件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楼层-1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8">
          <cell r="B88" t="str">
            <v>朝向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100">
          <cell r="B100" t="str">
            <v>建筑类型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建筑品质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9">
          <cell r="B109" t="str">
            <v>公共部分装修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 t="str">
            <v>物业管理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市政基础设施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8">
          <cell r="B118" t="str">
            <v>房型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3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临街状况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90">
          <cell r="B90" t="str">
            <v>人流量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B92" t="str">
            <v>楼层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100">
          <cell r="B100" t="str">
            <v>商业类型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公共部分装修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12">
          <cell r="B112" t="str">
            <v>市政基础设施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业态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层高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20">
          <cell r="B120" t="str">
            <v>进深比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4">
        <row r="62">
          <cell r="A62" t="str">
            <v>交易情况</v>
          </cell>
          <cell r="B62">
            <v>0</v>
          </cell>
          <cell r="C62" t="str">
            <v>正常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B64" t="str">
            <v>用途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87">
          <cell r="B87" t="str">
            <v>毗邻道路的类型与等级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9">
          <cell r="B89" t="str">
            <v>楼层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B91" t="str">
            <v>朝向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101">
          <cell r="B101" t="str">
            <v>建筑类型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6">
          <cell r="B106" t="str">
            <v>建筑结构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公共部分装修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3">
          <cell r="B113" t="str">
            <v>写字楼等级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5">
          <cell r="B115" t="str">
            <v>物业管理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B117" t="str">
            <v>市政基础设施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9">
          <cell r="B119" t="str">
            <v>层高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3">
          <cell r="B123" t="str">
            <v>内部装修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</sheetData>
      <sheetData sheetId="35">
        <row r="55">
          <cell r="A55" t="str">
            <v>交易情况</v>
          </cell>
          <cell r="B55">
            <v>0</v>
          </cell>
          <cell r="C55" t="str">
            <v>正常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B57" t="str">
            <v>用途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88">
          <cell r="B88" t="str">
            <v>建筑类型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建筑结构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公共部分装修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0">
          <cell r="B100" t="str">
            <v>物业管理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2">
          <cell r="B102" t="str">
            <v>市政基础设施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 t="str">
            <v>内部装修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36">
        <row r="51">
          <cell r="A51" t="str">
            <v>交易情况</v>
          </cell>
          <cell r="B51">
            <v>0</v>
          </cell>
          <cell r="C51" t="str">
            <v>正常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3">
          <cell r="B53" t="str">
            <v>用途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71">
          <cell r="B71" t="str">
            <v>楼层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9">
          <cell r="B79" t="str">
            <v>配套类型（地上主用途）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3">
          <cell r="B83" t="str">
            <v>公共部分装修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8">
          <cell r="B88" t="str">
            <v>物业等级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车位类型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是否直接入户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</sheetData>
      <sheetData sheetId="37">
        <row r="49">
          <cell r="A49" t="str">
            <v>交易情况</v>
          </cell>
          <cell r="B49">
            <v>0</v>
          </cell>
          <cell r="C49" t="str">
            <v>正常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 t="str">
            <v>用途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69">
          <cell r="B69" t="str">
            <v>楼层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7">
          <cell r="B77" t="str">
            <v>公共部分装修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82">
          <cell r="B82" t="str">
            <v>物业等级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B84" t="str">
            <v>有无电梯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9">
          <cell r="B89" t="str">
            <v>是否封闭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</sheetData>
      <sheetData sheetId="38">
        <row r="5">
          <cell r="A5">
            <v>0</v>
          </cell>
          <cell r="B5" t="str">
            <v>修正项2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</row>
        <row r="7">
          <cell r="A7">
            <v>0</v>
          </cell>
          <cell r="B7" t="str">
            <v>修正项3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9">
          <cell r="A9">
            <v>0</v>
          </cell>
          <cell r="B9" t="str">
            <v>修正项4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</row>
        <row r="11">
          <cell r="A11">
            <v>0</v>
          </cell>
          <cell r="B11" t="str">
            <v>修正项5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3">
          <cell r="A13">
            <v>0</v>
          </cell>
          <cell r="B13" t="str">
            <v>修正项6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5">
          <cell r="A15">
            <v>0</v>
          </cell>
          <cell r="B15" t="str">
            <v>修正项7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7">
          <cell r="A17" t="str">
            <v>修正系数</v>
          </cell>
          <cell r="B17" t="str">
            <v>楼层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view="pageBreakPreview" zoomScale="80" zoomScaleNormal="80" zoomScaleSheetLayoutView="80" workbookViewId="0">
      <selection activeCell="L39" sqref="L39"/>
    </sheetView>
  </sheetViews>
  <sheetFormatPr defaultColWidth="14.6640625" defaultRowHeight="14.4"/>
  <cols>
    <col min="1" max="1" width="24.33203125" style="28" customWidth="1"/>
    <col min="2" max="16384" width="14.6640625" style="28"/>
  </cols>
  <sheetData>
    <row r="1" spans="1:10" ht="15.6">
      <c r="A1" s="25" t="s">
        <v>88</v>
      </c>
      <c r="B1" s="25">
        <v>43018</v>
      </c>
      <c r="C1" s="26"/>
      <c r="D1" s="26"/>
      <c r="E1" s="26"/>
      <c r="F1" s="26"/>
      <c r="G1" s="27"/>
      <c r="H1" s="27"/>
      <c r="I1" s="27"/>
      <c r="J1" s="27"/>
    </row>
    <row r="2" spans="1:10" ht="15.6">
      <c r="A2" s="25" t="s">
        <v>89</v>
      </c>
      <c r="B2" s="25">
        <v>20674</v>
      </c>
      <c r="C2" s="26"/>
      <c r="D2" s="26"/>
      <c r="E2" s="26"/>
      <c r="F2" s="26"/>
      <c r="G2" s="27"/>
      <c r="H2" s="27"/>
      <c r="I2" s="27"/>
      <c r="J2" s="27"/>
    </row>
    <row r="3" spans="1:10" ht="15.6">
      <c r="A3" s="25" t="s">
        <v>90</v>
      </c>
      <c r="B3" s="29">
        <v>45792</v>
      </c>
      <c r="C3" s="26"/>
      <c r="D3" s="26"/>
      <c r="E3" s="26"/>
      <c r="F3" s="26"/>
      <c r="G3" s="27"/>
      <c r="H3" s="27"/>
      <c r="I3" s="27"/>
      <c r="J3" s="27"/>
    </row>
    <row r="4" spans="1:10" ht="31.2">
      <c r="A4" s="25" t="s">
        <v>91</v>
      </c>
      <c r="B4" s="25" t="s">
        <v>92</v>
      </c>
      <c r="C4" s="25" t="s">
        <v>93</v>
      </c>
      <c r="D4" s="25" t="s">
        <v>94</v>
      </c>
      <c r="E4" s="26"/>
      <c r="F4" s="26"/>
      <c r="G4" s="27"/>
      <c r="H4" s="27"/>
      <c r="I4" s="27"/>
      <c r="J4" s="27"/>
    </row>
    <row r="5" spans="1:10" ht="15.6">
      <c r="A5" s="25" t="s">
        <v>95</v>
      </c>
      <c r="B5" s="25">
        <v>50000</v>
      </c>
      <c r="C5" s="25">
        <f>ROUND(B5*10000/$B$1,0)</f>
        <v>11623</v>
      </c>
      <c r="D5" s="25">
        <f>ROUND(B5*10000/$B$2,0)</f>
        <v>24185</v>
      </c>
      <c r="E5" s="26"/>
      <c r="F5" s="26"/>
      <c r="G5" s="27"/>
      <c r="H5" s="27"/>
      <c r="I5" s="27"/>
      <c r="J5" s="27"/>
    </row>
    <row r="6" spans="1:10" ht="15.6">
      <c r="A6" s="25" t="s">
        <v>96</v>
      </c>
      <c r="B6" s="25">
        <f>SUM(G14:G23)</f>
        <v>0</v>
      </c>
      <c r="C6" s="25">
        <f t="shared" ref="C6:C8" si="0">ROUND(B6*10000/$B$1,0)</f>
        <v>0</v>
      </c>
      <c r="D6" s="25">
        <f t="shared" ref="D6:D8" si="1">ROUND(B6*10000/$B$2,0)</f>
        <v>0</v>
      </c>
      <c r="E6" s="26"/>
      <c r="F6" s="26"/>
      <c r="G6" s="27"/>
      <c r="H6" s="27"/>
      <c r="I6" s="27"/>
      <c r="J6" s="27"/>
    </row>
    <row r="7" spans="1:10" ht="15.6">
      <c r="A7" s="25" t="s">
        <v>97</v>
      </c>
      <c r="B7" s="25">
        <f>SUM(H14:H23)</f>
        <v>0</v>
      </c>
      <c r="C7" s="25">
        <f t="shared" si="0"/>
        <v>0</v>
      </c>
      <c r="D7" s="25">
        <f t="shared" si="1"/>
        <v>0</v>
      </c>
      <c r="E7" s="26"/>
      <c r="F7" s="26"/>
      <c r="G7" s="27"/>
      <c r="H7" s="27"/>
      <c r="I7" s="27"/>
      <c r="J7" s="27"/>
    </row>
    <row r="8" spans="1:10" ht="15.6">
      <c r="A8" s="25" t="s">
        <v>98</v>
      </c>
      <c r="B8" s="25">
        <f>SUM(I14:I23)</f>
        <v>0</v>
      </c>
      <c r="C8" s="25">
        <f t="shared" si="0"/>
        <v>0</v>
      </c>
      <c r="D8" s="25">
        <f t="shared" si="1"/>
        <v>0</v>
      </c>
      <c r="E8" s="26"/>
      <c r="F8" s="26"/>
      <c r="G8" s="27"/>
      <c r="H8" s="27"/>
      <c r="I8" s="27"/>
      <c r="J8" s="27"/>
    </row>
    <row r="9" spans="1:10" ht="15.6">
      <c r="A9" s="25" t="s">
        <v>99</v>
      </c>
      <c r="B9" s="30"/>
      <c r="C9" s="26"/>
      <c r="D9" s="26"/>
      <c r="E9" s="26"/>
      <c r="F9" s="26"/>
      <c r="G9" s="27"/>
      <c r="H9" s="27"/>
      <c r="I9" s="27"/>
      <c r="J9" s="27"/>
    </row>
    <row r="10" spans="1:10" ht="15.6">
      <c r="A10" s="25" t="s">
        <v>100</v>
      </c>
      <c r="B10" s="30"/>
      <c r="C10" s="26"/>
      <c r="D10" s="26"/>
      <c r="E10" s="26"/>
      <c r="F10" s="26"/>
      <c r="G10" s="27"/>
      <c r="H10" s="27"/>
      <c r="I10" s="27"/>
      <c r="J10" s="27"/>
    </row>
    <row r="11" spans="1:10" ht="15.6">
      <c r="A11" s="25" t="s">
        <v>101</v>
      </c>
      <c r="B11" s="30"/>
      <c r="C11" s="26"/>
      <c r="D11" s="26"/>
      <c r="E11" s="26"/>
      <c r="F11" s="26"/>
      <c r="G11" s="27"/>
      <c r="H11" s="27"/>
      <c r="I11" s="27"/>
      <c r="J11" s="27"/>
    </row>
    <row r="12" spans="1:10" ht="15.6">
      <c r="A12" s="26"/>
      <c r="B12" s="26"/>
      <c r="C12" s="26"/>
      <c r="D12" s="26"/>
      <c r="E12" s="26"/>
      <c r="F12" s="26"/>
      <c r="G12" s="27"/>
      <c r="H12" s="27"/>
      <c r="I12" s="27"/>
      <c r="J12" s="27"/>
    </row>
    <row r="13" spans="1:10" ht="31.2">
      <c r="A13" s="31" t="s">
        <v>102</v>
      </c>
      <c r="B13" s="32" t="s">
        <v>88</v>
      </c>
      <c r="C13" s="32" t="s">
        <v>89</v>
      </c>
      <c r="D13" s="32" t="s">
        <v>103</v>
      </c>
      <c r="E13" s="25" t="s">
        <v>104</v>
      </c>
      <c r="F13" s="25" t="s">
        <v>94</v>
      </c>
      <c r="G13" s="32" t="s">
        <v>105</v>
      </c>
      <c r="H13" s="32" t="s">
        <v>106</v>
      </c>
      <c r="I13" s="32" t="s">
        <v>107</v>
      </c>
      <c r="J13" s="27"/>
    </row>
    <row r="14" spans="1:10" ht="15.6">
      <c r="A14" s="33" t="s">
        <v>117</v>
      </c>
      <c r="B14" s="34">
        <f>B2</f>
        <v>20674</v>
      </c>
      <c r="C14" s="34">
        <f>B1</f>
        <v>43018</v>
      </c>
      <c r="D14" s="34">
        <f>B5</f>
        <v>50000</v>
      </c>
      <c r="E14" s="34">
        <f>ROUND(D14*10000/B14,0)</f>
        <v>24185</v>
      </c>
      <c r="F14" s="34">
        <f>ROUND(D14*10000/C14,0)</f>
        <v>11623</v>
      </c>
      <c r="G14" s="34" t="str">
        <f>[1]结果表!C44</f>
        <v>——</v>
      </c>
      <c r="H14" s="34" t="str">
        <f>[1]结果表!C45</f>
        <v>——</v>
      </c>
      <c r="I14" s="34" t="str">
        <f>[1]结果表!C46</f>
        <v>——</v>
      </c>
      <c r="J14" s="27"/>
    </row>
    <row r="15" spans="1:10" ht="15.6">
      <c r="A15" s="33" t="s">
        <v>108</v>
      </c>
      <c r="B15" s="35"/>
      <c r="C15" s="35"/>
      <c r="D15" s="35"/>
      <c r="E15" s="34" t="e">
        <f t="shared" ref="E15:E23" si="2">ROUND(D15*10000/B15,0)</f>
        <v>#DIV/0!</v>
      </c>
      <c r="F15" s="34" t="e">
        <f t="shared" ref="F15:F23" si="3">ROUND(D15*10000/C15,0)</f>
        <v>#DIV/0!</v>
      </c>
      <c r="G15" s="30"/>
      <c r="H15" s="30"/>
      <c r="I15" s="35"/>
      <c r="J15" s="27"/>
    </row>
    <row r="16" spans="1:10" ht="15.6">
      <c r="A16" s="33" t="s">
        <v>109</v>
      </c>
      <c r="B16" s="35"/>
      <c r="C16" s="35"/>
      <c r="D16" s="35"/>
      <c r="E16" s="34" t="e">
        <f t="shared" si="2"/>
        <v>#DIV/0!</v>
      </c>
      <c r="F16" s="34" t="e">
        <f t="shared" si="3"/>
        <v>#DIV/0!</v>
      </c>
      <c r="G16" s="30"/>
      <c r="H16" s="30"/>
      <c r="I16" s="35"/>
      <c r="J16" s="27"/>
    </row>
    <row r="17" spans="1:10" ht="15.6">
      <c r="A17" s="33" t="s">
        <v>110</v>
      </c>
      <c r="B17" s="35"/>
      <c r="C17" s="35"/>
      <c r="D17" s="35"/>
      <c r="E17" s="34" t="e">
        <f t="shared" si="2"/>
        <v>#DIV/0!</v>
      </c>
      <c r="F17" s="34" t="e">
        <f t="shared" si="3"/>
        <v>#DIV/0!</v>
      </c>
      <c r="G17" s="30"/>
      <c r="H17" s="30"/>
      <c r="I17" s="35"/>
      <c r="J17" s="27"/>
    </row>
    <row r="18" spans="1:10" ht="15.6">
      <c r="A18" s="33" t="s">
        <v>111</v>
      </c>
      <c r="B18" s="35"/>
      <c r="C18" s="35"/>
      <c r="D18" s="35"/>
      <c r="E18" s="34" t="e">
        <f t="shared" si="2"/>
        <v>#DIV/0!</v>
      </c>
      <c r="F18" s="34" t="e">
        <f t="shared" si="3"/>
        <v>#DIV/0!</v>
      </c>
      <c r="G18" s="35"/>
      <c r="H18" s="35"/>
      <c r="I18" s="35"/>
      <c r="J18" s="27"/>
    </row>
    <row r="19" spans="1:10" ht="15.6">
      <c r="A19" s="33" t="s">
        <v>112</v>
      </c>
      <c r="B19" s="35"/>
      <c r="C19" s="35"/>
      <c r="D19" s="35"/>
      <c r="E19" s="34" t="e">
        <f t="shared" si="2"/>
        <v>#DIV/0!</v>
      </c>
      <c r="F19" s="34" t="e">
        <f t="shared" si="3"/>
        <v>#DIV/0!</v>
      </c>
      <c r="G19" s="35"/>
      <c r="H19" s="35"/>
      <c r="I19" s="35"/>
      <c r="J19" s="27"/>
    </row>
    <row r="20" spans="1:10" ht="15.6">
      <c r="A20" s="33" t="s">
        <v>113</v>
      </c>
      <c r="B20" s="35"/>
      <c r="C20" s="35"/>
      <c r="D20" s="35"/>
      <c r="E20" s="34" t="e">
        <f t="shared" si="2"/>
        <v>#DIV/0!</v>
      </c>
      <c r="F20" s="34" t="e">
        <f t="shared" si="3"/>
        <v>#DIV/0!</v>
      </c>
      <c r="G20" s="35"/>
      <c r="H20" s="35"/>
      <c r="I20" s="35"/>
      <c r="J20" s="27"/>
    </row>
    <row r="21" spans="1:10" ht="15.6">
      <c r="A21" s="33" t="s">
        <v>114</v>
      </c>
      <c r="B21" s="35"/>
      <c r="C21" s="35"/>
      <c r="D21" s="35"/>
      <c r="E21" s="34" t="e">
        <f t="shared" si="2"/>
        <v>#DIV/0!</v>
      </c>
      <c r="F21" s="34" t="e">
        <f t="shared" si="3"/>
        <v>#DIV/0!</v>
      </c>
      <c r="G21" s="35"/>
      <c r="H21" s="35"/>
      <c r="I21" s="35"/>
      <c r="J21" s="27"/>
    </row>
    <row r="22" spans="1:10" ht="15.6">
      <c r="A22" s="33" t="s">
        <v>115</v>
      </c>
      <c r="B22" s="35"/>
      <c r="C22" s="35"/>
      <c r="D22" s="35"/>
      <c r="E22" s="34" t="e">
        <f t="shared" si="2"/>
        <v>#DIV/0!</v>
      </c>
      <c r="F22" s="34" t="e">
        <f t="shared" si="3"/>
        <v>#DIV/0!</v>
      </c>
      <c r="G22" s="35"/>
      <c r="H22" s="35"/>
      <c r="I22" s="35"/>
      <c r="J22" s="27"/>
    </row>
    <row r="23" spans="1:10" ht="15.6">
      <c r="A23" s="33" t="s">
        <v>116</v>
      </c>
      <c r="B23" s="35"/>
      <c r="C23" s="35"/>
      <c r="D23" s="35"/>
      <c r="E23" s="30" t="e">
        <f t="shared" si="2"/>
        <v>#DIV/0!</v>
      </c>
      <c r="F23" s="30" t="e">
        <f t="shared" si="3"/>
        <v>#DIV/0!</v>
      </c>
      <c r="G23" s="35"/>
      <c r="H23" s="35"/>
      <c r="I23" s="35"/>
      <c r="J23" s="27"/>
    </row>
    <row r="24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27"/>
      <c r="B26" s="27"/>
      <c r="C26" s="27"/>
      <c r="D26" s="27"/>
      <c r="E26" s="27"/>
      <c r="F26" s="27"/>
      <c r="G26" s="27"/>
      <c r="H26" s="27"/>
      <c r="I26" s="27"/>
      <c r="J26" s="27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:B13"/>
    </sheetView>
  </sheetViews>
  <sheetFormatPr defaultRowHeight="14.4"/>
  <cols>
    <col min="1" max="1" width="13" customWidth="1"/>
    <col min="2" max="2" width="17.6640625" customWidth="1"/>
    <col min="3" max="4" width="8.88671875" customWidth="1"/>
  </cols>
  <sheetData>
    <row r="1" spans="1:2">
      <c r="A1" s="57" t="s">
        <v>129</v>
      </c>
      <c r="B1" s="57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38">
        <f>军队!E3</f>
        <v>-1</v>
      </c>
    </row>
    <row r="4" spans="1:2">
      <c r="A4" s="38" t="s">
        <v>12</v>
      </c>
      <c r="B4" s="38">
        <f>军队!E4</f>
        <v>2</v>
      </c>
    </row>
    <row r="5" spans="1:2">
      <c r="A5" s="38" t="s">
        <v>17</v>
      </c>
      <c r="B5" s="38">
        <f>军队!E5</f>
        <v>1</v>
      </c>
    </row>
    <row r="6" spans="1:2">
      <c r="A6" s="38" t="s">
        <v>22</v>
      </c>
      <c r="B6" s="38">
        <f>军队!E6</f>
        <v>1</v>
      </c>
    </row>
    <row r="7" spans="1:2">
      <c r="A7" s="38" t="s">
        <v>27</v>
      </c>
      <c r="B7" s="38">
        <f>军队!E7</f>
        <v>0</v>
      </c>
    </row>
    <row r="8" spans="1:2">
      <c r="A8" s="38" t="s">
        <v>32</v>
      </c>
      <c r="B8" s="38">
        <f>军队!E8</f>
        <v>0</v>
      </c>
    </row>
    <row r="9" spans="1:2">
      <c r="A9" s="38" t="s">
        <v>37</v>
      </c>
      <c r="B9" s="38">
        <f>军队!E9</f>
        <v>0</v>
      </c>
    </row>
    <row r="10" spans="1:2">
      <c r="A10" s="38" t="s">
        <v>42</v>
      </c>
      <c r="B10" s="38">
        <f>军队!E10</f>
        <v>0</v>
      </c>
    </row>
    <row r="11" spans="1:2">
      <c r="A11" s="38" t="s">
        <v>47</v>
      </c>
      <c r="B11" s="38">
        <f>军队!E11</f>
        <v>0</v>
      </c>
    </row>
    <row r="12" spans="1:2">
      <c r="A12" s="38" t="s">
        <v>54</v>
      </c>
      <c r="B12" s="38">
        <f>军队!E12</f>
        <v>-1</v>
      </c>
    </row>
    <row r="13" spans="1:2">
      <c r="A13" s="38" t="s">
        <v>60</v>
      </c>
      <c r="B13" s="38">
        <f>军队!E13</f>
        <v>-2</v>
      </c>
    </row>
    <row r="14" spans="1:2">
      <c r="A14" s="36"/>
      <c r="B14" s="36" t="s">
        <v>126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sqref="A1:B14"/>
    </sheetView>
  </sheetViews>
  <sheetFormatPr defaultRowHeight="14.4"/>
  <cols>
    <col min="1" max="1" width="12.77734375" customWidth="1"/>
    <col min="2" max="2" width="17.6640625" customWidth="1"/>
  </cols>
  <sheetData>
    <row r="1" spans="1:2">
      <c r="A1" s="57" t="s">
        <v>130</v>
      </c>
      <c r="B1" s="57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38">
        <f>军队!E3</f>
        <v>-1</v>
      </c>
    </row>
    <row r="4" spans="1:2">
      <c r="A4" s="38" t="s">
        <v>12</v>
      </c>
      <c r="B4" s="38">
        <f>军队!E4</f>
        <v>2</v>
      </c>
    </row>
    <row r="5" spans="1:2">
      <c r="A5" s="38" t="s">
        <v>17</v>
      </c>
      <c r="B5" s="38">
        <f>军队!E5</f>
        <v>1</v>
      </c>
    </row>
    <row r="6" spans="1:2">
      <c r="A6" s="38" t="s">
        <v>22</v>
      </c>
      <c r="B6" s="38">
        <f>军队!E6</f>
        <v>1</v>
      </c>
    </row>
    <row r="7" spans="1:2">
      <c r="A7" s="38" t="s">
        <v>27</v>
      </c>
      <c r="B7" s="38">
        <f>军队!E7</f>
        <v>0</v>
      </c>
    </row>
    <row r="8" spans="1:2">
      <c r="A8" s="38" t="s">
        <v>32</v>
      </c>
      <c r="B8" s="38">
        <f>军队!E8</f>
        <v>0</v>
      </c>
    </row>
    <row r="9" spans="1:2">
      <c r="A9" s="38" t="s">
        <v>37</v>
      </c>
      <c r="B9" s="38">
        <f>军队!E9</f>
        <v>0</v>
      </c>
    </row>
    <row r="10" spans="1:2">
      <c r="A10" s="38" t="s">
        <v>42</v>
      </c>
      <c r="B10" s="38">
        <f>军队!E10</f>
        <v>0</v>
      </c>
    </row>
    <row r="11" spans="1:2">
      <c r="A11" s="38" t="s">
        <v>47</v>
      </c>
      <c r="B11" s="38">
        <f>军队!E11</f>
        <v>0</v>
      </c>
    </row>
    <row r="12" spans="1:2">
      <c r="A12" s="38" t="s">
        <v>54</v>
      </c>
      <c r="B12" s="38">
        <f>军队!E12</f>
        <v>-1</v>
      </c>
    </row>
    <row r="13" spans="1:2">
      <c r="A13" s="38" t="s">
        <v>60</v>
      </c>
      <c r="B13" s="38">
        <f>军队!E13</f>
        <v>-2</v>
      </c>
    </row>
    <row r="14" spans="1:2">
      <c r="A14" s="36"/>
      <c r="B14" s="36" t="s">
        <v>123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BreakPreview" zoomScaleNormal="100" workbookViewId="0">
      <selection activeCell="J25" sqref="J25"/>
    </sheetView>
  </sheetViews>
  <sheetFormatPr defaultColWidth="9" defaultRowHeight="14.4"/>
  <cols>
    <col min="1" max="2" width="4.77734375" style="6" customWidth="1"/>
    <col min="3" max="8" width="7.77734375" style="6" customWidth="1"/>
    <col min="9" max="9" width="6.77734375" style="6" customWidth="1"/>
    <col min="10" max="17" width="7.77734375" style="6" customWidth="1"/>
    <col min="18" max="18" width="4.77734375" style="6" customWidth="1"/>
    <col min="19" max="16384" width="9" style="6"/>
  </cols>
  <sheetData>
    <row r="1" spans="1:18" ht="34.950000000000003" customHeight="1">
      <c r="C1" s="50" t="s">
        <v>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19.95" customHeight="1">
      <c r="A2" s="7"/>
      <c r="B2" s="8" t="s">
        <v>7</v>
      </c>
      <c r="C2" s="9" t="s">
        <v>8</v>
      </c>
      <c r="D2" s="9" t="s">
        <v>9</v>
      </c>
      <c r="E2" s="9" t="s">
        <v>8</v>
      </c>
      <c r="F2" s="10" t="s">
        <v>9</v>
      </c>
      <c r="G2" s="9" t="s">
        <v>8</v>
      </c>
      <c r="H2" s="9" t="s">
        <v>10</v>
      </c>
      <c r="I2" s="11"/>
      <c r="J2" s="9" t="s">
        <v>9</v>
      </c>
      <c r="K2" s="9" t="s">
        <v>11</v>
      </c>
      <c r="L2" s="9" t="s">
        <v>8</v>
      </c>
      <c r="M2" s="9" t="s">
        <v>9</v>
      </c>
      <c r="N2" s="9" t="s">
        <v>8</v>
      </c>
      <c r="O2" s="9" t="s">
        <v>9</v>
      </c>
      <c r="P2" s="9" t="s">
        <v>8</v>
      </c>
      <c r="Q2" s="9" t="s">
        <v>9</v>
      </c>
    </row>
    <row r="3" spans="1:18" ht="19.95" customHeight="1">
      <c r="A3" s="7"/>
      <c r="B3" s="8" t="s">
        <v>12</v>
      </c>
      <c r="C3" s="9" t="s">
        <v>13</v>
      </c>
      <c r="D3" s="9" t="s">
        <v>14</v>
      </c>
      <c r="E3" s="9" t="s">
        <v>13</v>
      </c>
      <c r="F3" s="10" t="s">
        <v>14</v>
      </c>
      <c r="G3" s="9" t="s">
        <v>13</v>
      </c>
      <c r="H3" s="9" t="s">
        <v>15</v>
      </c>
      <c r="I3" s="11"/>
      <c r="J3" s="9" t="s">
        <v>14</v>
      </c>
      <c r="K3" s="9" t="s">
        <v>16</v>
      </c>
      <c r="L3" s="9" t="s">
        <v>13</v>
      </c>
      <c r="M3" s="9" t="s">
        <v>14</v>
      </c>
      <c r="N3" s="9" t="s">
        <v>13</v>
      </c>
      <c r="O3" s="9" t="s">
        <v>14</v>
      </c>
      <c r="P3" s="9" t="s">
        <v>13</v>
      </c>
      <c r="Q3" s="9" t="s">
        <v>14</v>
      </c>
    </row>
    <row r="4" spans="1:18" ht="19.95" customHeight="1">
      <c r="A4" s="7"/>
      <c r="B4" s="8" t="s">
        <v>17</v>
      </c>
      <c r="C4" s="9" t="s">
        <v>18</v>
      </c>
      <c r="D4" s="9" t="s">
        <v>19</v>
      </c>
      <c r="E4" s="9" t="s">
        <v>18</v>
      </c>
      <c r="F4" s="10" t="s">
        <v>19</v>
      </c>
      <c r="G4" s="9" t="s">
        <v>18</v>
      </c>
      <c r="H4" s="9" t="s">
        <v>20</v>
      </c>
      <c r="I4" s="11"/>
      <c r="J4" s="9" t="s">
        <v>19</v>
      </c>
      <c r="K4" s="9" t="s">
        <v>21</v>
      </c>
      <c r="L4" s="9" t="s">
        <v>18</v>
      </c>
      <c r="M4" s="9" t="s">
        <v>19</v>
      </c>
      <c r="N4" s="9" t="s">
        <v>18</v>
      </c>
      <c r="O4" s="9" t="s">
        <v>19</v>
      </c>
      <c r="P4" s="9" t="s">
        <v>18</v>
      </c>
      <c r="Q4" s="9" t="s">
        <v>19</v>
      </c>
    </row>
    <row r="5" spans="1:18" ht="19.95" customHeight="1">
      <c r="A5" s="7"/>
      <c r="B5" s="8" t="s">
        <v>22</v>
      </c>
      <c r="C5" s="9" t="s">
        <v>23</v>
      </c>
      <c r="D5" s="9" t="s">
        <v>24</v>
      </c>
      <c r="E5" s="9" t="s">
        <v>23</v>
      </c>
      <c r="F5" s="10" t="s">
        <v>24</v>
      </c>
      <c r="G5" s="9" t="s">
        <v>23</v>
      </c>
      <c r="H5" s="9" t="s">
        <v>25</v>
      </c>
      <c r="I5" s="11"/>
      <c r="J5" s="9" t="s">
        <v>24</v>
      </c>
      <c r="K5" s="9" t="s">
        <v>26</v>
      </c>
      <c r="L5" s="9" t="s">
        <v>23</v>
      </c>
      <c r="M5" s="9" t="s">
        <v>24</v>
      </c>
      <c r="N5" s="9" t="s">
        <v>23</v>
      </c>
      <c r="O5" s="9" t="s">
        <v>24</v>
      </c>
      <c r="P5" s="9" t="s">
        <v>23</v>
      </c>
      <c r="Q5" s="9" t="s">
        <v>24</v>
      </c>
    </row>
    <row r="6" spans="1:18" ht="19.95" customHeight="1">
      <c r="A6" s="7"/>
      <c r="B6" s="8" t="s">
        <v>27</v>
      </c>
      <c r="C6" s="9" t="s">
        <v>28</v>
      </c>
      <c r="D6" s="9" t="s">
        <v>29</v>
      </c>
      <c r="E6" s="9" t="s">
        <v>28</v>
      </c>
      <c r="F6" s="10" t="s">
        <v>29</v>
      </c>
      <c r="G6" s="9" t="s">
        <v>28</v>
      </c>
      <c r="H6" s="9" t="s">
        <v>30</v>
      </c>
      <c r="I6" s="11"/>
      <c r="J6" s="9" t="s">
        <v>29</v>
      </c>
      <c r="K6" s="9" t="s">
        <v>31</v>
      </c>
      <c r="L6" s="9" t="s">
        <v>28</v>
      </c>
      <c r="M6" s="9" t="s">
        <v>29</v>
      </c>
      <c r="N6" s="9" t="s">
        <v>28</v>
      </c>
      <c r="O6" s="9" t="s">
        <v>29</v>
      </c>
      <c r="P6" s="9" t="s">
        <v>28</v>
      </c>
      <c r="Q6" s="9" t="s">
        <v>29</v>
      </c>
    </row>
    <row r="7" spans="1:18" ht="19.95" customHeight="1">
      <c r="A7" s="7"/>
      <c r="B7" s="8" t="s">
        <v>32</v>
      </c>
      <c r="C7" s="9" t="s">
        <v>33</v>
      </c>
      <c r="D7" s="9" t="s">
        <v>34</v>
      </c>
      <c r="E7" s="9" t="s">
        <v>33</v>
      </c>
      <c r="F7" s="10" t="s">
        <v>34</v>
      </c>
      <c r="G7" s="9" t="s">
        <v>33</v>
      </c>
      <c r="H7" s="9" t="s">
        <v>35</v>
      </c>
      <c r="I7" s="11"/>
      <c r="J7" s="9" t="s">
        <v>34</v>
      </c>
      <c r="K7" s="9" t="s">
        <v>36</v>
      </c>
      <c r="L7" s="9" t="s">
        <v>33</v>
      </c>
      <c r="M7" s="9" t="s">
        <v>34</v>
      </c>
      <c r="N7" s="9" t="s">
        <v>33</v>
      </c>
      <c r="O7" s="9" t="s">
        <v>34</v>
      </c>
      <c r="P7" s="9" t="s">
        <v>33</v>
      </c>
      <c r="Q7" s="9" t="s">
        <v>34</v>
      </c>
    </row>
    <row r="8" spans="1:18" ht="19.95" customHeight="1">
      <c r="A8" s="7"/>
      <c r="B8" s="8" t="s">
        <v>37</v>
      </c>
      <c r="C8" s="9" t="s">
        <v>38</v>
      </c>
      <c r="D8" s="9" t="s">
        <v>39</v>
      </c>
      <c r="E8" s="9" t="s">
        <v>38</v>
      </c>
      <c r="F8" s="10" t="s">
        <v>39</v>
      </c>
      <c r="G8" s="9" t="s">
        <v>38</v>
      </c>
      <c r="H8" s="9" t="s">
        <v>40</v>
      </c>
      <c r="I8" s="11"/>
      <c r="J8" s="9" t="s">
        <v>39</v>
      </c>
      <c r="K8" s="9" t="s">
        <v>41</v>
      </c>
      <c r="L8" s="9" t="s">
        <v>38</v>
      </c>
      <c r="M8" s="9" t="s">
        <v>39</v>
      </c>
      <c r="N8" s="9" t="s">
        <v>38</v>
      </c>
      <c r="O8" s="9" t="s">
        <v>39</v>
      </c>
      <c r="P8" s="9" t="s">
        <v>38</v>
      </c>
      <c r="Q8" s="9" t="s">
        <v>39</v>
      </c>
    </row>
    <row r="9" spans="1:18" ht="19.95" customHeight="1">
      <c r="A9" s="7"/>
      <c r="B9" s="8" t="s">
        <v>42</v>
      </c>
      <c r="C9" s="9" t="s">
        <v>43</v>
      </c>
      <c r="D9" s="9" t="s">
        <v>44</v>
      </c>
      <c r="E9" s="9" t="s">
        <v>43</v>
      </c>
      <c r="F9" s="10" t="s">
        <v>44</v>
      </c>
      <c r="G9" s="9" t="s">
        <v>43</v>
      </c>
      <c r="H9" s="9" t="s">
        <v>45</v>
      </c>
      <c r="I9" s="11"/>
      <c r="J9" s="9" t="s">
        <v>44</v>
      </c>
      <c r="K9" s="9" t="s">
        <v>46</v>
      </c>
      <c r="L9" s="9" t="s">
        <v>43</v>
      </c>
      <c r="M9" s="9" t="s">
        <v>44</v>
      </c>
      <c r="N9" s="9" t="s">
        <v>43</v>
      </c>
      <c r="O9" s="9" t="s">
        <v>44</v>
      </c>
      <c r="P9" s="9" t="s">
        <v>43</v>
      </c>
      <c r="Q9" s="9" t="s">
        <v>44</v>
      </c>
    </row>
    <row r="10" spans="1:18" ht="19.95" customHeight="1">
      <c r="A10" s="7"/>
      <c r="B10" s="8" t="s">
        <v>47</v>
      </c>
      <c r="C10" s="9" t="s">
        <v>48</v>
      </c>
      <c r="D10" s="9" t="s">
        <v>49</v>
      </c>
      <c r="E10" s="9" t="s">
        <v>48</v>
      </c>
      <c r="F10" s="10" t="s">
        <v>49</v>
      </c>
      <c r="G10" s="9" t="s">
        <v>50</v>
      </c>
      <c r="H10" s="9" t="s">
        <v>51</v>
      </c>
      <c r="I10" s="11"/>
      <c r="J10" s="9" t="s">
        <v>52</v>
      </c>
      <c r="K10" s="9" t="s">
        <v>53</v>
      </c>
      <c r="L10" s="9" t="s">
        <v>50</v>
      </c>
      <c r="M10" s="9" t="s">
        <v>52</v>
      </c>
      <c r="N10" s="9" t="s">
        <v>50</v>
      </c>
      <c r="O10" s="9" t="s">
        <v>52</v>
      </c>
      <c r="P10" s="9" t="s">
        <v>50</v>
      </c>
      <c r="Q10" s="9" t="s">
        <v>52</v>
      </c>
    </row>
    <row r="11" spans="1:18" ht="19.95" customHeight="1">
      <c r="A11" s="7"/>
      <c r="B11" s="8" t="s">
        <v>54</v>
      </c>
      <c r="C11" s="9" t="s">
        <v>55</v>
      </c>
      <c r="D11" s="9" t="s">
        <v>56</v>
      </c>
      <c r="E11" s="9" t="s">
        <v>55</v>
      </c>
      <c r="F11" s="10" t="s">
        <v>56</v>
      </c>
      <c r="G11" s="9" t="s">
        <v>55</v>
      </c>
      <c r="H11" s="9" t="s">
        <v>57</v>
      </c>
      <c r="I11" s="11"/>
      <c r="J11" s="9" t="s">
        <v>56</v>
      </c>
      <c r="K11" s="9" t="s">
        <v>58</v>
      </c>
      <c r="L11" s="9" t="s">
        <v>55</v>
      </c>
      <c r="M11" s="9" t="s">
        <v>56</v>
      </c>
      <c r="N11" s="9" t="s">
        <v>55</v>
      </c>
      <c r="O11" s="9" t="s">
        <v>56</v>
      </c>
      <c r="P11" s="9" t="s">
        <v>55</v>
      </c>
      <c r="Q11" s="9" t="s">
        <v>56</v>
      </c>
    </row>
    <row r="12" spans="1:18" ht="19.95" customHeight="1">
      <c r="A12" s="8" t="s">
        <v>59</v>
      </c>
      <c r="B12" s="8" t="s">
        <v>60</v>
      </c>
      <c r="C12" s="9" t="s">
        <v>61</v>
      </c>
      <c r="D12" s="9" t="s">
        <v>62</v>
      </c>
      <c r="E12" s="9" t="s">
        <v>61</v>
      </c>
      <c r="F12" s="12">
        <v>102</v>
      </c>
      <c r="G12" s="9" t="s">
        <v>63</v>
      </c>
      <c r="H12" s="9" t="s">
        <v>62</v>
      </c>
      <c r="I12" s="13" t="s">
        <v>64</v>
      </c>
      <c r="J12" s="9" t="s">
        <v>65</v>
      </c>
      <c r="K12" s="9" t="s">
        <v>66</v>
      </c>
      <c r="L12" s="9" t="s">
        <v>63</v>
      </c>
      <c r="M12" s="9" t="s">
        <v>65</v>
      </c>
      <c r="N12" s="9" t="s">
        <v>63</v>
      </c>
      <c r="O12" s="9" t="s">
        <v>65</v>
      </c>
      <c r="P12" s="9" t="s">
        <v>63</v>
      </c>
      <c r="Q12" s="9" t="s">
        <v>65</v>
      </c>
      <c r="R12" s="6" t="s">
        <v>67</v>
      </c>
    </row>
    <row r="13" spans="1:18" ht="19.95" customHeight="1">
      <c r="A13" s="51" t="s">
        <v>68</v>
      </c>
      <c r="B13" s="52"/>
      <c r="C13" s="14" t="s">
        <v>69</v>
      </c>
      <c r="D13" s="14" t="s">
        <v>70</v>
      </c>
      <c r="E13" s="14" t="s">
        <v>69</v>
      </c>
      <c r="F13" s="14" t="s">
        <v>70</v>
      </c>
      <c r="G13" s="14" t="s">
        <v>69</v>
      </c>
      <c r="H13" s="14" t="s">
        <v>70</v>
      </c>
      <c r="I13" s="15"/>
      <c r="J13" s="14" t="s">
        <v>69</v>
      </c>
      <c r="K13" s="14" t="s">
        <v>70</v>
      </c>
      <c r="L13" s="14" t="s">
        <v>69</v>
      </c>
      <c r="M13" s="14" t="s">
        <v>70</v>
      </c>
      <c r="N13" s="14" t="s">
        <v>69</v>
      </c>
      <c r="O13" s="14" t="s">
        <v>70</v>
      </c>
      <c r="P13" s="14" t="s">
        <v>69</v>
      </c>
      <c r="Q13" s="14" t="s">
        <v>70</v>
      </c>
    </row>
    <row r="14" spans="1:18" ht="19.95" customHeight="1">
      <c r="A14" s="7"/>
      <c r="B14" s="7"/>
      <c r="C14" s="53"/>
      <c r="D14" s="53"/>
      <c r="E14" s="53"/>
      <c r="F14" s="53"/>
      <c r="G14" s="54"/>
      <c r="H14" s="54"/>
      <c r="I14" s="53"/>
      <c r="J14" s="53"/>
      <c r="K14" s="53"/>
      <c r="L14" s="53"/>
      <c r="M14" s="53"/>
      <c r="N14" s="53"/>
      <c r="O14" s="53"/>
      <c r="P14" s="53"/>
      <c r="Q14" s="53"/>
    </row>
    <row r="15" spans="1:18" ht="19.95" customHeight="1">
      <c r="A15" s="8"/>
      <c r="B15" s="7"/>
      <c r="C15" s="44" t="s">
        <v>71</v>
      </c>
      <c r="D15" s="44"/>
      <c r="E15" s="44" t="s">
        <v>72</v>
      </c>
      <c r="F15" s="44"/>
      <c r="G15" s="48" t="s">
        <v>73</v>
      </c>
      <c r="H15" s="49"/>
      <c r="I15" s="16"/>
      <c r="J15" s="48" t="s">
        <v>71</v>
      </c>
      <c r="K15" s="49"/>
      <c r="L15" s="44" t="s">
        <v>72</v>
      </c>
      <c r="M15" s="44"/>
      <c r="N15" s="44" t="s">
        <v>73</v>
      </c>
      <c r="O15" s="44"/>
      <c r="P15" s="44" t="s">
        <v>74</v>
      </c>
      <c r="Q15" s="44"/>
    </row>
    <row r="16" spans="1:18" ht="15" customHeight="1">
      <c r="A16" s="7"/>
      <c r="B16" s="7"/>
      <c r="C16" s="45" t="s">
        <v>75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3:17" ht="25.2" customHeight="1">
      <c r="C17" s="46" t="s">
        <v>76</v>
      </c>
      <c r="D17" s="47"/>
      <c r="E17" s="47"/>
      <c r="F17" s="47"/>
      <c r="G17" s="47"/>
      <c r="H17" s="47"/>
      <c r="I17" s="17"/>
      <c r="J17" s="46" t="s">
        <v>77</v>
      </c>
      <c r="K17" s="47"/>
      <c r="L17" s="47"/>
      <c r="M17" s="47"/>
      <c r="N17" s="47"/>
      <c r="O17" s="47"/>
      <c r="P17" s="47"/>
      <c r="Q17" s="47"/>
    </row>
    <row r="18" spans="3:17" ht="15" customHeight="1">
      <c r="C18" s="18"/>
      <c r="D18" s="19"/>
      <c r="E18" s="20"/>
      <c r="F18" s="19"/>
      <c r="G18" s="18"/>
      <c r="H18" s="18"/>
      <c r="I18" s="18"/>
      <c r="J18" s="21"/>
      <c r="K18" s="18"/>
      <c r="L18" s="19"/>
      <c r="M18" s="18"/>
      <c r="N18" s="17"/>
      <c r="O18" s="18"/>
    </row>
  </sheetData>
  <mergeCells count="18">
    <mergeCell ref="C1:Q1"/>
    <mergeCell ref="A13:B13"/>
    <mergeCell ref="C14:D14"/>
    <mergeCell ref="E14:F14"/>
    <mergeCell ref="G14:K14"/>
    <mergeCell ref="L14:M14"/>
    <mergeCell ref="N14:O14"/>
    <mergeCell ref="P14:Q14"/>
    <mergeCell ref="P15:Q15"/>
    <mergeCell ref="C16:Q16"/>
    <mergeCell ref="C17:H17"/>
    <mergeCell ref="J17:Q17"/>
    <mergeCell ref="C15:D15"/>
    <mergeCell ref="E15:F15"/>
    <mergeCell ref="G15:H15"/>
    <mergeCell ref="J15:K15"/>
    <mergeCell ref="L15:M15"/>
    <mergeCell ref="N15:O15"/>
  </mergeCells>
  <phoneticPr fontId="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G33" sqref="G33"/>
    </sheetView>
  </sheetViews>
  <sheetFormatPr defaultColWidth="9" defaultRowHeight="14.4"/>
  <cols>
    <col min="1" max="2" width="4.77734375" style="6" customWidth="1"/>
    <col min="3" max="10" width="7.77734375" style="6" customWidth="1"/>
    <col min="11" max="11" width="6.77734375" style="6" customWidth="1"/>
    <col min="12" max="21" width="7.77734375" style="6" customWidth="1"/>
    <col min="22" max="22" width="4.77734375" style="6" customWidth="1"/>
    <col min="23" max="16384" width="9" style="6"/>
  </cols>
  <sheetData>
    <row r="1" spans="1:22" ht="34.950000000000003" customHeight="1">
      <c r="C1" s="50" t="s">
        <v>78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22"/>
      <c r="U1" s="22"/>
    </row>
    <row r="2" spans="1:22" ht="19.95" customHeight="1">
      <c r="A2" s="7"/>
      <c r="B2" s="8" t="s">
        <v>12</v>
      </c>
      <c r="E2" s="9" t="s">
        <v>13</v>
      </c>
      <c r="F2" s="10" t="s">
        <v>14</v>
      </c>
      <c r="G2" s="9" t="s">
        <v>13</v>
      </c>
      <c r="H2" s="9" t="s">
        <v>15</v>
      </c>
      <c r="I2" s="9" t="s">
        <v>13</v>
      </c>
      <c r="J2" s="9" t="s">
        <v>15</v>
      </c>
      <c r="K2" s="11"/>
      <c r="L2" s="9" t="s">
        <v>14</v>
      </c>
      <c r="M2" s="9" t="s">
        <v>16</v>
      </c>
      <c r="N2" s="9" t="s">
        <v>13</v>
      </c>
      <c r="O2" s="9" t="s">
        <v>14</v>
      </c>
      <c r="P2" s="9" t="s">
        <v>13</v>
      </c>
      <c r="Q2" s="9" t="s">
        <v>14</v>
      </c>
    </row>
    <row r="3" spans="1:22" ht="19.95" customHeight="1">
      <c r="A3" s="7"/>
      <c r="B3" s="8" t="s">
        <v>17</v>
      </c>
      <c r="E3" s="9" t="s">
        <v>18</v>
      </c>
      <c r="F3" s="10" t="s">
        <v>19</v>
      </c>
      <c r="G3" s="9" t="s">
        <v>18</v>
      </c>
      <c r="H3" s="9" t="s">
        <v>20</v>
      </c>
      <c r="I3" s="9" t="s">
        <v>18</v>
      </c>
      <c r="J3" s="9" t="s">
        <v>20</v>
      </c>
      <c r="K3" s="11"/>
      <c r="L3" s="9" t="s">
        <v>19</v>
      </c>
      <c r="M3" s="9" t="s">
        <v>21</v>
      </c>
      <c r="N3" s="9" t="s">
        <v>18</v>
      </c>
      <c r="O3" s="9" t="s">
        <v>19</v>
      </c>
      <c r="P3" s="9" t="s">
        <v>18</v>
      </c>
      <c r="Q3" s="9" t="s">
        <v>19</v>
      </c>
      <c r="R3" s="9" t="s">
        <v>18</v>
      </c>
      <c r="S3" s="9" t="s">
        <v>19</v>
      </c>
      <c r="T3" s="9" t="s">
        <v>18</v>
      </c>
      <c r="U3" s="9" t="s">
        <v>19</v>
      </c>
    </row>
    <row r="4" spans="1:22" ht="19.95" customHeight="1">
      <c r="A4" s="7"/>
      <c r="B4" s="8" t="s">
        <v>22</v>
      </c>
      <c r="E4" s="9" t="s">
        <v>23</v>
      </c>
      <c r="F4" s="10" t="s">
        <v>24</v>
      </c>
      <c r="G4" s="9" t="s">
        <v>23</v>
      </c>
      <c r="H4" s="9" t="s">
        <v>25</v>
      </c>
      <c r="I4" s="9" t="s">
        <v>23</v>
      </c>
      <c r="J4" s="9" t="s">
        <v>25</v>
      </c>
      <c r="K4" s="11"/>
      <c r="L4" s="9" t="s">
        <v>24</v>
      </c>
      <c r="M4" s="9" t="s">
        <v>26</v>
      </c>
      <c r="N4" s="9" t="s">
        <v>23</v>
      </c>
      <c r="O4" s="9" t="s">
        <v>24</v>
      </c>
      <c r="P4" s="9" t="s">
        <v>23</v>
      </c>
      <c r="Q4" s="9" t="s">
        <v>24</v>
      </c>
      <c r="R4" s="9" t="s">
        <v>23</v>
      </c>
      <c r="S4" s="9" t="s">
        <v>24</v>
      </c>
      <c r="T4" s="9" t="s">
        <v>23</v>
      </c>
      <c r="U4" s="9" t="s">
        <v>24</v>
      </c>
    </row>
    <row r="5" spans="1:22" ht="19.95" customHeight="1">
      <c r="A5" s="7"/>
      <c r="B5" s="8" t="s">
        <v>27</v>
      </c>
      <c r="E5" s="9" t="s">
        <v>28</v>
      </c>
      <c r="F5" s="10" t="s">
        <v>29</v>
      </c>
      <c r="G5" s="9" t="s">
        <v>28</v>
      </c>
      <c r="H5" s="9" t="s">
        <v>30</v>
      </c>
      <c r="I5" s="9" t="s">
        <v>28</v>
      </c>
      <c r="J5" s="9" t="s">
        <v>30</v>
      </c>
      <c r="K5" s="11"/>
      <c r="L5" s="9" t="s">
        <v>29</v>
      </c>
      <c r="M5" s="9" t="s">
        <v>31</v>
      </c>
      <c r="N5" s="9" t="s">
        <v>28</v>
      </c>
      <c r="O5" s="9" t="s">
        <v>29</v>
      </c>
      <c r="P5" s="9" t="s">
        <v>28</v>
      </c>
      <c r="Q5" s="9" t="s">
        <v>29</v>
      </c>
      <c r="R5" s="9" t="s">
        <v>28</v>
      </c>
      <c r="S5" s="9" t="s">
        <v>29</v>
      </c>
      <c r="T5" s="9" t="s">
        <v>28</v>
      </c>
      <c r="U5" s="9" t="s">
        <v>29</v>
      </c>
    </row>
    <row r="6" spans="1:22" ht="19.95" customHeight="1">
      <c r="A6" s="7"/>
      <c r="B6" s="8" t="s">
        <v>32</v>
      </c>
      <c r="C6" s="9" t="s">
        <v>33</v>
      </c>
      <c r="D6" s="9" t="s">
        <v>34</v>
      </c>
      <c r="E6" s="9" t="s">
        <v>33</v>
      </c>
      <c r="F6" s="10" t="s">
        <v>34</v>
      </c>
      <c r="G6" s="9" t="s">
        <v>79</v>
      </c>
      <c r="H6" s="9" t="s">
        <v>35</v>
      </c>
      <c r="I6" s="9" t="s">
        <v>79</v>
      </c>
      <c r="J6" s="9" t="s">
        <v>35</v>
      </c>
      <c r="K6" s="11"/>
      <c r="L6" s="9" t="s">
        <v>34</v>
      </c>
      <c r="M6" s="9" t="s">
        <v>36</v>
      </c>
      <c r="N6" s="9" t="s">
        <v>33</v>
      </c>
      <c r="O6" s="9" t="s">
        <v>34</v>
      </c>
      <c r="P6" s="9" t="s">
        <v>33</v>
      </c>
      <c r="Q6" s="9" t="s">
        <v>34</v>
      </c>
      <c r="R6" s="9" t="s">
        <v>33</v>
      </c>
      <c r="S6" s="9" t="s">
        <v>34</v>
      </c>
      <c r="T6" s="9" t="s">
        <v>33</v>
      </c>
      <c r="U6" s="9" t="s">
        <v>34</v>
      </c>
    </row>
    <row r="7" spans="1:22" ht="19.95" customHeight="1">
      <c r="A7" s="7"/>
      <c r="B7" s="8" t="s">
        <v>37</v>
      </c>
      <c r="C7" s="9" t="s">
        <v>38</v>
      </c>
      <c r="D7" s="9" t="s">
        <v>39</v>
      </c>
      <c r="E7" s="9" t="s">
        <v>38</v>
      </c>
      <c r="F7" s="10" t="s">
        <v>39</v>
      </c>
      <c r="G7" s="9" t="s">
        <v>38</v>
      </c>
      <c r="H7" s="9" t="s">
        <v>40</v>
      </c>
      <c r="I7" s="9" t="s">
        <v>38</v>
      </c>
      <c r="J7" s="9" t="s">
        <v>40</v>
      </c>
      <c r="K7" s="11"/>
      <c r="L7" s="9" t="s">
        <v>39</v>
      </c>
      <c r="M7" s="9" t="s">
        <v>41</v>
      </c>
      <c r="N7" s="9" t="s">
        <v>38</v>
      </c>
      <c r="O7" s="9" t="s">
        <v>39</v>
      </c>
      <c r="P7" s="9" t="s">
        <v>38</v>
      </c>
      <c r="Q7" s="9" t="s">
        <v>39</v>
      </c>
      <c r="R7" s="9" t="s">
        <v>38</v>
      </c>
      <c r="S7" s="9" t="s">
        <v>39</v>
      </c>
      <c r="T7" s="9" t="s">
        <v>38</v>
      </c>
      <c r="U7" s="9" t="s">
        <v>39</v>
      </c>
    </row>
    <row r="8" spans="1:22" ht="19.95" customHeight="1">
      <c r="A8" s="7"/>
      <c r="B8" s="8" t="s">
        <v>42</v>
      </c>
      <c r="C8" s="9" t="s">
        <v>43</v>
      </c>
      <c r="D8" s="9" t="s">
        <v>44</v>
      </c>
      <c r="E8" s="9" t="s">
        <v>43</v>
      </c>
      <c r="F8" s="10" t="s">
        <v>44</v>
      </c>
      <c r="G8" s="9" t="s">
        <v>43</v>
      </c>
      <c r="H8" s="9" t="s">
        <v>45</v>
      </c>
      <c r="I8" s="9" t="s">
        <v>43</v>
      </c>
      <c r="J8" s="9" t="s">
        <v>45</v>
      </c>
      <c r="K8" s="11"/>
      <c r="L8" s="9" t="s">
        <v>44</v>
      </c>
      <c r="M8" s="9" t="s">
        <v>46</v>
      </c>
      <c r="N8" s="9" t="s">
        <v>43</v>
      </c>
      <c r="O8" s="9" t="s">
        <v>44</v>
      </c>
      <c r="P8" s="9" t="s">
        <v>43</v>
      </c>
      <c r="Q8" s="9" t="s">
        <v>44</v>
      </c>
      <c r="R8" s="9" t="s">
        <v>43</v>
      </c>
      <c r="S8" s="9" t="s">
        <v>44</v>
      </c>
      <c r="T8" s="9" t="s">
        <v>43</v>
      </c>
      <c r="U8" s="9" t="s">
        <v>44</v>
      </c>
    </row>
    <row r="9" spans="1:22" ht="19.95" customHeight="1">
      <c r="A9" s="7"/>
      <c r="B9" s="8" t="s">
        <v>47</v>
      </c>
      <c r="C9" s="9" t="s">
        <v>48</v>
      </c>
      <c r="D9" s="9" t="s">
        <v>49</v>
      </c>
      <c r="E9" s="9" t="s">
        <v>48</v>
      </c>
      <c r="F9" s="10" t="s">
        <v>49</v>
      </c>
      <c r="G9" s="9" t="s">
        <v>50</v>
      </c>
      <c r="H9" s="9" t="s">
        <v>51</v>
      </c>
      <c r="I9" s="9" t="s">
        <v>50</v>
      </c>
      <c r="J9" s="9" t="s">
        <v>51</v>
      </c>
      <c r="K9" s="11"/>
      <c r="L9" s="9" t="s">
        <v>52</v>
      </c>
      <c r="M9" s="9" t="s">
        <v>53</v>
      </c>
      <c r="N9" s="9" t="s">
        <v>50</v>
      </c>
      <c r="O9" s="9" t="s">
        <v>52</v>
      </c>
      <c r="P9" s="9" t="s">
        <v>50</v>
      </c>
      <c r="Q9" s="9" t="s">
        <v>52</v>
      </c>
      <c r="R9" s="9" t="s">
        <v>50</v>
      </c>
      <c r="S9" s="9" t="s">
        <v>52</v>
      </c>
      <c r="T9" s="9" t="s">
        <v>50</v>
      </c>
      <c r="U9" s="9" t="s">
        <v>52</v>
      </c>
    </row>
    <row r="10" spans="1:22" ht="19.95" customHeight="1">
      <c r="A10" s="7"/>
      <c r="B10" s="8" t="s">
        <v>54</v>
      </c>
      <c r="C10" s="9" t="s">
        <v>55</v>
      </c>
      <c r="D10" s="9" t="s">
        <v>56</v>
      </c>
      <c r="E10" s="9" t="s">
        <v>55</v>
      </c>
      <c r="F10" s="10" t="s">
        <v>56</v>
      </c>
      <c r="G10" s="9" t="s">
        <v>55</v>
      </c>
      <c r="H10" s="9" t="s">
        <v>57</v>
      </c>
      <c r="I10" s="9" t="s">
        <v>55</v>
      </c>
      <c r="J10" s="9" t="s">
        <v>57</v>
      </c>
      <c r="K10" s="11"/>
      <c r="L10" s="9" t="s">
        <v>56</v>
      </c>
      <c r="M10" s="9" t="s">
        <v>58</v>
      </c>
      <c r="N10" s="9" t="s">
        <v>55</v>
      </c>
      <c r="O10" s="9" t="s">
        <v>56</v>
      </c>
      <c r="P10" s="9" t="s">
        <v>55</v>
      </c>
      <c r="Q10" s="9" t="s">
        <v>56</v>
      </c>
      <c r="R10" s="9" t="s">
        <v>55</v>
      </c>
      <c r="S10" s="9" t="s">
        <v>56</v>
      </c>
      <c r="T10" s="9" t="s">
        <v>55</v>
      </c>
      <c r="U10" s="23" t="s">
        <v>56</v>
      </c>
    </row>
    <row r="11" spans="1:22" ht="19.95" customHeight="1">
      <c r="A11" s="8" t="s">
        <v>59</v>
      </c>
      <c r="B11" s="8" t="s">
        <v>60</v>
      </c>
      <c r="C11" s="9" t="s">
        <v>61</v>
      </c>
      <c r="D11" s="9" t="s">
        <v>62</v>
      </c>
      <c r="E11" s="9" t="s">
        <v>61</v>
      </c>
      <c r="F11" s="12">
        <v>102</v>
      </c>
      <c r="G11" s="9" t="s">
        <v>63</v>
      </c>
      <c r="H11" s="9" t="s">
        <v>62</v>
      </c>
      <c r="I11" s="9" t="s">
        <v>63</v>
      </c>
      <c r="J11" s="9" t="s">
        <v>62</v>
      </c>
      <c r="K11" s="13" t="s">
        <v>64</v>
      </c>
      <c r="L11" s="9" t="s">
        <v>65</v>
      </c>
      <c r="M11" s="9" t="s">
        <v>66</v>
      </c>
      <c r="N11" s="9" t="s">
        <v>63</v>
      </c>
      <c r="O11" s="9" t="s">
        <v>65</v>
      </c>
      <c r="P11" s="23" t="s">
        <v>63</v>
      </c>
      <c r="Q11" s="23" t="s">
        <v>65</v>
      </c>
      <c r="R11" s="23" t="s">
        <v>63</v>
      </c>
      <c r="S11" s="23" t="s">
        <v>65</v>
      </c>
      <c r="T11" s="23" t="s">
        <v>63</v>
      </c>
      <c r="U11" s="23" t="s">
        <v>65</v>
      </c>
      <c r="V11" s="6" t="s">
        <v>67</v>
      </c>
    </row>
    <row r="12" spans="1:22" ht="19.95" customHeight="1">
      <c r="A12" s="51" t="s">
        <v>68</v>
      </c>
      <c r="B12" s="52"/>
      <c r="C12" s="14" t="s">
        <v>80</v>
      </c>
      <c r="D12" s="14" t="s">
        <v>70</v>
      </c>
      <c r="E12" s="14" t="s">
        <v>69</v>
      </c>
      <c r="F12" s="14" t="s">
        <v>70</v>
      </c>
      <c r="G12" s="14" t="s">
        <v>69</v>
      </c>
      <c r="H12" s="14" t="s">
        <v>70</v>
      </c>
      <c r="I12" s="14" t="s">
        <v>69</v>
      </c>
      <c r="J12" s="14" t="s">
        <v>70</v>
      </c>
      <c r="K12" s="15"/>
      <c r="L12" s="14" t="s">
        <v>69</v>
      </c>
      <c r="M12" s="14" t="s">
        <v>70</v>
      </c>
      <c r="N12" s="14" t="s">
        <v>69</v>
      </c>
      <c r="O12" s="14" t="s">
        <v>70</v>
      </c>
      <c r="P12" s="14" t="s">
        <v>81</v>
      </c>
      <c r="Q12" s="14" t="s">
        <v>82</v>
      </c>
      <c r="R12" s="14" t="s">
        <v>81</v>
      </c>
      <c r="S12" s="14" t="s">
        <v>82</v>
      </c>
      <c r="T12" s="14" t="s">
        <v>81</v>
      </c>
      <c r="U12" s="14" t="s">
        <v>82</v>
      </c>
    </row>
    <row r="13" spans="1:22" ht="19.95" customHeight="1">
      <c r="A13" s="7"/>
      <c r="B13" s="7"/>
      <c r="C13" s="53"/>
      <c r="D13" s="53"/>
      <c r="E13" s="53"/>
      <c r="F13" s="53"/>
      <c r="G13" s="54"/>
      <c r="H13" s="54"/>
      <c r="I13" s="54"/>
      <c r="J13" s="54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2" ht="19.95" customHeight="1">
      <c r="A14" s="8"/>
      <c r="B14" s="7"/>
      <c r="C14" s="44" t="s">
        <v>71</v>
      </c>
      <c r="D14" s="44"/>
      <c r="E14" s="44" t="s">
        <v>72</v>
      </c>
      <c r="F14" s="44"/>
      <c r="G14" s="48" t="s">
        <v>73</v>
      </c>
      <c r="H14" s="49"/>
      <c r="I14" s="48" t="s">
        <v>74</v>
      </c>
      <c r="J14" s="49"/>
      <c r="K14" s="16"/>
      <c r="L14" s="48" t="s">
        <v>71</v>
      </c>
      <c r="M14" s="49"/>
      <c r="N14" s="44" t="s">
        <v>72</v>
      </c>
      <c r="O14" s="44"/>
      <c r="P14" s="44" t="s">
        <v>73</v>
      </c>
      <c r="Q14" s="44"/>
      <c r="R14" s="44" t="s">
        <v>74</v>
      </c>
      <c r="S14" s="44"/>
      <c r="T14" s="44" t="s">
        <v>83</v>
      </c>
      <c r="U14" s="44"/>
    </row>
    <row r="15" spans="1:22" ht="15" customHeight="1">
      <c r="A15" s="7"/>
      <c r="B15" s="7"/>
      <c r="C15" s="45" t="s">
        <v>75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1:22" ht="25.2" customHeight="1">
      <c r="C16" s="55" t="s">
        <v>84</v>
      </c>
      <c r="D16" s="47"/>
      <c r="E16" s="47"/>
      <c r="F16" s="47"/>
      <c r="G16" s="47"/>
      <c r="H16" s="47"/>
      <c r="I16" s="47"/>
      <c r="J16" s="47"/>
      <c r="K16" s="17"/>
      <c r="L16" s="55" t="s">
        <v>85</v>
      </c>
      <c r="M16" s="55"/>
      <c r="N16" s="55"/>
      <c r="O16" s="55"/>
      <c r="P16" s="55"/>
      <c r="Q16" s="55"/>
      <c r="R16" s="55"/>
      <c r="S16" s="55"/>
      <c r="T16" s="55"/>
      <c r="U16" s="55"/>
    </row>
    <row r="17" spans="3:21" ht="15" customHeight="1">
      <c r="C17" s="18"/>
      <c r="D17" s="19"/>
      <c r="E17" s="20"/>
      <c r="F17" s="19"/>
      <c r="G17" s="18"/>
      <c r="H17" s="18"/>
      <c r="I17" s="18"/>
      <c r="J17" s="18"/>
      <c r="K17" s="18"/>
      <c r="L17" s="21"/>
      <c r="M17" s="18"/>
      <c r="N17" s="19"/>
      <c r="O17" s="18"/>
      <c r="P17" s="17"/>
      <c r="Q17" s="18"/>
    </row>
    <row r="18" spans="3:21">
      <c r="C18" s="56" t="s">
        <v>86</v>
      </c>
      <c r="D18" s="56"/>
      <c r="E18" s="56"/>
      <c r="F18" s="56"/>
      <c r="G18" s="56"/>
      <c r="H18" s="56"/>
      <c r="I18" s="56"/>
      <c r="T18" s="24"/>
      <c r="U18" s="6" t="s">
        <v>87</v>
      </c>
    </row>
  </sheetData>
  <mergeCells count="22">
    <mergeCell ref="C1:S1"/>
    <mergeCell ref="A12:B12"/>
    <mergeCell ref="C13:D13"/>
    <mergeCell ref="E13:F13"/>
    <mergeCell ref="G13:M13"/>
    <mergeCell ref="N13:O13"/>
    <mergeCell ref="P13:Q13"/>
    <mergeCell ref="R13:S13"/>
    <mergeCell ref="C15:U15"/>
    <mergeCell ref="C16:J16"/>
    <mergeCell ref="L16:U16"/>
    <mergeCell ref="C18:I18"/>
    <mergeCell ref="T13:U13"/>
    <mergeCell ref="C14:D14"/>
    <mergeCell ref="E14:F14"/>
    <mergeCell ref="G14:H14"/>
    <mergeCell ref="I14:J14"/>
    <mergeCell ref="L14:M14"/>
    <mergeCell ref="N14:O14"/>
    <mergeCell ref="P14:Q14"/>
    <mergeCell ref="R14:S14"/>
    <mergeCell ref="T14:U14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="145" zoomScaleNormal="145" workbookViewId="0">
      <selection activeCell="R20" sqref="R20"/>
    </sheetView>
  </sheetViews>
  <sheetFormatPr defaultRowHeight="14.4"/>
  <cols>
    <col min="6" max="6" width="0" hidden="1" customWidth="1"/>
  </cols>
  <sheetData>
    <row r="1" spans="1:18">
      <c r="A1" s="42" t="s">
        <v>3</v>
      </c>
      <c r="B1" s="42"/>
      <c r="C1" s="42"/>
      <c r="D1" s="2"/>
      <c r="E1" s="2"/>
      <c r="F1" s="2"/>
      <c r="H1" s="43" t="s">
        <v>3</v>
      </c>
      <c r="I1" s="43"/>
      <c r="J1" s="43"/>
      <c r="K1" s="41"/>
      <c r="L1" s="41"/>
      <c r="N1" s="43" t="s">
        <v>3</v>
      </c>
      <c r="O1" s="43"/>
      <c r="P1" s="43"/>
      <c r="Q1" s="41"/>
      <c r="R1" s="41"/>
    </row>
    <row r="2" spans="1:18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  <c r="H2" s="40" t="s">
        <v>0</v>
      </c>
      <c r="I2" s="40" t="s">
        <v>1</v>
      </c>
      <c r="J2" s="40" t="s">
        <v>2</v>
      </c>
      <c r="K2" s="40" t="s">
        <v>2</v>
      </c>
      <c r="L2" s="40" t="s">
        <v>2</v>
      </c>
      <c r="N2" s="40" t="s">
        <v>0</v>
      </c>
      <c r="O2" s="40" t="s">
        <v>1</v>
      </c>
      <c r="P2" s="40" t="s">
        <v>2</v>
      </c>
      <c r="Q2" s="40" t="s">
        <v>2</v>
      </c>
      <c r="R2" s="40" t="s">
        <v>2</v>
      </c>
    </row>
    <row r="3" spans="1:18">
      <c r="A3" s="2">
        <v>11</v>
      </c>
      <c r="B3" s="2" t="s">
        <v>5</v>
      </c>
      <c r="C3" s="2" t="s">
        <v>5</v>
      </c>
      <c r="D3" s="2" t="s">
        <v>5</v>
      </c>
      <c r="E3" s="2">
        <f>E4-0.5</f>
        <v>0.5</v>
      </c>
      <c r="F3" s="2">
        <f>F4-0.5</f>
        <v>0.5</v>
      </c>
      <c r="H3" s="40">
        <v>11</v>
      </c>
      <c r="I3" s="40" t="s">
        <v>5</v>
      </c>
      <c r="J3" s="40" t="s">
        <v>5</v>
      </c>
      <c r="K3" s="40" t="s">
        <v>5</v>
      </c>
      <c r="L3" s="40">
        <v>-1.5</v>
      </c>
      <c r="N3" s="40">
        <v>11</v>
      </c>
      <c r="O3" s="40" t="s">
        <v>5</v>
      </c>
      <c r="P3" s="40" t="s">
        <v>5</v>
      </c>
      <c r="Q3" s="40" t="s">
        <v>5</v>
      </c>
      <c r="R3" s="40">
        <v>-1</v>
      </c>
    </row>
    <row r="4" spans="1:18">
      <c r="A4" s="2">
        <v>10</v>
      </c>
      <c r="B4" s="2">
        <f>B5-0.5</f>
        <v>0.5</v>
      </c>
      <c r="C4" s="2" t="s">
        <v>5</v>
      </c>
      <c r="D4" s="2" t="s">
        <v>5</v>
      </c>
      <c r="E4" s="2">
        <v>1</v>
      </c>
      <c r="F4" s="2">
        <v>1</v>
      </c>
      <c r="H4" s="40">
        <v>10</v>
      </c>
      <c r="I4" s="40">
        <v>-1.5</v>
      </c>
      <c r="J4" s="40" t="s">
        <v>5</v>
      </c>
      <c r="K4" s="40" t="s">
        <v>5</v>
      </c>
      <c r="L4" s="40">
        <v>1.5</v>
      </c>
      <c r="N4" s="40">
        <v>10</v>
      </c>
      <c r="O4" s="40">
        <v>-1</v>
      </c>
      <c r="P4" s="40" t="s">
        <v>5</v>
      </c>
      <c r="Q4" s="40" t="s">
        <v>5</v>
      </c>
      <c r="R4" s="40">
        <v>1.5</v>
      </c>
    </row>
    <row r="5" spans="1:18">
      <c r="A5" s="2">
        <v>9</v>
      </c>
      <c r="B5" s="2">
        <v>1</v>
      </c>
      <c r="C5" s="2" t="s">
        <v>5</v>
      </c>
      <c r="D5" s="2">
        <f>D6-0.5</f>
        <v>0.5</v>
      </c>
      <c r="E5" s="2">
        <v>1</v>
      </c>
      <c r="F5" s="2">
        <v>1</v>
      </c>
      <c r="H5" s="40">
        <v>9</v>
      </c>
      <c r="I5" s="40">
        <v>1.5</v>
      </c>
      <c r="J5" s="40" t="s">
        <v>5</v>
      </c>
      <c r="K5" s="40">
        <v>-1.5</v>
      </c>
      <c r="L5" s="40">
        <v>1</v>
      </c>
      <c r="N5" s="40">
        <v>9</v>
      </c>
      <c r="O5" s="40">
        <v>1.5</v>
      </c>
      <c r="P5" s="40" t="s">
        <v>5</v>
      </c>
      <c r="Q5" s="40">
        <v>-1</v>
      </c>
      <c r="R5" s="40">
        <v>1</v>
      </c>
    </row>
    <row r="6" spans="1:18">
      <c r="A6" s="2">
        <v>8</v>
      </c>
      <c r="B6" s="2">
        <v>1</v>
      </c>
      <c r="C6" s="2" t="s">
        <v>5</v>
      </c>
      <c r="D6" s="2">
        <v>1</v>
      </c>
      <c r="E6" s="2">
        <v>1</v>
      </c>
      <c r="F6" s="2">
        <v>1</v>
      </c>
      <c r="H6" s="40">
        <v>8</v>
      </c>
      <c r="I6" s="40">
        <v>1</v>
      </c>
      <c r="J6" s="40" t="s">
        <v>5</v>
      </c>
      <c r="K6" s="40">
        <v>1.5</v>
      </c>
      <c r="L6" s="40">
        <v>1</v>
      </c>
      <c r="N6" s="40">
        <v>8</v>
      </c>
      <c r="O6" s="40">
        <v>1</v>
      </c>
      <c r="P6" s="40" t="s">
        <v>5</v>
      </c>
      <c r="Q6" s="40">
        <v>1.5</v>
      </c>
      <c r="R6" s="40">
        <v>1</v>
      </c>
    </row>
    <row r="7" spans="1:18">
      <c r="A7" s="2">
        <v>7</v>
      </c>
      <c r="B7" s="2">
        <v>1</v>
      </c>
      <c r="C7" s="2" t="s">
        <v>5</v>
      </c>
      <c r="D7" s="2">
        <v>1</v>
      </c>
      <c r="E7" s="2">
        <v>1</v>
      </c>
      <c r="F7" s="2">
        <v>1</v>
      </c>
      <c r="H7" s="40">
        <v>7</v>
      </c>
      <c r="I7" s="40">
        <v>1</v>
      </c>
      <c r="J7" s="40" t="s">
        <v>5</v>
      </c>
      <c r="K7" s="40">
        <v>1</v>
      </c>
      <c r="L7" s="40">
        <v>1</v>
      </c>
      <c r="N7" s="40">
        <v>7</v>
      </c>
      <c r="O7" s="40">
        <v>1</v>
      </c>
      <c r="P7" s="40" t="s">
        <v>5</v>
      </c>
      <c r="Q7" s="40">
        <v>1</v>
      </c>
      <c r="R7" s="40">
        <v>1</v>
      </c>
    </row>
    <row r="8" spans="1:18">
      <c r="A8" s="2">
        <v>6</v>
      </c>
      <c r="B8" s="2">
        <v>1</v>
      </c>
      <c r="C8" s="2">
        <f>C9-0.5</f>
        <v>-0.5</v>
      </c>
      <c r="D8" s="2">
        <v>1</v>
      </c>
      <c r="E8" s="2">
        <v>1</v>
      </c>
      <c r="F8" s="2">
        <v>1</v>
      </c>
      <c r="H8" s="40">
        <v>6</v>
      </c>
      <c r="I8" s="40">
        <v>1</v>
      </c>
      <c r="J8" s="5">
        <v>-1.5</v>
      </c>
      <c r="K8" s="40">
        <v>1</v>
      </c>
      <c r="L8" s="40">
        <v>0</v>
      </c>
      <c r="N8" s="40">
        <v>6</v>
      </c>
      <c r="O8" s="40">
        <v>1</v>
      </c>
      <c r="P8" s="5">
        <v>-1</v>
      </c>
      <c r="Q8" s="40">
        <v>1</v>
      </c>
      <c r="R8" s="40">
        <v>0</v>
      </c>
    </row>
    <row r="9" spans="1:18">
      <c r="A9" s="2">
        <v>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H9" s="40">
        <v>5</v>
      </c>
      <c r="I9" s="40">
        <v>0</v>
      </c>
      <c r="J9" s="5">
        <v>1.5</v>
      </c>
      <c r="K9" s="40">
        <v>1</v>
      </c>
      <c r="L9" s="40">
        <v>0</v>
      </c>
      <c r="N9" s="40">
        <v>5</v>
      </c>
      <c r="O9" s="40">
        <v>0</v>
      </c>
      <c r="P9" s="5">
        <v>1.5</v>
      </c>
      <c r="Q9" s="40">
        <v>1</v>
      </c>
      <c r="R9" s="40">
        <v>0</v>
      </c>
    </row>
    <row r="10" spans="1:18">
      <c r="A10" s="2">
        <v>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H10" s="40">
        <v>4</v>
      </c>
      <c r="I10" s="40">
        <v>0</v>
      </c>
      <c r="J10" s="5">
        <v>1</v>
      </c>
      <c r="K10" s="40">
        <v>0</v>
      </c>
      <c r="L10" s="40">
        <v>0</v>
      </c>
      <c r="N10" s="40">
        <v>4</v>
      </c>
      <c r="O10" s="40">
        <v>0</v>
      </c>
      <c r="P10" s="5">
        <v>1</v>
      </c>
      <c r="Q10" s="40">
        <v>0</v>
      </c>
      <c r="R10" s="40">
        <v>0</v>
      </c>
    </row>
    <row r="11" spans="1:18">
      <c r="A11" s="2">
        <v>3</v>
      </c>
      <c r="B11" s="2">
        <v>-0.5</v>
      </c>
      <c r="C11" s="2">
        <v>-0.5</v>
      </c>
      <c r="D11" s="2">
        <v>-0.5</v>
      </c>
      <c r="E11" s="2">
        <v>-0.5</v>
      </c>
      <c r="F11" s="2">
        <v>-0.5</v>
      </c>
      <c r="H11" s="40">
        <v>3</v>
      </c>
      <c r="I11" s="40">
        <v>0</v>
      </c>
      <c r="J11" s="5">
        <v>0</v>
      </c>
      <c r="K11" s="40">
        <v>0</v>
      </c>
      <c r="L11" s="40">
        <v>0</v>
      </c>
      <c r="N11" s="40">
        <v>3</v>
      </c>
      <c r="O11" s="40">
        <v>-0.5</v>
      </c>
      <c r="P11" s="5">
        <v>0</v>
      </c>
      <c r="Q11" s="40">
        <v>-0.5</v>
      </c>
      <c r="R11" s="40">
        <v>-0.5</v>
      </c>
    </row>
    <row r="12" spans="1:18">
      <c r="A12" s="2">
        <v>2</v>
      </c>
      <c r="B12" s="2">
        <v>-1</v>
      </c>
      <c r="C12" s="2">
        <v>-1</v>
      </c>
      <c r="D12" s="2">
        <v>-1</v>
      </c>
      <c r="E12" s="2">
        <v>-1</v>
      </c>
      <c r="F12" s="2">
        <v>-1</v>
      </c>
      <c r="H12" s="40">
        <v>2</v>
      </c>
      <c r="I12" s="40">
        <v>-1</v>
      </c>
      <c r="J12" s="5">
        <v>0</v>
      </c>
      <c r="K12" s="40">
        <v>-1</v>
      </c>
      <c r="L12" s="40">
        <v>-1</v>
      </c>
      <c r="N12" s="40">
        <v>2</v>
      </c>
      <c r="O12" s="40">
        <v>-1</v>
      </c>
      <c r="P12" s="5">
        <v>-0.5</v>
      </c>
      <c r="Q12" s="40">
        <v>-1</v>
      </c>
      <c r="R12" s="40">
        <v>-1</v>
      </c>
    </row>
    <row r="13" spans="1:18">
      <c r="A13" s="2">
        <v>1</v>
      </c>
      <c r="B13" s="2">
        <v>-2</v>
      </c>
      <c r="C13" s="2">
        <v>-2</v>
      </c>
      <c r="D13" s="2">
        <v>-2</v>
      </c>
      <c r="E13" s="2">
        <v>-2</v>
      </c>
      <c r="F13" s="2">
        <v>-2</v>
      </c>
      <c r="H13" s="40">
        <v>1</v>
      </c>
      <c r="I13" s="40">
        <v>-2</v>
      </c>
      <c r="J13" s="5">
        <v>-1</v>
      </c>
      <c r="K13" s="40">
        <v>-2</v>
      </c>
      <c r="L13" s="40">
        <v>-2</v>
      </c>
      <c r="N13" s="40">
        <v>1</v>
      </c>
      <c r="O13" s="40">
        <v>-2</v>
      </c>
      <c r="P13" s="5">
        <v>-1</v>
      </c>
      <c r="Q13" s="40">
        <v>-2</v>
      </c>
      <c r="R13" s="40">
        <v>-2</v>
      </c>
    </row>
    <row r="14" spans="1:18">
      <c r="A14" s="2" t="s">
        <v>4</v>
      </c>
      <c r="B14" s="3">
        <f>SUM(B3:B13)</f>
        <v>1</v>
      </c>
      <c r="C14" s="3">
        <f>SUM(C3:C13)</f>
        <v>-4</v>
      </c>
      <c r="D14" s="3">
        <f>SUM(D3:D13)</f>
        <v>0</v>
      </c>
      <c r="E14" s="3">
        <f>SUM(E3:E13)</f>
        <v>2</v>
      </c>
      <c r="F14" s="3">
        <f>SUM(F3:F13)</f>
        <v>2</v>
      </c>
      <c r="H14" s="41" t="s">
        <v>4</v>
      </c>
      <c r="I14" s="3">
        <f>SUM(I3:I13)</f>
        <v>0</v>
      </c>
      <c r="J14" s="3">
        <f>SUM(J3:J13)</f>
        <v>0</v>
      </c>
      <c r="K14" s="3">
        <f>SUM(K3:K13)</f>
        <v>0</v>
      </c>
      <c r="L14" s="3">
        <f>SUM(L3:L13)</f>
        <v>0</v>
      </c>
      <c r="N14" s="41" t="s">
        <v>4</v>
      </c>
      <c r="O14" s="3">
        <f>SUM(O3:O13)</f>
        <v>0</v>
      </c>
      <c r="P14" s="3">
        <f>SUM(P3:P13)</f>
        <v>0</v>
      </c>
      <c r="Q14" s="3">
        <f>SUM(Q3:Q13)</f>
        <v>0</v>
      </c>
      <c r="R14" s="3">
        <f>SUM(R3:R13)</f>
        <v>0</v>
      </c>
    </row>
    <row r="15" spans="1:18">
      <c r="B15" s="1"/>
      <c r="C15" s="1"/>
      <c r="D15" s="1"/>
      <c r="E15" s="1"/>
      <c r="F15" s="1"/>
    </row>
  </sheetData>
  <mergeCells count="3">
    <mergeCell ref="A1:C1"/>
    <mergeCell ref="H1:J1"/>
    <mergeCell ref="N1:P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25" sqref="D25"/>
    </sheetView>
  </sheetViews>
  <sheetFormatPr defaultRowHeight="14.4"/>
  <cols>
    <col min="1" max="1" width="13" customWidth="1"/>
    <col min="2" max="3" width="17.44140625" style="39" customWidth="1"/>
  </cols>
  <sheetData>
    <row r="1" spans="1:3">
      <c r="A1" s="57" t="s">
        <v>128</v>
      </c>
      <c r="B1" s="57"/>
      <c r="C1" s="57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36" t="s">
        <v>122</v>
      </c>
      <c r="C3" s="36">
        <f>在京!B4</f>
        <v>0.5</v>
      </c>
    </row>
    <row r="4" spans="1:3">
      <c r="A4" s="38" t="s">
        <v>17</v>
      </c>
      <c r="B4" s="36" t="s">
        <v>5</v>
      </c>
      <c r="C4" s="36">
        <f>在京!B5</f>
        <v>1</v>
      </c>
    </row>
    <row r="5" spans="1:3">
      <c r="A5" s="38" t="s">
        <v>22</v>
      </c>
      <c r="B5" s="36" t="s">
        <v>5</v>
      </c>
      <c r="C5" s="36">
        <f>在京!B6</f>
        <v>1</v>
      </c>
    </row>
    <row r="6" spans="1:3">
      <c r="A6" s="38" t="s">
        <v>27</v>
      </c>
      <c r="B6" s="36" t="s">
        <v>122</v>
      </c>
      <c r="C6" s="36">
        <f>在京!B7</f>
        <v>1</v>
      </c>
    </row>
    <row r="7" spans="1:3">
      <c r="A7" s="38" t="s">
        <v>32</v>
      </c>
      <c r="B7" s="36">
        <f>在京!C8</f>
        <v>-0.5</v>
      </c>
      <c r="C7" s="36">
        <f>在京!B8</f>
        <v>1</v>
      </c>
    </row>
    <row r="8" spans="1:3">
      <c r="A8" s="38" t="s">
        <v>37</v>
      </c>
      <c r="B8" s="36">
        <f>在京!C9</f>
        <v>0</v>
      </c>
      <c r="C8" s="36">
        <f>在京!B9</f>
        <v>0</v>
      </c>
    </row>
    <row r="9" spans="1:3">
      <c r="A9" s="38" t="s">
        <v>42</v>
      </c>
      <c r="B9" s="36">
        <f>在京!C10</f>
        <v>0</v>
      </c>
      <c r="C9" s="36">
        <f>在京!B10</f>
        <v>0</v>
      </c>
    </row>
    <row r="10" spans="1:3">
      <c r="A10" s="38" t="s">
        <v>47</v>
      </c>
      <c r="B10" s="36">
        <f>在京!C11</f>
        <v>-0.5</v>
      </c>
      <c r="C10" s="36">
        <f>在京!B11</f>
        <v>-0.5</v>
      </c>
    </row>
    <row r="11" spans="1:3">
      <c r="A11" s="38" t="s">
        <v>54</v>
      </c>
      <c r="B11" s="36">
        <f>在京!C12</f>
        <v>-1</v>
      </c>
      <c r="C11" s="36">
        <f>在京!B12</f>
        <v>-1</v>
      </c>
    </row>
    <row r="12" spans="1:3">
      <c r="A12" s="38" t="s">
        <v>60</v>
      </c>
      <c r="B12" s="36">
        <f>在京!C13</f>
        <v>-2</v>
      </c>
      <c r="C12" s="36">
        <f>在京!B13</f>
        <v>-2</v>
      </c>
    </row>
    <row r="13" spans="1:3">
      <c r="A13" s="36"/>
      <c r="B13" s="36" t="s">
        <v>120</v>
      </c>
      <c r="C13" s="36" t="s">
        <v>121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25" sqref="D25"/>
    </sheetView>
  </sheetViews>
  <sheetFormatPr defaultRowHeight="14.4"/>
  <cols>
    <col min="1" max="1" width="12.5546875" customWidth="1"/>
    <col min="2" max="3" width="17.33203125" customWidth="1"/>
  </cols>
  <sheetData>
    <row r="1" spans="1:3">
      <c r="A1" s="57" t="s">
        <v>127</v>
      </c>
      <c r="B1" s="57"/>
      <c r="C1" s="57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36">
        <f>在京!B4</f>
        <v>0.5</v>
      </c>
      <c r="C3" s="36" t="s">
        <v>122</v>
      </c>
    </row>
    <row r="4" spans="1:3">
      <c r="A4" s="38" t="s">
        <v>17</v>
      </c>
      <c r="B4" s="36">
        <f>在京!B5</f>
        <v>1</v>
      </c>
      <c r="C4" s="36">
        <f>在京!D5</f>
        <v>0.5</v>
      </c>
    </row>
    <row r="5" spans="1:3">
      <c r="A5" s="38" t="s">
        <v>22</v>
      </c>
      <c r="B5" s="36">
        <f>在京!B6</f>
        <v>1</v>
      </c>
      <c r="C5" s="36">
        <f>在京!D6</f>
        <v>1</v>
      </c>
    </row>
    <row r="6" spans="1:3">
      <c r="A6" s="38" t="s">
        <v>27</v>
      </c>
      <c r="B6" s="36">
        <f>在京!B7</f>
        <v>1</v>
      </c>
      <c r="C6" s="36">
        <f>在京!D7</f>
        <v>1</v>
      </c>
    </row>
    <row r="7" spans="1:3">
      <c r="A7" s="38" t="s">
        <v>32</v>
      </c>
      <c r="B7" s="36">
        <f>在京!B8</f>
        <v>1</v>
      </c>
      <c r="C7" s="36">
        <f>在京!D8</f>
        <v>1</v>
      </c>
    </row>
    <row r="8" spans="1:3">
      <c r="A8" s="38" t="s">
        <v>37</v>
      </c>
      <c r="B8" s="36">
        <f>在京!B9</f>
        <v>0</v>
      </c>
      <c r="C8" s="36">
        <f>在京!D9</f>
        <v>0</v>
      </c>
    </row>
    <row r="9" spans="1:3">
      <c r="A9" s="38" t="s">
        <v>42</v>
      </c>
      <c r="B9" s="36">
        <f>在京!B10</f>
        <v>0</v>
      </c>
      <c r="C9" s="36">
        <f>在京!D10</f>
        <v>0</v>
      </c>
    </row>
    <row r="10" spans="1:3">
      <c r="A10" s="38" t="s">
        <v>47</v>
      </c>
      <c r="B10" s="36">
        <f>在京!B11</f>
        <v>-0.5</v>
      </c>
      <c r="C10" s="36">
        <f>在京!D11</f>
        <v>-0.5</v>
      </c>
    </row>
    <row r="11" spans="1:3">
      <c r="A11" s="38" t="s">
        <v>54</v>
      </c>
      <c r="B11" s="36">
        <f>在京!B12</f>
        <v>-1</v>
      </c>
      <c r="C11" s="36">
        <f>在京!D12</f>
        <v>-1</v>
      </c>
    </row>
    <row r="12" spans="1:3">
      <c r="A12" s="38" t="s">
        <v>60</v>
      </c>
      <c r="B12" s="36">
        <f>在京!B13</f>
        <v>-2</v>
      </c>
      <c r="C12" s="36">
        <f>在京!D13</f>
        <v>-2</v>
      </c>
    </row>
    <row r="13" spans="1:3">
      <c r="A13" s="36"/>
      <c r="B13" s="36" t="s">
        <v>123</v>
      </c>
      <c r="C13" s="36" t="s">
        <v>124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25" sqref="D25"/>
    </sheetView>
  </sheetViews>
  <sheetFormatPr defaultRowHeight="14.4"/>
  <cols>
    <col min="1" max="1" width="13" customWidth="1"/>
    <col min="2" max="2" width="17.6640625" customWidth="1"/>
    <col min="3" max="4" width="8.88671875" customWidth="1"/>
  </cols>
  <sheetData>
    <row r="1" spans="1:2">
      <c r="A1" s="57" t="s">
        <v>129</v>
      </c>
      <c r="B1" s="57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38">
        <f>在京!E3</f>
        <v>0.5</v>
      </c>
    </row>
    <row r="4" spans="1:2">
      <c r="A4" s="38" t="s">
        <v>12</v>
      </c>
      <c r="B4" s="38">
        <f>在京!E4</f>
        <v>1</v>
      </c>
    </row>
    <row r="5" spans="1:2">
      <c r="A5" s="38" t="s">
        <v>17</v>
      </c>
      <c r="B5" s="38">
        <f>在京!E5</f>
        <v>1</v>
      </c>
    </row>
    <row r="6" spans="1:2">
      <c r="A6" s="38" t="s">
        <v>22</v>
      </c>
      <c r="B6" s="38">
        <f>在京!E6</f>
        <v>1</v>
      </c>
    </row>
    <row r="7" spans="1:2">
      <c r="A7" s="38" t="s">
        <v>27</v>
      </c>
      <c r="B7" s="38">
        <f>在京!E7</f>
        <v>1</v>
      </c>
    </row>
    <row r="8" spans="1:2">
      <c r="A8" s="38" t="s">
        <v>32</v>
      </c>
      <c r="B8" s="38">
        <f>在京!E8</f>
        <v>1</v>
      </c>
    </row>
    <row r="9" spans="1:2">
      <c r="A9" s="38" t="s">
        <v>37</v>
      </c>
      <c r="B9" s="38">
        <f>在京!E9</f>
        <v>0</v>
      </c>
    </row>
    <row r="10" spans="1:2">
      <c r="A10" s="38" t="s">
        <v>42</v>
      </c>
      <c r="B10" s="38">
        <f>在京!E10</f>
        <v>0</v>
      </c>
    </row>
    <row r="11" spans="1:2">
      <c r="A11" s="38" t="s">
        <v>47</v>
      </c>
      <c r="B11" s="38">
        <f>在京!E11</f>
        <v>-0.5</v>
      </c>
    </row>
    <row r="12" spans="1:2">
      <c r="A12" s="38" t="s">
        <v>54</v>
      </c>
      <c r="B12" s="38">
        <f>在京!E12</f>
        <v>-1</v>
      </c>
    </row>
    <row r="13" spans="1:2">
      <c r="A13" s="38" t="s">
        <v>60</v>
      </c>
      <c r="B13" s="38">
        <f>在京!E13</f>
        <v>-2</v>
      </c>
    </row>
    <row r="14" spans="1:2">
      <c r="A14" s="36"/>
      <c r="B14" s="36" t="s">
        <v>126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25" sqref="D25"/>
    </sheetView>
  </sheetViews>
  <sheetFormatPr defaultRowHeight="14.4"/>
  <cols>
    <col min="1" max="1" width="12.77734375" customWidth="1"/>
    <col min="2" max="2" width="17.6640625" customWidth="1"/>
  </cols>
  <sheetData>
    <row r="1" spans="1:2">
      <c r="A1" s="57" t="s">
        <v>130</v>
      </c>
      <c r="B1" s="57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38">
        <f>在京!E3</f>
        <v>0.5</v>
      </c>
    </row>
    <row r="4" spans="1:2">
      <c r="A4" s="38" t="s">
        <v>12</v>
      </c>
      <c r="B4" s="38">
        <f>在京!E4</f>
        <v>1</v>
      </c>
    </row>
    <row r="5" spans="1:2">
      <c r="A5" s="38" t="s">
        <v>17</v>
      </c>
      <c r="B5" s="38">
        <f>在京!E5</f>
        <v>1</v>
      </c>
    </row>
    <row r="6" spans="1:2">
      <c r="A6" s="38" t="s">
        <v>22</v>
      </c>
      <c r="B6" s="38">
        <f>在京!E6</f>
        <v>1</v>
      </c>
    </row>
    <row r="7" spans="1:2">
      <c r="A7" s="38" t="s">
        <v>27</v>
      </c>
      <c r="B7" s="38">
        <f>在京!E7</f>
        <v>1</v>
      </c>
    </row>
    <row r="8" spans="1:2">
      <c r="A8" s="38" t="s">
        <v>32</v>
      </c>
      <c r="B8" s="38">
        <f>在京!E8</f>
        <v>1</v>
      </c>
    </row>
    <row r="9" spans="1:2">
      <c r="A9" s="38" t="s">
        <v>37</v>
      </c>
      <c r="B9" s="38">
        <f>在京!E9</f>
        <v>0</v>
      </c>
    </row>
    <row r="10" spans="1:2">
      <c r="A10" s="38" t="s">
        <v>42</v>
      </c>
      <c r="B10" s="38">
        <f>在京!E10</f>
        <v>0</v>
      </c>
    </row>
    <row r="11" spans="1:2">
      <c r="A11" s="38" t="s">
        <v>47</v>
      </c>
      <c r="B11" s="38">
        <f>在京!E11</f>
        <v>-0.5</v>
      </c>
    </row>
    <row r="12" spans="1:2">
      <c r="A12" s="38" t="s">
        <v>54</v>
      </c>
      <c r="B12" s="38">
        <f>在京!E12</f>
        <v>-1</v>
      </c>
    </row>
    <row r="13" spans="1:2">
      <c r="A13" s="38" t="s">
        <v>60</v>
      </c>
      <c r="B13" s="38">
        <f>在京!E13</f>
        <v>-2</v>
      </c>
    </row>
    <row r="14" spans="1:2">
      <c r="A14" s="36"/>
      <c r="B14" s="36" t="s">
        <v>123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zoomScaleNormal="115" workbookViewId="0">
      <selection activeCell="H30" sqref="H30"/>
    </sheetView>
  </sheetViews>
  <sheetFormatPr defaultRowHeight="14.4"/>
  <cols>
    <col min="6" max="6" width="0" hidden="1" customWidth="1"/>
  </cols>
  <sheetData>
    <row r="1" spans="1:6">
      <c r="A1" s="43" t="s">
        <v>3</v>
      </c>
      <c r="B1" s="43"/>
      <c r="C1" s="43"/>
      <c r="D1" s="4"/>
      <c r="E1" s="4"/>
      <c r="F1" s="4"/>
    </row>
    <row r="2" spans="1:6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</row>
    <row r="3" spans="1:6">
      <c r="A3" s="2">
        <v>11</v>
      </c>
      <c r="B3" s="2" t="s">
        <v>5</v>
      </c>
      <c r="C3" s="2" t="s">
        <v>5</v>
      </c>
      <c r="D3" s="2" t="s">
        <v>5</v>
      </c>
      <c r="E3" s="2">
        <v>-1</v>
      </c>
      <c r="F3" s="2">
        <v>-1</v>
      </c>
    </row>
    <row r="4" spans="1:6">
      <c r="A4" s="2">
        <v>10</v>
      </c>
      <c r="B4" s="2">
        <v>-1</v>
      </c>
      <c r="C4" s="2" t="s">
        <v>5</v>
      </c>
      <c r="D4" s="2" t="s">
        <v>5</v>
      </c>
      <c r="E4" s="2">
        <v>2</v>
      </c>
      <c r="F4" s="2">
        <v>2</v>
      </c>
    </row>
    <row r="5" spans="1:6">
      <c r="A5" s="2">
        <v>9</v>
      </c>
      <c r="B5" s="2">
        <v>2</v>
      </c>
      <c r="C5" s="2" t="s">
        <v>5</v>
      </c>
      <c r="D5" s="2">
        <v>-1.5</v>
      </c>
      <c r="E5" s="2">
        <v>1</v>
      </c>
      <c r="F5" s="2">
        <v>1</v>
      </c>
    </row>
    <row r="6" spans="1:6">
      <c r="A6" s="2">
        <v>8</v>
      </c>
      <c r="B6" s="2">
        <v>1</v>
      </c>
      <c r="C6" s="2" t="s">
        <v>5</v>
      </c>
      <c r="D6" s="2">
        <v>1.5</v>
      </c>
      <c r="E6" s="2">
        <v>1</v>
      </c>
      <c r="F6" s="2">
        <v>1</v>
      </c>
    </row>
    <row r="7" spans="1:6">
      <c r="A7" s="2">
        <v>7</v>
      </c>
      <c r="B7" s="2">
        <v>1</v>
      </c>
      <c r="C7" s="2" t="s">
        <v>5</v>
      </c>
      <c r="D7" s="2">
        <v>1</v>
      </c>
      <c r="E7" s="2">
        <v>0</v>
      </c>
      <c r="F7" s="2">
        <v>0</v>
      </c>
    </row>
    <row r="8" spans="1:6">
      <c r="A8" s="2">
        <v>6</v>
      </c>
      <c r="B8" s="2">
        <v>0</v>
      </c>
      <c r="C8" s="5">
        <v>-1.5</v>
      </c>
      <c r="D8" s="2">
        <v>1</v>
      </c>
      <c r="E8" s="2">
        <v>0</v>
      </c>
      <c r="F8" s="2">
        <v>0</v>
      </c>
    </row>
    <row r="9" spans="1:6">
      <c r="A9" s="2">
        <v>5</v>
      </c>
      <c r="B9" s="2">
        <v>0</v>
      </c>
      <c r="C9" s="5">
        <v>1.5</v>
      </c>
      <c r="D9" s="2">
        <v>1</v>
      </c>
      <c r="E9" s="2">
        <v>0</v>
      </c>
      <c r="F9" s="2">
        <v>0</v>
      </c>
    </row>
    <row r="10" spans="1:6">
      <c r="A10" s="2">
        <v>4</v>
      </c>
      <c r="B10" s="2">
        <v>0</v>
      </c>
      <c r="C10" s="5">
        <v>1</v>
      </c>
      <c r="D10" s="2">
        <v>0</v>
      </c>
      <c r="E10" s="2">
        <v>0</v>
      </c>
      <c r="F10" s="2">
        <v>0</v>
      </c>
    </row>
    <row r="11" spans="1:6">
      <c r="A11" s="2">
        <v>3</v>
      </c>
      <c r="B11" s="2">
        <v>0</v>
      </c>
      <c r="C11" s="5">
        <v>0</v>
      </c>
      <c r="D11" s="2">
        <v>0</v>
      </c>
      <c r="E11" s="2">
        <v>0</v>
      </c>
      <c r="F11" s="2">
        <v>0</v>
      </c>
    </row>
    <row r="12" spans="1:6">
      <c r="A12" s="2">
        <v>2</v>
      </c>
      <c r="B12" s="2">
        <v>-1</v>
      </c>
      <c r="C12" s="5">
        <v>0</v>
      </c>
      <c r="D12" s="2">
        <v>-1</v>
      </c>
      <c r="E12" s="2">
        <v>-1</v>
      </c>
      <c r="F12" s="2">
        <v>-1</v>
      </c>
    </row>
    <row r="13" spans="1:6">
      <c r="A13" s="2">
        <v>1</v>
      </c>
      <c r="B13" s="2">
        <v>-2</v>
      </c>
      <c r="C13" s="5">
        <v>-1</v>
      </c>
      <c r="D13" s="2">
        <v>-2</v>
      </c>
      <c r="E13" s="2">
        <v>-2</v>
      </c>
      <c r="F13" s="2">
        <v>-2</v>
      </c>
    </row>
    <row r="14" spans="1:6">
      <c r="A14" s="4" t="s">
        <v>4</v>
      </c>
      <c r="B14" s="3">
        <f>SUM(B3:B13)</f>
        <v>0</v>
      </c>
      <c r="C14" s="3">
        <f>SUM(C3:C13)</f>
        <v>0</v>
      </c>
      <c r="D14" s="3">
        <f>SUM(D3:D13)</f>
        <v>0</v>
      </c>
      <c r="E14" s="3">
        <f>SUM(E3:E13)</f>
        <v>0</v>
      </c>
      <c r="F14" s="3">
        <f>SUM(F3:F13)</f>
        <v>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4.4"/>
  <cols>
    <col min="1" max="1" width="13" customWidth="1"/>
    <col min="2" max="3" width="17.44140625" style="39" customWidth="1"/>
  </cols>
  <sheetData>
    <row r="1" spans="1:3">
      <c r="A1" s="57" t="s">
        <v>128</v>
      </c>
      <c r="B1" s="57"/>
      <c r="C1" s="57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36" t="s">
        <v>122</v>
      </c>
      <c r="C3" s="36">
        <f>军队!B4</f>
        <v>-1</v>
      </c>
    </row>
    <row r="4" spans="1:3">
      <c r="A4" s="38" t="s">
        <v>17</v>
      </c>
      <c r="B4" s="36" t="s">
        <v>5</v>
      </c>
      <c r="C4" s="36">
        <f>军队!B5</f>
        <v>2</v>
      </c>
    </row>
    <row r="5" spans="1:3">
      <c r="A5" s="38" t="s">
        <v>22</v>
      </c>
      <c r="B5" s="36" t="s">
        <v>5</v>
      </c>
      <c r="C5" s="36">
        <f>军队!B6</f>
        <v>1</v>
      </c>
    </row>
    <row r="6" spans="1:3">
      <c r="A6" s="38" t="s">
        <v>27</v>
      </c>
      <c r="B6" s="36" t="s">
        <v>122</v>
      </c>
      <c r="C6" s="36">
        <f>军队!B7</f>
        <v>1</v>
      </c>
    </row>
    <row r="7" spans="1:3">
      <c r="A7" s="38" t="s">
        <v>32</v>
      </c>
      <c r="B7" s="36">
        <f>军队!C8</f>
        <v>-1.5</v>
      </c>
      <c r="C7" s="36">
        <f>军队!B8</f>
        <v>0</v>
      </c>
    </row>
    <row r="8" spans="1:3">
      <c r="A8" s="38" t="s">
        <v>37</v>
      </c>
      <c r="B8" s="36">
        <f>军队!C9</f>
        <v>1.5</v>
      </c>
      <c r="C8" s="36">
        <f>军队!B9</f>
        <v>0</v>
      </c>
    </row>
    <row r="9" spans="1:3">
      <c r="A9" s="38" t="s">
        <v>42</v>
      </c>
      <c r="B9" s="36">
        <f>军队!C10</f>
        <v>1</v>
      </c>
      <c r="C9" s="36">
        <f>军队!B10</f>
        <v>0</v>
      </c>
    </row>
    <row r="10" spans="1:3">
      <c r="A10" s="38" t="s">
        <v>47</v>
      </c>
      <c r="B10" s="36">
        <f>军队!C11</f>
        <v>0</v>
      </c>
      <c r="C10" s="36">
        <f>军队!B11</f>
        <v>0</v>
      </c>
    </row>
    <row r="11" spans="1:3">
      <c r="A11" s="38" t="s">
        <v>54</v>
      </c>
      <c r="B11" s="36">
        <f>军队!C12</f>
        <v>0</v>
      </c>
      <c r="C11" s="36">
        <f>军队!B12</f>
        <v>-1</v>
      </c>
    </row>
    <row r="12" spans="1:3">
      <c r="A12" s="38" t="s">
        <v>60</v>
      </c>
      <c r="B12" s="36">
        <f>军队!C13</f>
        <v>-1</v>
      </c>
      <c r="C12" s="36">
        <f>军队!B13</f>
        <v>-2</v>
      </c>
    </row>
    <row r="13" spans="1:3">
      <c r="A13" s="36"/>
      <c r="B13" s="36" t="s">
        <v>120</v>
      </c>
      <c r="C13" s="36" t="s">
        <v>121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4.4"/>
  <cols>
    <col min="1" max="1" width="12.5546875" customWidth="1"/>
    <col min="2" max="3" width="17.33203125" customWidth="1"/>
  </cols>
  <sheetData>
    <row r="1" spans="1:3">
      <c r="A1" s="57" t="s">
        <v>127</v>
      </c>
      <c r="B1" s="57"/>
      <c r="C1" s="57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36">
        <f>军队!B4</f>
        <v>-1</v>
      </c>
      <c r="C3" s="36" t="s">
        <v>122</v>
      </c>
    </row>
    <row r="4" spans="1:3">
      <c r="A4" s="38" t="s">
        <v>17</v>
      </c>
      <c r="B4" s="36">
        <f>军队!B5</f>
        <v>2</v>
      </c>
      <c r="C4" s="36">
        <f>军队!D5</f>
        <v>-1.5</v>
      </c>
    </row>
    <row r="5" spans="1:3">
      <c r="A5" s="38" t="s">
        <v>22</v>
      </c>
      <c r="B5" s="36">
        <f>军队!B6</f>
        <v>1</v>
      </c>
      <c r="C5" s="36">
        <f>军队!D6</f>
        <v>1.5</v>
      </c>
    </row>
    <row r="6" spans="1:3">
      <c r="A6" s="38" t="s">
        <v>27</v>
      </c>
      <c r="B6" s="36">
        <f>军队!B7</f>
        <v>1</v>
      </c>
      <c r="C6" s="36">
        <f>军队!D7</f>
        <v>1</v>
      </c>
    </row>
    <row r="7" spans="1:3">
      <c r="A7" s="38" t="s">
        <v>32</v>
      </c>
      <c r="B7" s="36">
        <f>军队!B8</f>
        <v>0</v>
      </c>
      <c r="C7" s="36">
        <f>军队!D8</f>
        <v>1</v>
      </c>
    </row>
    <row r="8" spans="1:3">
      <c r="A8" s="38" t="s">
        <v>37</v>
      </c>
      <c r="B8" s="36">
        <f>军队!B9</f>
        <v>0</v>
      </c>
      <c r="C8" s="36">
        <f>军队!D9</f>
        <v>1</v>
      </c>
    </row>
    <row r="9" spans="1:3">
      <c r="A9" s="38" t="s">
        <v>42</v>
      </c>
      <c r="B9" s="36">
        <f>军队!B10</f>
        <v>0</v>
      </c>
      <c r="C9" s="36">
        <f>军队!D10</f>
        <v>0</v>
      </c>
    </row>
    <row r="10" spans="1:3">
      <c r="A10" s="38" t="s">
        <v>47</v>
      </c>
      <c r="B10" s="36">
        <f>军队!B11</f>
        <v>0</v>
      </c>
      <c r="C10" s="36">
        <f>军队!D11</f>
        <v>0</v>
      </c>
    </row>
    <row r="11" spans="1:3">
      <c r="A11" s="38" t="s">
        <v>54</v>
      </c>
      <c r="B11" s="36">
        <f>军队!B12</f>
        <v>-1</v>
      </c>
      <c r="C11" s="36">
        <f>军队!D12</f>
        <v>-1</v>
      </c>
    </row>
    <row r="12" spans="1:3">
      <c r="A12" s="38" t="s">
        <v>60</v>
      </c>
      <c r="B12" s="36">
        <f>军队!B13</f>
        <v>-2</v>
      </c>
      <c r="C12" s="36">
        <f>军队!D13</f>
        <v>-2</v>
      </c>
    </row>
    <row r="13" spans="1:3">
      <c r="A13" s="36"/>
      <c r="B13" s="36" t="s">
        <v>123</v>
      </c>
      <c r="C13" s="36" t="s">
        <v>124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</vt:i4>
      </vt:variant>
    </vt:vector>
  </HeadingPairs>
  <TitlesOfParts>
    <vt:vector size="15" baseType="lpstr">
      <vt:lpstr>系统读取表</vt:lpstr>
      <vt:lpstr>在京</vt:lpstr>
      <vt:lpstr>1#</vt:lpstr>
      <vt:lpstr>2#</vt:lpstr>
      <vt:lpstr>5#</vt:lpstr>
      <vt:lpstr>6#</vt:lpstr>
      <vt:lpstr>军队</vt:lpstr>
      <vt:lpstr>1# (0)</vt:lpstr>
      <vt:lpstr>2# (0)</vt:lpstr>
      <vt:lpstr>5# (0)</vt:lpstr>
      <vt:lpstr>6# (0)</vt:lpstr>
      <vt:lpstr>南区</vt:lpstr>
      <vt:lpstr>北区</vt:lpstr>
      <vt:lpstr>南区!Print_Area</vt:lpstr>
      <vt:lpstr>系统读取表!Print_Area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2025-06-27T08:49:21Z</dcterms:modified>
</cp:coreProperties>
</file>