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  <externalReference r:id="rId6"/>
    <externalReference r:id="rId7"/>
    <externalReference r:id="rId8"/>
  </externalReferences>
  <calcPr calcId="144525"/>
</workbook>
</file>

<file path=xl/calcChain.xml><?xml version="1.0" encoding="utf-8"?>
<calcChain xmlns="http://schemas.openxmlformats.org/spreadsheetml/2006/main">
  <c r="D7" i="1" l="1"/>
  <c r="C7" i="1"/>
  <c r="E6" i="1"/>
  <c r="D6" i="1"/>
  <c r="C6" i="1"/>
  <c r="F6" i="1" l="1"/>
  <c r="G6" i="1" l="1"/>
  <c r="H6" i="1"/>
  <c r="E4" i="1" l="1"/>
  <c r="D4" i="1"/>
  <c r="C4" i="1"/>
  <c r="F4" i="1" l="1"/>
  <c r="F7" i="1" s="1"/>
  <c r="E5" i="1" l="1"/>
  <c r="D5" i="1"/>
  <c r="C5" i="1"/>
  <c r="F5" i="1" l="1"/>
  <c r="H4" i="1" l="1"/>
  <c r="H5" i="1"/>
  <c r="G4" i="1"/>
  <c r="G5" i="1"/>
  <c r="E3" i="1"/>
  <c r="D3" i="1"/>
  <c r="C3" i="1"/>
  <c r="F3" i="1" l="1"/>
  <c r="G3" i="1" l="1"/>
  <c r="H3" i="1"/>
  <c r="E2" i="1" l="1"/>
  <c r="D2" i="1"/>
  <c r="C2" i="1"/>
  <c r="F2" i="1" l="1"/>
  <c r="G2" i="1" l="1"/>
  <c r="H2" i="1"/>
</calcChain>
</file>

<file path=xl/sharedStrings.xml><?xml version="1.0" encoding="utf-8"?>
<sst xmlns="http://schemas.openxmlformats.org/spreadsheetml/2006/main" count="14" uniqueCount="12">
  <si>
    <t>证号</t>
    <phoneticPr fontId="1" type="noConversion"/>
  </si>
  <si>
    <t>土地面积</t>
    <phoneticPr fontId="1" type="noConversion"/>
  </si>
  <si>
    <t>规划建筑面积</t>
    <phoneticPr fontId="1" type="noConversion"/>
  </si>
  <si>
    <t>容积率</t>
    <phoneticPr fontId="1" type="noConversion"/>
  </si>
  <si>
    <t>地面单价</t>
    <phoneticPr fontId="1" type="noConversion"/>
  </si>
  <si>
    <t>楼面单价</t>
    <phoneticPr fontId="1" type="noConversion"/>
  </si>
  <si>
    <t>用途</t>
    <phoneticPr fontId="1" type="noConversion"/>
  </si>
  <si>
    <t>住宅</t>
    <phoneticPr fontId="1" type="noConversion"/>
  </si>
  <si>
    <t>商业</t>
    <phoneticPr fontId="1" type="noConversion"/>
  </si>
  <si>
    <t>住宅</t>
    <phoneticPr fontId="1" type="noConversion"/>
  </si>
  <si>
    <t>合计</t>
    <phoneticPr fontId="1" type="noConversion"/>
  </si>
  <si>
    <t>评估值（万元）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</si>
</sst>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7979;&#31639;&#34920;-2139&#22320;&#2235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7979;&#31639;&#34920;-2140&#22320;&#2235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27979;&#31639;&#34920;-2141&#22320;&#2235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27979;&#31639;&#34920;-2240&#22320;&#2235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&#27979;&#31639;&#34920;-2242&#22320;&#2235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致函链接"/>
      <sheetName val="预评函-封皮"/>
      <sheetName val="预评函-1"/>
      <sheetName val="预评函-1 (储备)"/>
      <sheetName val="预评函-2"/>
      <sheetName val="预评函-3"/>
      <sheetName val="使用说明"/>
      <sheetName val="估价师及机构信息"/>
      <sheetName val="定义"/>
      <sheetName val="项目基本情况"/>
      <sheetName val="数据-基础表"/>
      <sheetName val="抵押物清单（分楼）"/>
      <sheetName val="数据-汇总表"/>
      <sheetName val="数据-取费表"/>
      <sheetName val="估价对象房地状况"/>
      <sheetName val="系统读取表"/>
      <sheetName val="结果表"/>
      <sheetName val="剩余法-待开发"/>
      <sheetName val="剩余法-现房"/>
      <sheetName val="比较法-住宅、综合"/>
      <sheetName val="比较法-工业"/>
      <sheetName val="基准地价"/>
      <sheetName val="修正"/>
      <sheetName val="区片价"/>
      <sheetName val="容积率修正"/>
      <sheetName val="因素修正幅度"/>
      <sheetName val="基准地价（汇总）"/>
      <sheetName val="地价"/>
      <sheetName val="收益还原法"/>
      <sheetName val="不动产收益法"/>
      <sheetName val="酒店收入计算"/>
      <sheetName val="成本逼近法"/>
      <sheetName val="不动产比较法-住宅"/>
      <sheetName val="不动产比较法-商业"/>
      <sheetName val="不动产比较法-办公"/>
      <sheetName val="不动产比较法-工业"/>
      <sheetName val="不动产比较法-车位"/>
      <sheetName val="不动产比较法-仓储"/>
      <sheetName val="典型户型修正"/>
      <sheetName val="存贷款利率"/>
      <sheetName val="商业土地案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3">
          <cell r="D3">
            <v>46050</v>
          </cell>
          <cell r="E3">
            <v>69075</v>
          </cell>
        </row>
        <row r="6">
          <cell r="I6">
            <v>1.5</v>
          </cell>
        </row>
      </sheetData>
      <sheetData sheetId="13" refreshError="1"/>
      <sheetData sheetId="14" refreshError="1"/>
      <sheetData sheetId="15" refreshError="1"/>
      <sheetData sheetId="16">
        <row r="19">
          <cell r="G19">
            <v>7425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致函链接"/>
      <sheetName val="预评函-封皮"/>
      <sheetName val="预评函-1"/>
      <sheetName val="预评函-1 (储备)"/>
      <sheetName val="预评函-2"/>
      <sheetName val="预评函-3"/>
      <sheetName val="使用说明"/>
      <sheetName val="估价师及机构信息"/>
      <sheetName val="定义"/>
      <sheetName val="项目基本情况"/>
      <sheetName val="数据-基础表"/>
      <sheetName val="抵押物清单（分楼）"/>
      <sheetName val="数据-汇总表"/>
      <sheetName val="数据-取费表"/>
      <sheetName val="估价对象房地状况"/>
      <sheetName val="系统读取表"/>
      <sheetName val="结果表"/>
      <sheetName val="剩余法-待开发"/>
      <sheetName val="剩余法-现房"/>
      <sheetName val="比较法-住宅、综合"/>
      <sheetName val="比较法-工业"/>
      <sheetName val="基准地价"/>
      <sheetName val="修正"/>
      <sheetName val="区片价"/>
      <sheetName val="容积率修正"/>
      <sheetName val="因素修正幅度"/>
      <sheetName val="基准地价（汇总）"/>
      <sheetName val="地价"/>
      <sheetName val="收益还原法"/>
      <sheetName val="不动产收益法"/>
      <sheetName val="酒店收入计算"/>
      <sheetName val="成本逼近法"/>
      <sheetName val="不动产比较法-住宅"/>
      <sheetName val="不动产比较法-商业"/>
      <sheetName val="不动产比较法-办公"/>
      <sheetName val="不动产比较法-工业"/>
      <sheetName val="不动产比较法-车位"/>
      <sheetName val="不动产比较法-仓储"/>
      <sheetName val="典型户型修正"/>
      <sheetName val="存贷款利率"/>
      <sheetName val="商业土地案例"/>
      <sheetName val="住宅土地案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3">
          <cell r="D3">
            <v>211259</v>
          </cell>
          <cell r="E3">
            <v>316888.5</v>
          </cell>
        </row>
        <row r="6">
          <cell r="I6">
            <v>1.5</v>
          </cell>
        </row>
      </sheetData>
      <sheetData sheetId="13" refreshError="1"/>
      <sheetData sheetId="14" refreshError="1"/>
      <sheetData sheetId="15" refreshError="1"/>
      <sheetData sheetId="16">
        <row r="19">
          <cell r="G19">
            <v>34145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致函链接"/>
      <sheetName val="预评函-封皮"/>
      <sheetName val="预评函-1"/>
      <sheetName val="预评函-1 (储备)"/>
      <sheetName val="预评函-2"/>
      <sheetName val="预评函-3"/>
      <sheetName val="使用说明"/>
      <sheetName val="估价师及机构信息"/>
      <sheetName val="定义"/>
      <sheetName val="项目基本情况"/>
      <sheetName val="数据-基础表"/>
      <sheetName val="抵押物清单（分楼）"/>
      <sheetName val="数据-汇总表"/>
      <sheetName val="数据-取费表"/>
      <sheetName val="估价对象房地状况"/>
      <sheetName val="系统读取表"/>
      <sheetName val="结果表"/>
      <sheetName val="剩余法-待开发"/>
      <sheetName val="剩余法-现房"/>
      <sheetName val="比较法-住宅、综合"/>
      <sheetName val="比较法-工业"/>
      <sheetName val="基准地价"/>
      <sheetName val="修正"/>
      <sheetName val="区片价"/>
      <sheetName val="容积率修正"/>
      <sheetName val="因素修正幅度"/>
      <sheetName val="基准地价（汇总）"/>
      <sheetName val="地价"/>
      <sheetName val="收益还原法"/>
      <sheetName val="不动产收益法"/>
      <sheetName val="酒店收入计算"/>
      <sheetName val="成本逼近法"/>
      <sheetName val="不动产比较法-住宅"/>
      <sheetName val="不动产比较法-商业"/>
      <sheetName val="不动产比较法-办公"/>
      <sheetName val="不动产比较法-工业"/>
      <sheetName val="不动产比较法-车位"/>
      <sheetName val="不动产比较法-仓储"/>
      <sheetName val="典型户型修正"/>
      <sheetName val="存贷款利率"/>
      <sheetName val="商业土地案例"/>
      <sheetName val="住宅土地案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3">
          <cell r="D3">
            <v>171001</v>
          </cell>
          <cell r="E3">
            <v>136800.79999999999</v>
          </cell>
        </row>
        <row r="6">
          <cell r="I6">
            <v>0.8</v>
          </cell>
        </row>
      </sheetData>
      <sheetData sheetId="13" refreshError="1"/>
      <sheetData sheetId="14" refreshError="1"/>
      <sheetData sheetId="15" refreshError="1"/>
      <sheetData sheetId="16">
        <row r="19">
          <cell r="G19">
            <v>21256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致函链接"/>
      <sheetName val="预评函-封皮"/>
      <sheetName val="预评函-1"/>
      <sheetName val="预评函-1 (储备)"/>
      <sheetName val="预评函-2"/>
      <sheetName val="预评函-3"/>
      <sheetName val="使用说明"/>
      <sheetName val="估价师及机构信息"/>
      <sheetName val="定义"/>
      <sheetName val="项目基本情况"/>
      <sheetName val="数据-基础表"/>
      <sheetName val="抵押物清单（分楼）"/>
      <sheetName val="数据-汇总表"/>
      <sheetName val="数据-取费表"/>
      <sheetName val="估价对象房地状况"/>
      <sheetName val="系统读取表"/>
      <sheetName val="结果表"/>
      <sheetName val="剩余法-待开发"/>
      <sheetName val="剩余法-现房"/>
      <sheetName val="比较法-住宅、综合"/>
      <sheetName val="比较法-工业"/>
      <sheetName val="基准地价"/>
      <sheetName val="修正"/>
      <sheetName val="区片价"/>
      <sheetName val="容积率修正"/>
      <sheetName val="因素修正幅度"/>
      <sheetName val="基准地价（汇总）"/>
      <sheetName val="地价"/>
      <sheetName val="收益还原法"/>
      <sheetName val="不动产收益法"/>
      <sheetName val="酒店收入计算"/>
      <sheetName val="成本逼近法"/>
      <sheetName val="不动产比较法-住宅"/>
      <sheetName val="不动产比较法-商业"/>
      <sheetName val="不动产比较法-办公"/>
      <sheetName val="不动产比较法-工业"/>
      <sheetName val="不动产比较法-车位"/>
      <sheetName val="不动产比较法-仓储"/>
      <sheetName val="典型户型修正"/>
      <sheetName val="存贷款利率"/>
      <sheetName val="商业土地案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D3">
            <v>7626.95</v>
          </cell>
          <cell r="E3">
            <v>6101.56</v>
          </cell>
        </row>
        <row r="6">
          <cell r="I6">
            <v>0.8</v>
          </cell>
        </row>
      </sheetData>
      <sheetData sheetId="13"/>
      <sheetData sheetId="14"/>
      <sheetData sheetId="15"/>
      <sheetData sheetId="16">
        <row r="19">
          <cell r="G19">
            <v>809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致函链接"/>
      <sheetName val="预评函-封皮"/>
      <sheetName val="预评函-1"/>
      <sheetName val="预评函-1 (储备)"/>
      <sheetName val="预评函-2"/>
      <sheetName val="预评函-3"/>
      <sheetName val="使用说明"/>
      <sheetName val="估价师及机构信息"/>
      <sheetName val="定义"/>
      <sheetName val="项目基本情况"/>
      <sheetName val="数据-基础表"/>
      <sheetName val="抵押物清单（分楼）"/>
      <sheetName val="数据-汇总表"/>
      <sheetName val="数据-取费表"/>
      <sheetName val="估价对象房地状况"/>
      <sheetName val="系统读取表"/>
      <sheetName val="结果表"/>
      <sheetName val="剩余法-待开发"/>
      <sheetName val="剩余法-现房"/>
      <sheetName val="比较法-住宅、综合"/>
      <sheetName val="比较法-工业"/>
      <sheetName val="基准地价"/>
      <sheetName val="修正"/>
      <sheetName val="区片价"/>
      <sheetName val="容积率修正"/>
      <sheetName val="因素修正幅度"/>
      <sheetName val="基准地价（汇总）"/>
      <sheetName val="地价"/>
      <sheetName val="收益还原法"/>
      <sheetName val="不动产收益法"/>
      <sheetName val="酒店收入计算"/>
      <sheetName val="成本逼近法"/>
      <sheetName val="不动产比较法-住宅"/>
      <sheetName val="不动产比较法-商业"/>
      <sheetName val="不动产比较法-办公"/>
      <sheetName val="不动产比较法-工业"/>
      <sheetName val="不动产比较法-车位"/>
      <sheetName val="不动产比较法-仓储"/>
      <sheetName val="典型户型修正"/>
      <sheetName val="存贷款利率"/>
      <sheetName val="商业土地案例"/>
      <sheetName val="住宅土地案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D3">
            <v>85734</v>
          </cell>
          <cell r="E3">
            <v>68587.199999999997</v>
          </cell>
        </row>
        <row r="6">
          <cell r="I6">
            <v>0.8</v>
          </cell>
        </row>
      </sheetData>
      <sheetData sheetId="13"/>
      <sheetData sheetId="14"/>
      <sheetData sheetId="15"/>
      <sheetData sheetId="16">
        <row r="19">
          <cell r="G19">
            <v>10657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abSelected="1" workbookViewId="0">
      <selection activeCell="F21" sqref="F21"/>
    </sheetView>
  </sheetViews>
  <sheetFormatPr defaultRowHeight="13.5" x14ac:dyDescent="0.15"/>
  <cols>
    <col min="6" max="6" width="16" customWidth="1"/>
  </cols>
  <sheetData>
    <row r="1" spans="1:8" x14ac:dyDescent="0.15">
      <c r="A1" s="1" t="s">
        <v>0</v>
      </c>
      <c r="B1" s="1" t="s">
        <v>6</v>
      </c>
      <c r="C1" s="1" t="s">
        <v>1</v>
      </c>
      <c r="D1" s="1" t="s">
        <v>2</v>
      </c>
      <c r="E1" s="1" t="s">
        <v>3</v>
      </c>
      <c r="F1" s="1" t="s">
        <v>11</v>
      </c>
      <c r="G1" s="1" t="s">
        <v>4</v>
      </c>
      <c r="H1" s="1" t="s">
        <v>5</v>
      </c>
    </row>
    <row r="2" spans="1:8" x14ac:dyDescent="0.15">
      <c r="A2" s="1">
        <v>2139</v>
      </c>
      <c r="B2" s="1" t="s">
        <v>8</v>
      </c>
      <c r="C2" s="1">
        <f>'[1]数据-汇总表'!$D$3</f>
        <v>46050</v>
      </c>
      <c r="D2" s="1">
        <f>'[1]数据-汇总表'!$E$3</f>
        <v>69075</v>
      </c>
      <c r="E2" s="1">
        <f>'[1]数据-汇总表'!$I$6</f>
        <v>1.5</v>
      </c>
      <c r="F2" s="1">
        <f>[1]结果表!$G$19</f>
        <v>7425</v>
      </c>
      <c r="G2" s="1">
        <f>ROUND(F2*10000/C2,0)</f>
        <v>1612</v>
      </c>
      <c r="H2" s="1">
        <f>ROUND(F2*10000/D2,0)</f>
        <v>1075</v>
      </c>
    </row>
    <row r="3" spans="1:8" x14ac:dyDescent="0.15">
      <c r="A3" s="1">
        <v>2140</v>
      </c>
      <c r="B3" s="1" t="s">
        <v>7</v>
      </c>
      <c r="C3" s="1">
        <f>'[2]数据-汇总表'!$D$3</f>
        <v>211259</v>
      </c>
      <c r="D3" s="1">
        <f>'[2]数据-汇总表'!$E$3</f>
        <v>316888.5</v>
      </c>
      <c r="E3" s="1">
        <f>'[2]数据-汇总表'!$I$6</f>
        <v>1.5</v>
      </c>
      <c r="F3" s="1">
        <f>[2]结果表!$G$19</f>
        <v>34145</v>
      </c>
      <c r="G3" s="1">
        <f t="shared" ref="G3:G6" si="0">ROUND(F3*10000/C3,0)</f>
        <v>1616</v>
      </c>
      <c r="H3" s="1">
        <f t="shared" ref="H3:H6" si="1">ROUND(F3*10000/D3,0)</f>
        <v>1078</v>
      </c>
    </row>
    <row r="4" spans="1:8" x14ac:dyDescent="0.15">
      <c r="A4" s="1">
        <v>2240</v>
      </c>
      <c r="B4" s="1" t="s">
        <v>8</v>
      </c>
      <c r="C4" s="1">
        <f>'[4]数据-汇总表'!$D$3</f>
        <v>7626.95</v>
      </c>
      <c r="D4" s="1">
        <f>'[4]数据-汇总表'!$E$3</f>
        <v>6101.56</v>
      </c>
      <c r="E4" s="1">
        <f>'[4]数据-汇总表'!$I$6</f>
        <v>0.8</v>
      </c>
      <c r="F4" s="1">
        <f ca="1">[4]结果表!$G$19</f>
        <v>809</v>
      </c>
      <c r="G4" s="1">
        <f t="shared" ca="1" si="0"/>
        <v>1061</v>
      </c>
      <c r="H4" s="1">
        <f t="shared" ca="1" si="1"/>
        <v>1326</v>
      </c>
    </row>
    <row r="5" spans="1:8" x14ac:dyDescent="0.15">
      <c r="A5" s="1">
        <v>2241</v>
      </c>
      <c r="B5" s="1" t="s">
        <v>7</v>
      </c>
      <c r="C5" s="1">
        <f>'[3]数据-汇总表'!$D$3</f>
        <v>171001</v>
      </c>
      <c r="D5" s="1">
        <f>'[3]数据-汇总表'!$E$3</f>
        <v>136800.79999999999</v>
      </c>
      <c r="E5" s="1">
        <f>'[3]数据-汇总表'!$I$6</f>
        <v>0.8</v>
      </c>
      <c r="F5" s="1">
        <f>[3]结果表!$G$19</f>
        <v>21256</v>
      </c>
      <c r="G5" s="1">
        <f t="shared" si="0"/>
        <v>1243</v>
      </c>
      <c r="H5" s="1">
        <f t="shared" si="1"/>
        <v>1554</v>
      </c>
    </row>
    <row r="6" spans="1:8" x14ac:dyDescent="0.15">
      <c r="A6" s="1">
        <v>2242</v>
      </c>
      <c r="B6" s="1" t="s">
        <v>9</v>
      </c>
      <c r="C6" s="1">
        <f>'[5]数据-汇总表'!$D$3</f>
        <v>85734</v>
      </c>
      <c r="D6" s="1">
        <f>'[5]数据-汇总表'!$E$3</f>
        <v>68587.199999999997</v>
      </c>
      <c r="E6" s="1">
        <f>'[5]数据-汇总表'!$I$6</f>
        <v>0.8</v>
      </c>
      <c r="F6" s="1">
        <f ca="1">[5]结果表!$G$19</f>
        <v>10657</v>
      </c>
      <c r="G6" s="1">
        <f t="shared" ca="1" si="0"/>
        <v>1243</v>
      </c>
      <c r="H6" s="1">
        <f t="shared" ca="1" si="1"/>
        <v>1554</v>
      </c>
    </row>
    <row r="7" spans="1:8" x14ac:dyDescent="0.15">
      <c r="A7" s="1" t="s">
        <v>10</v>
      </c>
      <c r="B7" s="1"/>
      <c r="C7" s="2">
        <f>SUM(C2:C6)</f>
        <v>521670.95</v>
      </c>
      <c r="D7" s="2">
        <f t="shared" ref="D7:H7" si="2">SUM(D2:D6)</f>
        <v>597453.05999999994</v>
      </c>
      <c r="E7" s="2"/>
      <c r="F7" s="2">
        <f t="shared" ca="1" si="2"/>
        <v>74292</v>
      </c>
      <c r="G7" s="1"/>
      <c r="H7" s="1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2017-09-27T06:00:10Z</dcterms:modified>
</cp:coreProperties>
</file>