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王大曦工作文件\重庆璧山尽调\市调\"/>
    </mc:Choice>
  </mc:AlternateContent>
  <xr:revisionPtr revIDLastSave="0" documentId="13_ncr:1_{FF80CEC3-BBB5-41FE-8603-530EBFD3FD9F}" xr6:coauthVersionLast="46" xr6:coauthVersionMax="46" xr10:uidLastSave="{00000000-0000-0000-0000-000000000000}"/>
  <bookViews>
    <workbookView xWindow="-103" yWindow="-103" windowWidth="18720" windowHeight="12103" xr2:uid="{00000000-000D-0000-FFFF-FFFF00000000}"/>
  </bookViews>
  <sheets>
    <sheet name="住宅" sheetId="1" r:id="rId1"/>
    <sheet name="Sheet2" sheetId="2" state="hidden" r:id="rId2"/>
    <sheet name="Sheet3" sheetId="3" state="hidden" r:id="rId3"/>
    <sheet name="去化统计" sheetId="4" r:id="rId4"/>
  </sheets>
  <calcPr calcId="191029"/>
</workbook>
</file>

<file path=xl/calcChain.xml><?xml version="1.0" encoding="utf-8"?>
<calcChain xmlns="http://schemas.openxmlformats.org/spreadsheetml/2006/main">
  <c r="G8" i="4" l="1"/>
  <c r="G7" i="4"/>
  <c r="D4" i="4"/>
  <c r="D5" i="4"/>
  <c r="D6" i="4"/>
  <c r="D7" i="4"/>
  <c r="D8" i="4"/>
  <c r="D9" i="4"/>
  <c r="D10" i="4"/>
  <c r="D11" i="4"/>
  <c r="D12" i="4"/>
  <c r="D3" i="4"/>
  <c r="C12" i="4"/>
  <c r="C11" i="4"/>
  <c r="C7" i="4"/>
</calcChain>
</file>

<file path=xl/sharedStrings.xml><?xml version="1.0" encoding="utf-8"?>
<sst xmlns="http://schemas.openxmlformats.org/spreadsheetml/2006/main" count="328" uniqueCount="236">
  <si>
    <t>项目名称</t>
  </si>
  <si>
    <t>开发商</t>
  </si>
  <si>
    <t>陕西华久置业有限公司</t>
  </si>
  <si>
    <t>项目位置</t>
  </si>
  <si>
    <t>科技二路西段与西三环交汇东南角处</t>
  </si>
  <si>
    <t>项目规模</t>
  </si>
  <si>
    <t>占地面积：136666.67平方米建筑面积：630000平方米</t>
  </si>
  <si>
    <t>项目容积率</t>
  </si>
  <si>
    <t>项目情况</t>
  </si>
  <si>
    <t>户数</t>
  </si>
  <si>
    <t>5400户</t>
  </si>
  <si>
    <t>交房时间</t>
  </si>
  <si>
    <t>预计2021年6月30日4期1#2#3#5#6#楼交房</t>
  </si>
  <si>
    <t>主力产品</t>
  </si>
  <si>
    <t>装修情况</t>
  </si>
  <si>
    <t>销售情况</t>
  </si>
  <si>
    <t xml:space="preserve">高层14700-15000（下一批精装修16500-16900）； 洋房4+1层，顶底跃毛坯28000-29000  </t>
  </si>
  <si>
    <t>去化情况</t>
  </si>
  <si>
    <t>商业楼层、建筑面积及单价</t>
  </si>
  <si>
    <t>是否有底商正在销售</t>
  </si>
  <si>
    <t>多少钱一个车位，是否能办理产权证</t>
  </si>
  <si>
    <t>是否有车库正在销售</t>
  </si>
  <si>
    <t>拿地时间</t>
    <phoneticPr fontId="1" type="noConversion"/>
  </si>
  <si>
    <t>首次开盘时间</t>
    <phoneticPr fontId="1" type="noConversion"/>
  </si>
  <si>
    <t>拿地楼面单价</t>
    <phoneticPr fontId="1" type="noConversion"/>
  </si>
  <si>
    <t>毛坯,公共部分带装修</t>
    <phoneticPr fontId="1" type="noConversion"/>
  </si>
  <si>
    <t>案例</t>
    <phoneticPr fontId="1" type="noConversion"/>
  </si>
  <si>
    <t>分批推盘，本次推盘去化约85%-90%；月成交90套</t>
    <phoneticPr fontId="1" type="noConversion"/>
  </si>
  <si>
    <t>583/㎡</t>
    <phoneticPr fontId="1" type="noConversion"/>
  </si>
  <si>
    <t>共14栋，规划9栋高层、5栋洋房，高层两梯四户、洋房一梯两户，建面约97-141㎡臻装空间。1、3#楼26层。2#楼25层，10#楼10层。</t>
    <phoneticPr fontId="1" type="noConversion"/>
  </si>
  <si>
    <t>置业顾问：段亚玲 15619011335</t>
    <phoneticPr fontId="1" type="noConversion"/>
  </si>
  <si>
    <t>楼盘联系人</t>
    <phoneticPr fontId="1" type="noConversion"/>
  </si>
  <si>
    <t>近期开盘情况</t>
    <phoneticPr fontId="1" type="noConversion"/>
  </si>
  <si>
    <t>1、标黄色的部分重点问一下</t>
    <phoneticPr fontId="1" type="noConversion"/>
  </si>
  <si>
    <t>3、每个楼盘需要拍一下项目在建楼宇外观的照片</t>
    <phoneticPr fontId="1" type="noConversion"/>
  </si>
  <si>
    <t>首次开盘</t>
    <phoneticPr fontId="1" type="noConversion"/>
  </si>
  <si>
    <t>月均套数</t>
    <phoneticPr fontId="1" type="noConversion"/>
  </si>
  <si>
    <t>月数</t>
    <phoneticPr fontId="1" type="noConversion"/>
  </si>
  <si>
    <t>已售套数</t>
    <phoneticPr fontId="1" type="noConversion"/>
  </si>
  <si>
    <t>去化率</t>
    <phoneticPr fontId="1" type="noConversion"/>
  </si>
  <si>
    <t>商铺，一层3.5-4.5万，预计租金250元/月/㎡，二层2-3万</t>
    <phoneticPr fontId="1" type="noConversion"/>
  </si>
  <si>
    <t>房价走势（开盘至今价格走势）</t>
    <phoneticPr fontId="1" type="noConversion"/>
  </si>
  <si>
    <t>开盘价13000；2019年约14000；疫情过后每平米下降-500元左右，现在已基本恢复正常</t>
    <phoneticPr fontId="1" type="noConversion"/>
  </si>
  <si>
    <t>购房客群</t>
    <phoneticPr fontId="1" type="noConversion"/>
  </si>
  <si>
    <t>主要是当地改善型居民，小部分周边城市，收入中等</t>
    <phoneticPr fontId="1" type="noConversion"/>
  </si>
  <si>
    <t>购房意愿</t>
    <phoneticPr fontId="1" type="noConversion"/>
  </si>
  <si>
    <t>迫切、观望等</t>
    <phoneticPr fontId="1" type="noConversion"/>
  </si>
  <si>
    <t>共上市或取得销售证多少套？成交多少套？，去化率多少，月均多少套</t>
    <phoneticPr fontId="1" type="noConversion"/>
  </si>
  <si>
    <t>分类型（高层，洋房，别墅），分户型（平层，loft），对外报价或成交均价</t>
    <phoneticPr fontId="1" type="noConversion"/>
  </si>
  <si>
    <t>开盘至今的房价走势</t>
    <phoneticPr fontId="1" type="noConversion"/>
  </si>
  <si>
    <t>购买人群主要来自哪里，属于什么收入水平</t>
    <phoneticPr fontId="1" type="noConversion"/>
  </si>
  <si>
    <t>2、按类型记录项目售价，高层多少钱？注意一下户型？毛坯还是精装修？</t>
    <phoneticPr fontId="1" type="noConversion"/>
  </si>
  <si>
    <t>市调住宅、商业、地下车库用途，填写下面表格</t>
    <phoneticPr fontId="1" type="noConversion"/>
  </si>
  <si>
    <t>21#预计2020年7月25日开盘</t>
    <phoneticPr fontId="1" type="noConversion"/>
  </si>
  <si>
    <t>房天下主力产品</t>
    <phoneticPr fontId="1" type="noConversion"/>
  </si>
  <si>
    <t>房天下价格</t>
    <phoneticPr fontId="1" type="noConversion"/>
  </si>
  <si>
    <t>可不填写</t>
    <phoneticPr fontId="1" type="noConversion"/>
  </si>
  <si>
    <t>房天下装修情况</t>
    <phoneticPr fontId="1" type="noConversion"/>
  </si>
  <si>
    <t>截至2021年1月</t>
    <phoneticPr fontId="1" type="noConversion"/>
  </si>
  <si>
    <t>房天下建筑类别</t>
    <phoneticPr fontId="1" type="noConversion"/>
  </si>
  <si>
    <t>车位15.5-16，有没有产权</t>
    <phoneticPr fontId="1" type="noConversion"/>
  </si>
  <si>
    <t>1月中指车位均价</t>
    <phoneticPr fontId="1" type="noConversion"/>
  </si>
  <si>
    <t>1月中指成交均价</t>
    <phoneticPr fontId="1" type="noConversion"/>
  </si>
  <si>
    <t>1月中指商业均价</t>
    <phoneticPr fontId="1" type="noConversion"/>
  </si>
  <si>
    <t>可售套数</t>
    <phoneticPr fontId="1" type="noConversion"/>
  </si>
  <si>
    <t>金科原乡溪岸</t>
    <phoneticPr fontId="1" type="noConversion"/>
  </si>
  <si>
    <t>金科博翠云邸</t>
    <phoneticPr fontId="1" type="noConversion"/>
  </si>
  <si>
    <t>重庆金达科畅房地产开发有限公司</t>
    <phoneticPr fontId="1" type="noConversion"/>
  </si>
  <si>
    <t>铜梁区金砂路25号金科博翠云邸（气象公园旁）</t>
    <phoneticPr fontId="1" type="noConversion"/>
  </si>
  <si>
    <t>占地面积：96900平方米建筑面积：227064平方米</t>
    <phoneticPr fontId="1" type="noConversion"/>
  </si>
  <si>
    <t>洋房：7层/8层，别墅：6层。</t>
    <phoneticPr fontId="1" type="noConversion"/>
  </si>
  <si>
    <t>物业类别</t>
    <phoneticPr fontId="1" type="noConversion"/>
  </si>
  <si>
    <t>洋房,叠拼</t>
    <phoneticPr fontId="1" type="noConversion"/>
  </si>
  <si>
    <t>1305户</t>
    <phoneticPr fontId="1" type="noConversion"/>
  </si>
  <si>
    <t>毛坯</t>
    <phoneticPr fontId="1" type="noConversion"/>
  </si>
  <si>
    <t>装修状况：</t>
    <phoneticPr fontId="1" type="noConversion"/>
  </si>
  <si>
    <t>网上价格：</t>
    <phoneticPr fontId="1" type="noConversion"/>
  </si>
  <si>
    <t>高层、洋房</t>
    <phoneticPr fontId="1" type="noConversion"/>
  </si>
  <si>
    <t>高层5800、洋房6700</t>
    <phoneticPr fontId="1" type="noConversion"/>
  </si>
  <si>
    <t>高层、洋房、别墅（叠拼、联排、合院？）户型？</t>
    <phoneticPr fontId="1" type="noConversion"/>
  </si>
  <si>
    <t>叠拼,小高层,洋房</t>
    <phoneticPr fontId="1" type="noConversion"/>
  </si>
  <si>
    <t>高层6100、洋房7361、叠拼9500</t>
    <phoneticPr fontId="1" type="noConversion"/>
  </si>
  <si>
    <t>普通住宅,洋房</t>
    <phoneticPr fontId="1" type="noConversion"/>
  </si>
  <si>
    <t>高层6000、洋房7250</t>
    <phoneticPr fontId="1" type="noConversion"/>
  </si>
  <si>
    <t>重庆文乾房地产开发有限公司</t>
    <phoneticPr fontId="1" type="noConversion"/>
  </si>
  <si>
    <t>东城街道龙飞龙中龙路交汇处（立心小学对面）</t>
    <phoneticPr fontId="1" type="noConversion"/>
  </si>
  <si>
    <t>普通住宅,洋房,住宅底商</t>
    <phoneticPr fontId="1" type="noConversion"/>
  </si>
  <si>
    <t>高层6100、小高层6500、洋房7500</t>
    <phoneticPr fontId="1" type="noConversion"/>
  </si>
  <si>
    <t>占地面积：207000平方米建筑面积：600000平方米</t>
    <phoneticPr fontId="1" type="noConversion"/>
  </si>
  <si>
    <t>高层27层 小高层17层 洋房8 1层</t>
    <phoneticPr fontId="1" type="noConversion"/>
  </si>
  <si>
    <t>2955户</t>
    <phoneticPr fontId="1" type="noConversion"/>
  </si>
  <si>
    <t>普通住宅 , 花园洋房</t>
    <phoneticPr fontId="1" type="noConversion"/>
  </si>
  <si>
    <t>精装修</t>
    <phoneticPr fontId="1" type="noConversion"/>
  </si>
  <si>
    <t>铜梁金科集美东方</t>
    <phoneticPr fontId="1" type="noConversion"/>
  </si>
  <si>
    <t>库存</t>
    <phoneticPr fontId="1" type="noConversion"/>
  </si>
  <si>
    <t>目前已售250套，未售500，约4万平米</t>
    <phoneticPr fontId="1" type="noConversion"/>
  </si>
  <si>
    <t>目前上市多少套，已售多少套，未售多少套？</t>
    <phoneticPr fontId="1" type="noConversion"/>
  </si>
  <si>
    <t>7667元/平方米</t>
    <phoneticPr fontId="1" type="noConversion"/>
  </si>
  <si>
    <t>塔楼 小高层</t>
    <phoneticPr fontId="1" type="noConversion"/>
  </si>
  <si>
    <t>5500元/平方米</t>
    <phoneticPr fontId="1" type="noConversion"/>
  </si>
  <si>
    <t>普通住宅,洋房,大平层</t>
    <phoneticPr fontId="1" type="noConversion"/>
  </si>
  <si>
    <t>4000元/平方米</t>
    <phoneticPr fontId="1" type="noConversion"/>
  </si>
  <si>
    <t>板楼 多层</t>
    <phoneticPr fontId="1" type="noConversion"/>
  </si>
  <si>
    <t>5300元/平方米</t>
    <phoneticPr fontId="1" type="noConversion"/>
  </si>
  <si>
    <t>去化率多少，月均多少套</t>
    <phoneticPr fontId="1" type="noConversion"/>
  </si>
  <si>
    <t>高层14700-15000（下一批精装修16500-16900）； 洋房4+1层，顶底跃毛坯28000-29000  ；叠拼精装修</t>
    <phoneticPr fontId="1" type="noConversion"/>
  </si>
  <si>
    <t>高层90-120平米、洋房100-150平米、别墅（叠拼）200-300平米</t>
    <phoneticPr fontId="1" type="noConversion"/>
  </si>
  <si>
    <t>分批推盘，本次推盘去化约85%-90%；月成交90套；库存还有多少</t>
    <phoneticPr fontId="1" type="noConversion"/>
  </si>
  <si>
    <t>土地年限</t>
    <phoneticPr fontId="1" type="noConversion"/>
  </si>
  <si>
    <t>70年</t>
    <phoneticPr fontId="1" type="noConversion"/>
  </si>
  <si>
    <t>50年</t>
    <phoneticPr fontId="1" type="noConversion"/>
  </si>
  <si>
    <t>售楼处已经拆了，物业什么也不知道</t>
    <phoneticPr fontId="1" type="noConversion"/>
  </si>
  <si>
    <t>尚未开盘</t>
    <phoneticPr fontId="1" type="noConversion"/>
  </si>
  <si>
    <t>融创·云湖十里</t>
    <phoneticPr fontId="1" type="noConversion"/>
  </si>
  <si>
    <t>住宅50年、商业40</t>
    <phoneticPr fontId="1" type="noConversion"/>
  </si>
  <si>
    <t>重庆山水主题小镇碧康商业开发有限公司,重庆山水主题小镇碧庆商业开发有限公司</t>
    <phoneticPr fontId="1" type="noConversion"/>
  </si>
  <si>
    <t>占地面积：45070.8 平方米建筑面积：112677平方米</t>
    <phoneticPr fontId="1" type="noConversion"/>
  </si>
  <si>
    <t>600户</t>
    <phoneticPr fontId="1" type="noConversion"/>
  </si>
  <si>
    <t>重庆龙湖卓健房地产开发有限责任公司</t>
    <phoneticPr fontId="1" type="noConversion"/>
  </si>
  <si>
    <t>重庆市璧山区绿岛新区枫香湖儿童公园旁</t>
    <phoneticPr fontId="1" type="noConversion"/>
  </si>
  <si>
    <t>占地面积：466200平方米
建筑面积750000平方米</t>
    <phoneticPr fontId="1" type="noConversion"/>
  </si>
  <si>
    <t>4300户</t>
    <phoneticPr fontId="1" type="noConversion"/>
  </si>
  <si>
    <t>2022年3月底部分交房</t>
    <phoneticPr fontId="1" type="noConversion"/>
  </si>
  <si>
    <t>重庆凯辰置业有限公司</t>
    <phoneticPr fontId="1" type="noConversion"/>
  </si>
  <si>
    <t>重庆市璧山区云巴秀湖公园站（建设中）旁</t>
    <phoneticPr fontId="1" type="noConversion"/>
  </si>
  <si>
    <t>4居(建面132㎡) 4居(建面135㎡) 4居(建面163㎡)</t>
    <phoneticPr fontId="1" type="noConversion"/>
  </si>
  <si>
    <t>占地面积：220000 ㎡
建筑面积：500000㎡</t>
    <phoneticPr fontId="1" type="noConversion"/>
  </si>
  <si>
    <t>2252户</t>
    <phoneticPr fontId="1" type="noConversion"/>
  </si>
  <si>
    <t>中凯华府</t>
    <phoneticPr fontId="1" type="noConversion"/>
  </si>
  <si>
    <t>重庆市森瑞房地产开发有限公司</t>
    <phoneticPr fontId="1" type="noConversion"/>
  </si>
  <si>
    <t>2021年11月30日交房</t>
    <phoneticPr fontId="1" type="noConversion"/>
  </si>
  <si>
    <t>4居(建面121㎡) 4居(建面126㎡) 5居(建面139㎡)</t>
    <phoneticPr fontId="1" type="noConversion"/>
  </si>
  <si>
    <t>占地面积：20600㎡
建筑面积：47000㎡</t>
    <phoneticPr fontId="1" type="noConversion"/>
  </si>
  <si>
    <t>9栋，7层、8层。</t>
    <phoneticPr fontId="1" type="noConversion"/>
  </si>
  <si>
    <t>230户</t>
    <phoneticPr fontId="1" type="noConversion"/>
  </si>
  <si>
    <t>重庆轩恩置业有限公司</t>
    <phoneticPr fontId="1" type="noConversion"/>
  </si>
  <si>
    <t>预计2021年7月交房</t>
    <phoneticPr fontId="1" type="noConversion"/>
  </si>
  <si>
    <t>7栋，7-8层</t>
    <phoneticPr fontId="1" type="noConversion"/>
  </si>
  <si>
    <t>2021.6月加推5号楼120㎡大平层</t>
    <phoneticPr fontId="1" type="noConversion"/>
  </si>
  <si>
    <t>占地面积：22300平方米建筑面积：32000平方米</t>
    <phoneticPr fontId="1" type="noConversion"/>
  </si>
  <si>
    <t>3居(建面120㎡) 4居(建面140㎡)</t>
    <phoneticPr fontId="1" type="noConversion"/>
  </si>
  <si>
    <t>升伟云熙台</t>
    <phoneticPr fontId="1" type="noConversion"/>
  </si>
  <si>
    <t>伟清房地产开发有限公司</t>
    <phoneticPr fontId="1" type="noConversion"/>
  </si>
  <si>
    <t>一期预计2021年6月30日交房</t>
    <phoneticPr fontId="1" type="noConversion"/>
  </si>
  <si>
    <t>3居(建面97㎡) 3居(建面99㎡) 3居(建面114㎡)</t>
    <phoneticPr fontId="1" type="noConversion"/>
  </si>
  <si>
    <t>占地面积：139832.01平方米建筑面积：307636.33 平方米</t>
    <phoneticPr fontId="1" type="noConversion"/>
  </si>
  <si>
    <t>1730户</t>
    <phoneticPr fontId="1" type="noConversion"/>
  </si>
  <si>
    <t>重庆三城益汇实业有限公司</t>
    <phoneticPr fontId="1" type="noConversion"/>
  </si>
  <si>
    <t>3居(建面101㎡) 3居(建面105㎡) 3居(建面107㎡)</t>
    <phoneticPr fontId="1" type="noConversion"/>
  </si>
  <si>
    <t>占地面积： 124555.39 平方米 建筑面积：346511.17 平方米</t>
    <phoneticPr fontId="1" type="noConversion"/>
  </si>
  <si>
    <t>41栋。17栋小高层，13层。18栋洋房，8层。6栋高层，24-25层。幼儿园1栋</t>
    <phoneticPr fontId="1" type="noConversion"/>
  </si>
  <si>
    <t>2242户</t>
    <phoneticPr fontId="1" type="noConversion"/>
  </si>
  <si>
    <t>重庆凯双房地产开发有限公司</t>
    <phoneticPr fontId="1" type="noConversion"/>
  </si>
  <si>
    <t>占地面积： 81046 平方米 建筑面积：1060000 平方米</t>
    <phoneticPr fontId="1" type="noConversion"/>
  </si>
  <si>
    <t>融创0238项目建面约84㎡、93㎡小高层即将开盘，现办卡中，预计建面8500--8900元/㎡</t>
    <phoneticPr fontId="1" type="noConversion"/>
  </si>
  <si>
    <t>重庆康田洺悦房地产开发有限公司</t>
    <phoneticPr fontId="1" type="noConversion"/>
  </si>
  <si>
    <t>大学城U城天街旁</t>
    <phoneticPr fontId="1" type="noConversion"/>
  </si>
  <si>
    <t>4居(建面118㎡) 3居(建面99㎡)</t>
    <phoneticPr fontId="1" type="noConversion"/>
  </si>
  <si>
    <t>占地面积：87970平方米建筑面积：131955平方米</t>
    <phoneticPr fontId="1" type="noConversion"/>
  </si>
  <si>
    <t>1230户</t>
    <phoneticPr fontId="1" type="noConversion"/>
  </si>
  <si>
    <t>28栋，6/7/8层</t>
    <phoneticPr fontId="1" type="noConversion"/>
  </si>
  <si>
    <t>房源为大面宽板式纯洋房,建面约118㎡/约99㎡，建面均价约14873元/㎡</t>
    <phoneticPr fontId="1" type="noConversion"/>
  </si>
  <si>
    <t>大唐翰粼天辰</t>
    <phoneticPr fontId="1" type="noConversion"/>
  </si>
  <si>
    <t>重庆肃品房地产开发有限公司</t>
    <phoneticPr fontId="1" type="noConversion"/>
  </si>
  <si>
    <t>高新区大学城</t>
    <phoneticPr fontId="1" type="noConversion"/>
  </si>
  <si>
    <t>3居(建面87㎡) 3居(建面90㎡) 3居(建面116㎡)</t>
    <phoneticPr fontId="1" type="noConversion"/>
  </si>
  <si>
    <t>预计2022年底接房</t>
    <phoneticPr fontId="1" type="noConversion"/>
  </si>
  <si>
    <t>2021年4月加推1#</t>
    <phoneticPr fontId="1" type="noConversion"/>
  </si>
  <si>
    <t>占地面积：90075 平方米建筑面积：185177.39平方米</t>
    <phoneticPr fontId="1" type="noConversion"/>
  </si>
  <si>
    <t>25栋；洋房7+1（6+1）</t>
    <phoneticPr fontId="1" type="noConversion"/>
  </si>
  <si>
    <t>1368户</t>
    <phoneticPr fontId="1" type="noConversion"/>
  </si>
  <si>
    <t xml:space="preserve"> 在售建面88-123㎡（套内76-108㎡）户型洋房，建面均价约14500元/㎡。</t>
    <phoneticPr fontId="1" type="noConversion"/>
  </si>
  <si>
    <t>禹洲博学家</t>
    <phoneticPr fontId="1" type="noConversion"/>
  </si>
  <si>
    <t>重庆翔洲房地产开发有限公司</t>
    <phoneticPr fontId="1" type="noConversion"/>
  </si>
  <si>
    <t>联东U谷对面</t>
    <phoneticPr fontId="1" type="noConversion"/>
  </si>
  <si>
    <t>2居(建面76㎡) 3居(建面80㎡) 3居(建面115㎡)</t>
    <phoneticPr fontId="1" type="noConversion"/>
  </si>
  <si>
    <t>2216户</t>
    <phoneticPr fontId="1" type="noConversion"/>
  </si>
  <si>
    <t>土地面积：151329㎡建筑面积：322599.23平米</t>
    <phoneticPr fontId="1" type="noConversion"/>
  </si>
  <si>
    <t>套内67-100平米博学3房，建面均价14000元/平米。</t>
    <phoneticPr fontId="1" type="noConversion"/>
  </si>
  <si>
    <t>重庆融斯源置业有限公司</t>
    <phoneticPr fontId="1" type="noConversion"/>
  </si>
  <si>
    <t>土地面积：77567.08㎡建筑面积：166213.58平米</t>
    <phoneticPr fontId="1" type="noConversion"/>
  </si>
  <si>
    <t>26栋；洋房7F/8F</t>
    <phoneticPr fontId="1" type="noConversion"/>
  </si>
  <si>
    <t>898户</t>
    <phoneticPr fontId="1" type="noConversion"/>
  </si>
  <si>
    <t>卉森·卉林玥</t>
    <phoneticPr fontId="1" type="noConversion"/>
  </si>
  <si>
    <t>龙湖·千山新屿</t>
    <phoneticPr fontId="1" type="noConversion"/>
  </si>
  <si>
    <t>凯辰·玥明台</t>
    <phoneticPr fontId="1" type="noConversion"/>
  </si>
  <si>
    <t>茅莱山居文澜里</t>
    <phoneticPr fontId="1" type="noConversion"/>
  </si>
  <si>
    <t>中骏·璟颂</t>
    <phoneticPr fontId="1" type="noConversion"/>
  </si>
  <si>
    <t>融创0238</t>
    <phoneticPr fontId="1" type="noConversion"/>
  </si>
  <si>
    <t>洺悦芳华</t>
    <phoneticPr fontId="1" type="noConversion"/>
  </si>
  <si>
    <t>一共14 栋，10栋高层22、23层，4栋公寓19、20层。10栋洋房</t>
    <phoneticPr fontId="1" type="noConversion"/>
  </si>
  <si>
    <t>2022年8月30日公寓交房</t>
    <phoneticPr fontId="1" type="noConversion"/>
  </si>
  <si>
    <t>公寓1居(建面45㎡)；洋房3居（建面99㎡）；高层2居，3居（建面75-93㎡）</t>
    <phoneticPr fontId="1" type="noConversion"/>
  </si>
  <si>
    <t>在售公寓8000元/㎡；洋房售罄建11000元/㎡；高层售罄9500元/㎡。</t>
    <phoneticPr fontId="1" type="noConversion"/>
  </si>
  <si>
    <t>平稳</t>
    <phoneticPr fontId="1" type="noConversion"/>
  </si>
  <si>
    <t>主要是当地改善型居民</t>
    <phoneticPr fontId="1" type="noConversion"/>
  </si>
  <si>
    <t>四居（建面128㎡）</t>
    <phoneticPr fontId="1" type="noConversion"/>
  </si>
  <si>
    <t>重庆市璧山区轨道一号线璧山站</t>
    <phoneticPr fontId="1" type="noConversion"/>
  </si>
  <si>
    <t>重庆市璧山区御湖一支路8号（秀湖鹭岛西南侧约150米)</t>
    <phoneticPr fontId="1" type="noConversion"/>
  </si>
  <si>
    <t>重庆市璧山区枫香路1号（新区府旁）</t>
    <phoneticPr fontId="1" type="noConversion"/>
  </si>
  <si>
    <t>重庆市璧山区璧山绿岛新区实验小学C区（在建中）旁</t>
    <phoneticPr fontId="1" type="noConversion"/>
  </si>
  <si>
    <t>重庆市璧山区秀湖公园旁</t>
    <phoneticPr fontId="1" type="noConversion"/>
  </si>
  <si>
    <t>重庆市璧山区双龙大道轨道1号线璧山站（对面）</t>
    <phoneticPr fontId="1" type="noConversion"/>
  </si>
  <si>
    <t>重庆市璧山区璧泉街道御湖路</t>
    <phoneticPr fontId="1" type="noConversion"/>
  </si>
  <si>
    <t>小高层8000-8500元/㎡；高层7500-8500元/平</t>
    <phoneticPr fontId="1" type="noConversion"/>
  </si>
  <si>
    <t>共10栋，高层，小高层，洋房。2梯2户、2梯6户、3梯6户</t>
    <phoneticPr fontId="1" type="noConversion"/>
  </si>
  <si>
    <t>高层8000元/㎡；洋房11000-14500元/㎡</t>
    <phoneticPr fontId="1" type="noConversion"/>
  </si>
  <si>
    <t>洋房10000-12000元/㎡</t>
    <phoneticPr fontId="1" type="noConversion"/>
  </si>
  <si>
    <t>洋房8900-9500元/㎡</t>
    <phoneticPr fontId="1" type="noConversion"/>
  </si>
  <si>
    <t>洋房9000元/㎡</t>
    <phoneticPr fontId="1" type="noConversion"/>
  </si>
  <si>
    <t>750户</t>
    <phoneticPr fontId="1" type="noConversion"/>
  </si>
  <si>
    <t>共140栋，洋房7F
，别墅，小高层</t>
    <phoneticPr fontId="1" type="noConversion"/>
  </si>
  <si>
    <t>预计2022年12月</t>
    <phoneticPr fontId="1" type="noConversion"/>
  </si>
  <si>
    <t>3居(建面116㎡) 4居(建面126㎡)</t>
    <phoneticPr fontId="1" type="noConversion"/>
  </si>
  <si>
    <t>洋房8600-10000元/㎡</t>
    <phoneticPr fontId="1" type="noConversion"/>
  </si>
  <si>
    <t>洋房8700元/㎡，小高层8300元/㎡</t>
    <phoneticPr fontId="1" type="noConversion"/>
  </si>
  <si>
    <t>47栋，洋房8F，小高层18F</t>
    <phoneticPr fontId="1" type="noConversion"/>
  </si>
  <si>
    <t>2020年</t>
    <phoneticPr fontId="9" type="noConversion"/>
  </si>
  <si>
    <t>成交套数</t>
    <phoneticPr fontId="9" type="noConversion"/>
  </si>
  <si>
    <t>重庆融创城</t>
    <phoneticPr fontId="9" type="noConversion"/>
  </si>
  <si>
    <t>中国铁建东林道</t>
    <phoneticPr fontId="9" type="noConversion"/>
  </si>
  <si>
    <t>中建湖山印象</t>
    <phoneticPr fontId="9" type="noConversion"/>
  </si>
  <si>
    <t>凯辰玥明台</t>
    <phoneticPr fontId="9" type="noConversion"/>
  </si>
  <si>
    <t>月均</t>
    <phoneticPr fontId="9" type="noConversion"/>
  </si>
  <si>
    <t>中骏璟颂</t>
    <phoneticPr fontId="9" type="noConversion"/>
  </si>
  <si>
    <t>升伟云熙台</t>
    <phoneticPr fontId="9" type="noConversion"/>
  </si>
  <si>
    <t>东亚白云湖</t>
    <phoneticPr fontId="9" type="noConversion"/>
  </si>
  <si>
    <t>重庆绿岛中心</t>
    <phoneticPr fontId="9" type="noConversion"/>
  </si>
  <si>
    <t>黛山悦府</t>
    <phoneticPr fontId="9" type="noConversion"/>
  </si>
  <si>
    <t>佳兆业樾伴山</t>
    <phoneticPr fontId="9" type="noConversion"/>
  </si>
  <si>
    <t>中凯华府</t>
    <phoneticPr fontId="9" type="noConversion"/>
  </si>
  <si>
    <t>分批推盘，月均60套</t>
    <phoneticPr fontId="1" type="noConversion"/>
  </si>
  <si>
    <t>分批推盘，月均30套</t>
    <phoneticPr fontId="1" type="noConversion"/>
  </si>
  <si>
    <t>分批推盘，月均65套</t>
    <phoneticPr fontId="1" type="noConversion"/>
  </si>
  <si>
    <t>分批推盘，月均120套</t>
    <phoneticPr fontId="1" type="noConversion"/>
  </si>
  <si>
    <t>分批推盘，月均100套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</si>
</sst>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sz val="14"/>
      <color theme="1"/>
      <name val="华文细黑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华文细黑"/>
      <family val="3"/>
      <charset val="134"/>
    </font>
    <font>
      <sz val="10"/>
      <name val="华文细黑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14" fontId="3" fillId="3" borderId="1" xfId="0" applyNumberFormat="1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left"/>
    </xf>
    <xf numFmtId="14" fontId="2" fillId="2" borderId="1" xfId="0" applyNumberFormat="1" applyFont="1" applyFill="1" applyBorder="1" applyAlignment="1">
      <alignment horizontal="justify" vertical="center"/>
    </xf>
    <xf numFmtId="0" fontId="2" fillId="2" borderId="0" xfId="0" applyFont="1" applyFill="1"/>
    <xf numFmtId="14" fontId="3" fillId="0" borderId="0" xfId="0" applyNumberFormat="1" applyFont="1" applyFill="1"/>
    <xf numFmtId="14" fontId="2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0" fontId="3" fillId="4" borderId="0" xfId="0" applyFont="1" applyFill="1"/>
    <xf numFmtId="0" fontId="2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justify" vertical="center"/>
    </xf>
    <xf numFmtId="0" fontId="2" fillId="4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0" fontId="4" fillId="2" borderId="0" xfId="0" applyFont="1" applyFill="1"/>
    <xf numFmtId="14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justify" vertical="center"/>
    </xf>
    <xf numFmtId="1" fontId="2" fillId="0" borderId="1" xfId="0" applyNumberFormat="1" applyFont="1" applyFill="1" applyBorder="1" applyAlignment="1">
      <alignment horizontal="justify" vertical="center"/>
    </xf>
    <xf numFmtId="10" fontId="2" fillId="0" borderId="1" xfId="1" applyNumberFormat="1" applyFont="1" applyFill="1" applyBorder="1" applyAlignment="1">
      <alignment horizontal="justify" vertical="center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justify" vertical="center" wrapText="1"/>
    </xf>
    <xf numFmtId="31" fontId="8" fillId="0" borderId="1" xfId="0" applyNumberFormat="1" applyFont="1" applyFill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/>
    <xf numFmtId="1" fontId="0" fillId="0" borderId="0" xfId="0" applyNumberFormat="1"/>
    <xf numFmtId="57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Normal="100" workbookViewId="0">
      <pane xSplit="3" ySplit="7" topLeftCell="E25" activePane="bottomRight" state="frozen"/>
      <selection pane="topRight" activeCell="D1" sqref="D1"/>
      <selection pane="bottomLeft" activeCell="A7" sqref="A7"/>
      <selection pane="bottomRight" activeCell="O25" sqref="O25"/>
    </sheetView>
  </sheetViews>
  <sheetFormatPr defaultColWidth="9" defaultRowHeight="12.45" x14ac:dyDescent="0.3"/>
  <cols>
    <col min="1" max="1" width="12.15234375" style="9" customWidth="1"/>
    <col min="2" max="2" width="13.765625" style="6" customWidth="1"/>
    <col min="3" max="3" width="19.765625" style="9" customWidth="1"/>
    <col min="4" max="4" width="16.84375" style="6" customWidth="1"/>
    <col min="5" max="10" width="15.23046875" style="6" customWidth="1"/>
    <col min="11" max="14" width="15.23046875" style="6" hidden="1" customWidth="1"/>
    <col min="15" max="15" width="15.23046875" style="6" customWidth="1"/>
    <col min="16" max="16384" width="9" style="6"/>
  </cols>
  <sheetData>
    <row r="1" spans="1:15" s="20" customFormat="1" ht="17.600000000000001" x14ac:dyDescent="0.4">
      <c r="A1" s="33"/>
      <c r="B1" s="34" t="s">
        <v>52</v>
      </c>
      <c r="C1" s="35"/>
      <c r="E1" s="36"/>
    </row>
    <row r="2" spans="1:15" s="20" customFormat="1" ht="17.600000000000001" x14ac:dyDescent="0.4">
      <c r="A2" s="33"/>
      <c r="B2" s="34" t="s">
        <v>33</v>
      </c>
      <c r="C2" s="35"/>
      <c r="E2" s="36"/>
    </row>
    <row r="3" spans="1:15" s="20" customFormat="1" ht="17.600000000000001" x14ac:dyDescent="0.4">
      <c r="A3" s="33"/>
      <c r="B3" s="34" t="s">
        <v>51</v>
      </c>
      <c r="C3" s="35"/>
      <c r="E3" s="36"/>
    </row>
    <row r="4" spans="1:15" s="20" customFormat="1" ht="17.600000000000001" x14ac:dyDescent="0.4">
      <c r="A4" s="33"/>
      <c r="B4" s="34" t="s">
        <v>34</v>
      </c>
      <c r="C4" s="35"/>
      <c r="E4" s="33"/>
    </row>
    <row r="5" spans="1:15" ht="20.25" customHeight="1" x14ac:dyDescent="0.4">
      <c r="A5" s="16"/>
      <c r="B5" s="14"/>
      <c r="C5" s="15"/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8">
        <v>11</v>
      </c>
      <c r="O5" s="18">
        <v>12</v>
      </c>
    </row>
    <row r="6" spans="1:15" ht="20.25" customHeight="1" x14ac:dyDescent="0.4">
      <c r="A6" s="16"/>
      <c r="B6" s="14" t="s">
        <v>108</v>
      </c>
      <c r="C6" s="15"/>
      <c r="D6" s="18" t="s">
        <v>114</v>
      </c>
      <c r="E6" s="18" t="s">
        <v>110</v>
      </c>
      <c r="F6" s="18" t="s">
        <v>110</v>
      </c>
      <c r="G6" s="18" t="s">
        <v>110</v>
      </c>
      <c r="H6" s="18" t="s">
        <v>110</v>
      </c>
      <c r="I6" s="18" t="s">
        <v>110</v>
      </c>
      <c r="J6" s="18" t="s">
        <v>110</v>
      </c>
      <c r="K6" s="18" t="s">
        <v>109</v>
      </c>
      <c r="L6" s="18" t="s">
        <v>110</v>
      </c>
      <c r="M6" s="18" t="s">
        <v>110</v>
      </c>
      <c r="N6" s="18" t="s">
        <v>110</v>
      </c>
      <c r="O6" s="18" t="s">
        <v>110</v>
      </c>
    </row>
    <row r="7" spans="1:15" ht="27" customHeight="1" x14ac:dyDescent="0.3">
      <c r="A7" s="8"/>
      <c r="B7" s="1" t="s">
        <v>0</v>
      </c>
      <c r="C7" s="2" t="s">
        <v>26</v>
      </c>
      <c r="D7" s="48" t="s">
        <v>113</v>
      </c>
      <c r="E7" s="48" t="s">
        <v>184</v>
      </c>
      <c r="F7" s="48" t="s">
        <v>185</v>
      </c>
      <c r="G7" s="48" t="s">
        <v>128</v>
      </c>
      <c r="H7" s="48" t="s">
        <v>186</v>
      </c>
      <c r="I7" s="48" t="s">
        <v>141</v>
      </c>
      <c r="J7" s="48" t="s">
        <v>187</v>
      </c>
      <c r="K7" s="48" t="s">
        <v>188</v>
      </c>
      <c r="L7" s="48" t="s">
        <v>189</v>
      </c>
      <c r="M7" s="48" t="s">
        <v>162</v>
      </c>
      <c r="N7" s="48" t="s">
        <v>172</v>
      </c>
      <c r="O7" s="48" t="s">
        <v>183</v>
      </c>
    </row>
    <row r="8" spans="1:15" ht="62.15" x14ac:dyDescent="0.3">
      <c r="B8" s="1" t="s">
        <v>1</v>
      </c>
      <c r="C8" s="2" t="s">
        <v>2</v>
      </c>
      <c r="D8" s="48" t="s">
        <v>115</v>
      </c>
      <c r="E8" s="48" t="s">
        <v>118</v>
      </c>
      <c r="F8" s="48" t="s">
        <v>123</v>
      </c>
      <c r="G8" s="48" t="s">
        <v>129</v>
      </c>
      <c r="H8" s="48" t="s">
        <v>135</v>
      </c>
      <c r="I8" s="48" t="s">
        <v>142</v>
      </c>
      <c r="J8" s="48" t="s">
        <v>147</v>
      </c>
      <c r="K8" s="48" t="s">
        <v>152</v>
      </c>
      <c r="L8" s="48" t="s">
        <v>155</v>
      </c>
      <c r="M8" s="48" t="s">
        <v>163</v>
      </c>
      <c r="N8" s="48" t="s">
        <v>173</v>
      </c>
      <c r="O8" s="48" t="s">
        <v>179</v>
      </c>
    </row>
    <row r="9" spans="1:15" ht="57" customHeight="1" x14ac:dyDescent="0.3">
      <c r="B9" s="1" t="s">
        <v>3</v>
      </c>
      <c r="C9" s="2" t="s">
        <v>4</v>
      </c>
      <c r="D9" s="48" t="s">
        <v>197</v>
      </c>
      <c r="E9" s="48" t="s">
        <v>119</v>
      </c>
      <c r="F9" s="48" t="s">
        <v>124</v>
      </c>
      <c r="G9" s="48" t="s">
        <v>198</v>
      </c>
      <c r="H9" s="48" t="s">
        <v>199</v>
      </c>
      <c r="I9" s="48" t="s">
        <v>200</v>
      </c>
      <c r="J9" s="48" t="s">
        <v>201</v>
      </c>
      <c r="K9" s="48" t="s">
        <v>202</v>
      </c>
      <c r="L9" s="48" t="s">
        <v>156</v>
      </c>
      <c r="M9" s="48" t="s">
        <v>164</v>
      </c>
      <c r="N9" s="48" t="s">
        <v>174</v>
      </c>
      <c r="O9" s="48" t="s">
        <v>203</v>
      </c>
    </row>
    <row r="10" spans="1:15" ht="49.75" x14ac:dyDescent="0.3">
      <c r="B10" s="1" t="s">
        <v>5</v>
      </c>
      <c r="C10" s="2" t="s">
        <v>6</v>
      </c>
      <c r="D10" s="48" t="s">
        <v>116</v>
      </c>
      <c r="E10" s="48" t="s">
        <v>120</v>
      </c>
      <c r="F10" s="48" t="s">
        <v>126</v>
      </c>
      <c r="G10" s="48" t="s">
        <v>132</v>
      </c>
      <c r="H10" s="48" t="s">
        <v>139</v>
      </c>
      <c r="I10" s="48" t="s">
        <v>145</v>
      </c>
      <c r="J10" s="48" t="s">
        <v>149</v>
      </c>
      <c r="K10" s="48" t="s">
        <v>153</v>
      </c>
      <c r="L10" s="48" t="s">
        <v>158</v>
      </c>
      <c r="M10" s="48" t="s">
        <v>168</v>
      </c>
      <c r="N10" s="48" t="s">
        <v>177</v>
      </c>
      <c r="O10" s="48" t="s">
        <v>180</v>
      </c>
    </row>
    <row r="11" spans="1:15" x14ac:dyDescent="0.3">
      <c r="B11" s="1" t="s">
        <v>7</v>
      </c>
      <c r="C11" s="2">
        <v>3.5</v>
      </c>
      <c r="D11" s="48">
        <v>2.5</v>
      </c>
      <c r="E11" s="48">
        <v>1.2</v>
      </c>
      <c r="F11" s="48">
        <v>1.5</v>
      </c>
      <c r="G11" s="48">
        <v>1.5</v>
      </c>
      <c r="H11" s="48">
        <v>1.2</v>
      </c>
      <c r="I11" s="48">
        <v>1.5</v>
      </c>
      <c r="J11" s="48">
        <v>1.6</v>
      </c>
      <c r="K11" s="48">
        <v>2</v>
      </c>
      <c r="L11" s="48">
        <v>1.5</v>
      </c>
      <c r="M11" s="48">
        <v>1.5</v>
      </c>
      <c r="N11" s="48">
        <v>1.5</v>
      </c>
      <c r="O11" s="48">
        <v>1.5</v>
      </c>
    </row>
    <row r="12" spans="1:15" ht="92.25" customHeight="1" x14ac:dyDescent="0.3">
      <c r="B12" s="1" t="s">
        <v>8</v>
      </c>
      <c r="C12" s="2" t="s">
        <v>29</v>
      </c>
      <c r="D12" s="48" t="s">
        <v>190</v>
      </c>
      <c r="E12" s="48" t="s">
        <v>211</v>
      </c>
      <c r="F12" s="48" t="s">
        <v>205</v>
      </c>
      <c r="G12" s="48" t="s">
        <v>133</v>
      </c>
      <c r="H12" s="48" t="s">
        <v>137</v>
      </c>
      <c r="I12" s="48" t="s">
        <v>216</v>
      </c>
      <c r="J12" s="48" t="s">
        <v>150</v>
      </c>
      <c r="K12" s="48"/>
      <c r="L12" s="48" t="s">
        <v>160</v>
      </c>
      <c r="M12" s="48" t="s">
        <v>169</v>
      </c>
      <c r="N12" s="48"/>
      <c r="O12" s="48" t="s">
        <v>181</v>
      </c>
    </row>
    <row r="13" spans="1:15" x14ac:dyDescent="0.3">
      <c r="B13" s="1" t="s">
        <v>9</v>
      </c>
      <c r="C13" s="2" t="s">
        <v>10</v>
      </c>
      <c r="D13" s="48" t="s">
        <v>117</v>
      </c>
      <c r="E13" s="48" t="s">
        <v>121</v>
      </c>
      <c r="F13" s="48" t="s">
        <v>127</v>
      </c>
      <c r="G13" s="48" t="s">
        <v>134</v>
      </c>
      <c r="H13" s="48" t="s">
        <v>210</v>
      </c>
      <c r="I13" s="48" t="s">
        <v>146</v>
      </c>
      <c r="J13" s="48" t="s">
        <v>151</v>
      </c>
      <c r="K13" s="48"/>
      <c r="L13" s="48" t="s">
        <v>159</v>
      </c>
      <c r="M13" s="48" t="s">
        <v>170</v>
      </c>
      <c r="N13" s="48" t="s">
        <v>176</v>
      </c>
      <c r="O13" s="48" t="s">
        <v>182</v>
      </c>
    </row>
    <row r="14" spans="1:15" hidden="1" x14ac:dyDescent="0.3">
      <c r="B14" s="1" t="s">
        <v>22</v>
      </c>
      <c r="C14" s="2">
        <v>42563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hidden="1" x14ac:dyDescent="0.3">
      <c r="B15" s="1" t="s">
        <v>24</v>
      </c>
      <c r="C15" s="2" t="s">
        <v>28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22" customFormat="1" x14ac:dyDescent="0.3">
      <c r="A16" s="21"/>
      <c r="B16" s="5" t="s">
        <v>23</v>
      </c>
      <c r="C16" s="4">
        <v>42539</v>
      </c>
      <c r="D16" s="48">
        <v>2019.4</v>
      </c>
      <c r="E16" s="48">
        <v>2019.12</v>
      </c>
      <c r="F16" s="48">
        <v>2020.1</v>
      </c>
      <c r="G16" s="48">
        <v>2020.1</v>
      </c>
      <c r="H16" s="48">
        <v>2020.1</v>
      </c>
      <c r="I16" s="48">
        <v>2019.5</v>
      </c>
      <c r="J16" s="48">
        <v>2019.1</v>
      </c>
      <c r="K16" s="48"/>
      <c r="L16" s="48">
        <v>2020.7</v>
      </c>
      <c r="M16" s="48">
        <v>2020.8</v>
      </c>
      <c r="N16" s="48"/>
      <c r="O16" s="48">
        <v>2021.2</v>
      </c>
    </row>
    <row r="17" spans="1:15" ht="36" customHeight="1" x14ac:dyDescent="0.3">
      <c r="B17" s="1" t="s">
        <v>32</v>
      </c>
      <c r="C17" s="4" t="s">
        <v>53</v>
      </c>
      <c r="D17" s="48">
        <v>2020.12</v>
      </c>
      <c r="E17" s="48">
        <v>2021.4</v>
      </c>
      <c r="F17" s="51">
        <v>44153</v>
      </c>
      <c r="G17" s="50">
        <v>44136</v>
      </c>
      <c r="H17" s="48" t="s">
        <v>138</v>
      </c>
      <c r="I17" s="48">
        <v>2020.12</v>
      </c>
      <c r="J17" s="51">
        <v>44160</v>
      </c>
      <c r="K17" s="48"/>
      <c r="L17" s="51">
        <v>44288</v>
      </c>
      <c r="M17" s="48" t="s">
        <v>167</v>
      </c>
      <c r="N17" s="52">
        <v>44314</v>
      </c>
      <c r="O17" s="48">
        <v>2021.2</v>
      </c>
    </row>
    <row r="18" spans="1:15" ht="37.299999999999997" x14ac:dyDescent="0.3">
      <c r="B18" s="1" t="s">
        <v>11</v>
      </c>
      <c r="C18" s="2" t="s">
        <v>12</v>
      </c>
      <c r="D18" s="48" t="s">
        <v>191</v>
      </c>
      <c r="E18" s="48" t="s">
        <v>122</v>
      </c>
      <c r="F18" s="50">
        <v>44774</v>
      </c>
      <c r="G18" s="48" t="s">
        <v>130</v>
      </c>
      <c r="H18" s="48" t="s">
        <v>136</v>
      </c>
      <c r="I18" s="48" t="s">
        <v>143</v>
      </c>
      <c r="J18" s="51">
        <v>44469</v>
      </c>
      <c r="K18" s="48"/>
      <c r="L18" s="50">
        <v>44743</v>
      </c>
      <c r="M18" s="48" t="s">
        <v>166</v>
      </c>
      <c r="N18" s="48"/>
      <c r="O18" s="48" t="s">
        <v>212</v>
      </c>
    </row>
    <row r="19" spans="1:15" ht="59.25" customHeight="1" x14ac:dyDescent="0.3">
      <c r="B19" s="1" t="s">
        <v>13</v>
      </c>
      <c r="C19" s="2" t="s">
        <v>79</v>
      </c>
      <c r="D19" s="48" t="s">
        <v>192</v>
      </c>
      <c r="E19" s="48" t="s">
        <v>196</v>
      </c>
      <c r="F19" s="48" t="s">
        <v>125</v>
      </c>
      <c r="G19" s="48" t="s">
        <v>131</v>
      </c>
      <c r="H19" s="48" t="s">
        <v>140</v>
      </c>
      <c r="I19" s="48" t="s">
        <v>144</v>
      </c>
      <c r="J19" s="48" t="s">
        <v>148</v>
      </c>
      <c r="K19" s="48"/>
      <c r="L19" s="48" t="s">
        <v>157</v>
      </c>
      <c r="M19" s="48" t="s">
        <v>165</v>
      </c>
      <c r="N19" s="48" t="s">
        <v>175</v>
      </c>
      <c r="O19" s="48" t="s">
        <v>213</v>
      </c>
    </row>
    <row r="20" spans="1:15" ht="20.25" customHeight="1" x14ac:dyDescent="0.3">
      <c r="B20" s="1" t="s">
        <v>14</v>
      </c>
      <c r="C20" s="2" t="s">
        <v>25</v>
      </c>
      <c r="D20" s="48" t="s">
        <v>74</v>
      </c>
      <c r="E20" s="48" t="s">
        <v>74</v>
      </c>
      <c r="F20" s="48" t="s">
        <v>74</v>
      </c>
      <c r="G20" s="48" t="s">
        <v>74</v>
      </c>
      <c r="H20" s="48" t="s">
        <v>74</v>
      </c>
      <c r="I20" s="48" t="s">
        <v>74</v>
      </c>
      <c r="J20" s="48" t="s">
        <v>74</v>
      </c>
      <c r="K20" s="48" t="s">
        <v>74</v>
      </c>
      <c r="L20" s="48" t="s">
        <v>74</v>
      </c>
      <c r="M20" s="48" t="s">
        <v>74</v>
      </c>
      <c r="N20" s="48" t="s">
        <v>74</v>
      </c>
      <c r="O20" s="48" t="s">
        <v>74</v>
      </c>
    </row>
    <row r="21" spans="1:15" ht="151.5" customHeight="1" x14ac:dyDescent="0.3">
      <c r="A21" s="8" t="s">
        <v>48</v>
      </c>
      <c r="B21" s="1" t="s">
        <v>15</v>
      </c>
      <c r="C21" s="2" t="s">
        <v>16</v>
      </c>
      <c r="D21" s="43" t="s">
        <v>193</v>
      </c>
      <c r="E21" s="48" t="s">
        <v>207</v>
      </c>
      <c r="F21" s="48" t="s">
        <v>206</v>
      </c>
      <c r="G21" s="48" t="s">
        <v>208</v>
      </c>
      <c r="H21" s="48" t="s">
        <v>209</v>
      </c>
      <c r="I21" s="48" t="s">
        <v>215</v>
      </c>
      <c r="J21" s="48" t="s">
        <v>204</v>
      </c>
      <c r="K21" s="48" t="s">
        <v>154</v>
      </c>
      <c r="L21" s="48" t="s">
        <v>161</v>
      </c>
      <c r="M21" s="48" t="s">
        <v>171</v>
      </c>
      <c r="N21" s="48" t="s">
        <v>178</v>
      </c>
      <c r="O21" s="48" t="s">
        <v>214</v>
      </c>
    </row>
    <row r="22" spans="1:15" ht="55.5" customHeight="1" x14ac:dyDescent="0.3">
      <c r="A22" s="8" t="s">
        <v>49</v>
      </c>
      <c r="B22" s="1" t="s">
        <v>41</v>
      </c>
      <c r="C22" s="2" t="s">
        <v>42</v>
      </c>
      <c r="D22" s="48" t="s">
        <v>194</v>
      </c>
      <c r="E22" s="48" t="s">
        <v>194</v>
      </c>
      <c r="F22" s="48" t="s">
        <v>194</v>
      </c>
      <c r="G22" s="48" t="s">
        <v>194</v>
      </c>
      <c r="H22" s="48" t="s">
        <v>194</v>
      </c>
      <c r="I22" s="48" t="s">
        <v>194</v>
      </c>
      <c r="J22" s="48" t="s">
        <v>194</v>
      </c>
      <c r="K22" s="48" t="s">
        <v>194</v>
      </c>
      <c r="L22" s="48" t="s">
        <v>194</v>
      </c>
      <c r="M22" s="48" t="s">
        <v>194</v>
      </c>
      <c r="N22" s="48" t="s">
        <v>194</v>
      </c>
      <c r="O22" s="48" t="s">
        <v>194</v>
      </c>
    </row>
    <row r="23" spans="1:15" ht="69.75" customHeight="1" x14ac:dyDescent="0.3">
      <c r="A23" s="8" t="s">
        <v>50</v>
      </c>
      <c r="B23" s="1" t="s">
        <v>43</v>
      </c>
      <c r="C23" s="2" t="s">
        <v>44</v>
      </c>
      <c r="D23" s="48" t="s">
        <v>195</v>
      </c>
      <c r="E23" s="48" t="s">
        <v>195</v>
      </c>
      <c r="F23" s="48" t="s">
        <v>195</v>
      </c>
      <c r="G23" s="48" t="s">
        <v>195</v>
      </c>
      <c r="H23" s="48" t="s">
        <v>195</v>
      </c>
      <c r="I23" s="48" t="s">
        <v>195</v>
      </c>
      <c r="J23" s="48" t="s">
        <v>195</v>
      </c>
      <c r="K23" s="48" t="s">
        <v>195</v>
      </c>
      <c r="L23" s="48" t="s">
        <v>195</v>
      </c>
      <c r="M23" s="48" t="s">
        <v>195</v>
      </c>
      <c r="N23" s="48" t="s">
        <v>195</v>
      </c>
      <c r="O23" s="48" t="s">
        <v>195</v>
      </c>
    </row>
    <row r="24" spans="1:15" hidden="1" x14ac:dyDescent="0.3">
      <c r="A24" s="8"/>
      <c r="B24" s="1" t="s">
        <v>45</v>
      </c>
      <c r="C24" s="2" t="s">
        <v>46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76.95" customHeight="1" x14ac:dyDescent="0.3">
      <c r="A25" s="8" t="s">
        <v>47</v>
      </c>
      <c r="B25" s="1" t="s">
        <v>17</v>
      </c>
      <c r="C25" s="2" t="s">
        <v>107</v>
      </c>
      <c r="D25" s="48" t="s">
        <v>234</v>
      </c>
      <c r="E25" s="48" t="s">
        <v>235</v>
      </c>
      <c r="F25" s="48" t="s">
        <v>233</v>
      </c>
      <c r="G25" s="48" t="s">
        <v>232</v>
      </c>
      <c r="H25" s="48" t="s">
        <v>232</v>
      </c>
      <c r="I25" s="48" t="s">
        <v>231</v>
      </c>
      <c r="J25" s="48" t="s">
        <v>231</v>
      </c>
      <c r="K25" s="48"/>
      <c r="L25" s="48"/>
      <c r="M25" s="48"/>
      <c r="N25" s="48"/>
      <c r="O25" s="48" t="s">
        <v>231</v>
      </c>
    </row>
    <row r="26" spans="1:15" ht="37.299999999999997" hidden="1" x14ac:dyDescent="0.3">
      <c r="A26" s="8" t="s">
        <v>20</v>
      </c>
      <c r="B26" s="1" t="s">
        <v>21</v>
      </c>
      <c r="C26" s="2" t="s">
        <v>60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ht="24.9" hidden="1" x14ac:dyDescent="0.3">
      <c r="A27" s="8" t="s">
        <v>56</v>
      </c>
      <c r="B27" s="1" t="s">
        <v>31</v>
      </c>
      <c r="C27" s="2" t="s">
        <v>30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idden="1" x14ac:dyDescent="0.3">
      <c r="A28" s="8"/>
      <c r="B28" s="1"/>
      <c r="C28" s="17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18" customFormat="1" hidden="1" x14ac:dyDescent="0.3">
      <c r="A29" s="23"/>
      <c r="B29" s="13"/>
      <c r="C29" s="2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s="28" customFormat="1" ht="12" hidden="1" customHeight="1" x14ac:dyDescent="0.3">
      <c r="A30" s="25"/>
      <c r="B30" s="26" t="s">
        <v>62</v>
      </c>
      <c r="C30" s="2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s="28" customFormat="1" hidden="1" x14ac:dyDescent="0.3">
      <c r="A31" s="25"/>
      <c r="B31" s="26" t="s">
        <v>64</v>
      </c>
      <c r="C31" s="2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28" customFormat="1" hidden="1" x14ac:dyDescent="0.3">
      <c r="A32" s="25"/>
      <c r="B32" s="26" t="s">
        <v>38</v>
      </c>
      <c r="C32" s="27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s="28" customFormat="1" hidden="1" x14ac:dyDescent="0.3">
      <c r="A33" s="25"/>
      <c r="B33" s="26" t="s">
        <v>35</v>
      </c>
      <c r="C33" s="27"/>
      <c r="D33" s="37"/>
      <c r="E33" s="37"/>
      <c r="F33" s="37"/>
      <c r="G33" s="37"/>
      <c r="H33" s="38"/>
      <c r="I33" s="37"/>
      <c r="J33" s="37"/>
      <c r="K33" s="37"/>
      <c r="L33" s="37"/>
      <c r="M33" s="37"/>
      <c r="N33" s="37"/>
      <c r="O33" s="37"/>
    </row>
    <row r="34" spans="1:15" s="28" customFormat="1" hidden="1" x14ac:dyDescent="0.3">
      <c r="A34" s="25"/>
      <c r="B34" s="26" t="s">
        <v>58</v>
      </c>
      <c r="C34" s="2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s="28" customFormat="1" hidden="1" x14ac:dyDescent="0.3">
      <c r="A35" s="25"/>
      <c r="B35" s="26" t="s">
        <v>37</v>
      </c>
      <c r="C35" s="27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s="28" customFormat="1" hidden="1" x14ac:dyDescent="0.3">
      <c r="A36" s="25"/>
      <c r="B36" s="26" t="s">
        <v>36</v>
      </c>
      <c r="C36" s="2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s="28" customFormat="1" hidden="1" x14ac:dyDescent="0.3">
      <c r="A37" s="25"/>
      <c r="B37" s="26" t="s">
        <v>39</v>
      </c>
      <c r="C37" s="27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 s="32" customFormat="1" hidden="1" x14ac:dyDescent="0.3">
      <c r="A38" s="29"/>
      <c r="B38" s="30" t="s">
        <v>54</v>
      </c>
      <c r="C38" s="3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32" customFormat="1" hidden="1" x14ac:dyDescent="0.3">
      <c r="A39" s="29"/>
      <c r="B39" s="30" t="s">
        <v>57</v>
      </c>
      <c r="C39" s="3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32" customFormat="1" hidden="1" x14ac:dyDescent="0.3">
      <c r="A40" s="29"/>
      <c r="B40" s="30" t="s">
        <v>55</v>
      </c>
      <c r="C40" s="3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32" customFormat="1" hidden="1" x14ac:dyDescent="0.3">
      <c r="A41" s="29"/>
      <c r="B41" s="30" t="s">
        <v>59</v>
      </c>
      <c r="C41" s="3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28" customFormat="1" ht="12" hidden="1" customHeight="1" x14ac:dyDescent="0.3">
      <c r="A42" s="25"/>
      <c r="B42" s="26" t="s">
        <v>61</v>
      </c>
      <c r="C42" s="27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s="28" customFormat="1" ht="12" hidden="1" customHeight="1" x14ac:dyDescent="0.3">
      <c r="A43" s="25"/>
      <c r="B43" s="26" t="s">
        <v>63</v>
      </c>
      <c r="C43" s="27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s="18" customFormat="1" hidden="1" x14ac:dyDescent="0.3">
      <c r="A44" s="23"/>
      <c r="B44" s="13"/>
      <c r="C44" s="24" t="s">
        <v>71</v>
      </c>
      <c r="D44" s="13" t="s">
        <v>72</v>
      </c>
      <c r="E44" s="13" t="s">
        <v>77</v>
      </c>
      <c r="F44" s="13" t="s">
        <v>80</v>
      </c>
      <c r="G44" s="13"/>
      <c r="H44" s="13" t="s">
        <v>82</v>
      </c>
      <c r="I44" s="13" t="s">
        <v>86</v>
      </c>
      <c r="J44" s="13" t="s">
        <v>91</v>
      </c>
      <c r="K44" s="13"/>
      <c r="L44" s="13" t="s">
        <v>98</v>
      </c>
      <c r="M44" s="13" t="s">
        <v>100</v>
      </c>
      <c r="N44" s="13" t="s">
        <v>102</v>
      </c>
      <c r="O44" s="13"/>
    </row>
    <row r="45" spans="1:15" s="18" customFormat="1" hidden="1" x14ac:dyDescent="0.3">
      <c r="A45" s="23"/>
      <c r="B45" s="13"/>
      <c r="C45" s="24" t="s">
        <v>75</v>
      </c>
      <c r="D45" s="13" t="s">
        <v>74</v>
      </c>
      <c r="E45" s="13" t="s">
        <v>74</v>
      </c>
      <c r="F45" s="13"/>
      <c r="G45" s="13"/>
      <c r="H45" s="13" t="s">
        <v>74</v>
      </c>
      <c r="I45" s="13" t="s">
        <v>74</v>
      </c>
      <c r="J45" s="13" t="s">
        <v>92</v>
      </c>
      <c r="K45" s="13"/>
      <c r="L45" s="13" t="s">
        <v>74</v>
      </c>
      <c r="M45" s="13" t="s">
        <v>74</v>
      </c>
      <c r="N45" s="13" t="s">
        <v>74</v>
      </c>
      <c r="O45" s="13"/>
    </row>
    <row r="46" spans="1:15" s="45" customFormat="1" ht="37.299999999999997" hidden="1" x14ac:dyDescent="0.3">
      <c r="A46" s="42"/>
      <c r="B46" s="43"/>
      <c r="C46" s="44" t="s">
        <v>76</v>
      </c>
      <c r="D46" s="43"/>
      <c r="E46" s="43" t="s">
        <v>78</v>
      </c>
      <c r="F46" s="43" t="s">
        <v>81</v>
      </c>
      <c r="G46" s="43"/>
      <c r="H46" s="43" t="s">
        <v>83</v>
      </c>
      <c r="I46" s="43" t="s">
        <v>87</v>
      </c>
      <c r="J46" s="43" t="s">
        <v>97</v>
      </c>
      <c r="K46" s="43"/>
      <c r="L46" s="43" t="s">
        <v>99</v>
      </c>
      <c r="M46" s="43" t="s">
        <v>101</v>
      </c>
      <c r="N46" s="43" t="s">
        <v>103</v>
      </c>
      <c r="O46" s="43"/>
    </row>
    <row r="47" spans="1:15" ht="24.9" hidden="1" x14ac:dyDescent="0.3">
      <c r="G47" s="49" t="s">
        <v>111</v>
      </c>
      <c r="J47" s="49" t="s">
        <v>112</v>
      </c>
    </row>
  </sheetData>
  <phoneticPr fontId="1" type="noConversion"/>
  <pageMargins left="0" right="0" top="0" bottom="0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E13" sqref="E13"/>
    </sheetView>
  </sheetViews>
  <sheetFormatPr defaultColWidth="9" defaultRowHeight="12.45" x14ac:dyDescent="0.3"/>
  <cols>
    <col min="1" max="1" width="15" style="9" customWidth="1"/>
    <col min="2" max="2" width="13.765625" style="6" customWidth="1"/>
    <col min="3" max="3" width="19.765625" style="9" customWidth="1"/>
    <col min="4" max="4" width="20.4609375" style="6" customWidth="1"/>
    <col min="5" max="5" width="19.61328125" style="6" customWidth="1"/>
    <col min="6" max="6" width="20.3828125" style="6" customWidth="1"/>
    <col min="7" max="16384" width="9" style="6"/>
  </cols>
  <sheetData>
    <row r="1" spans="1:6" ht="27" customHeight="1" x14ac:dyDescent="0.3">
      <c r="A1" s="8"/>
      <c r="B1" s="1" t="s">
        <v>0</v>
      </c>
      <c r="C1" s="2" t="s">
        <v>26</v>
      </c>
      <c r="D1" s="46" t="s">
        <v>66</v>
      </c>
      <c r="E1" s="47" t="s">
        <v>93</v>
      </c>
      <c r="F1" s="47" t="s">
        <v>65</v>
      </c>
    </row>
    <row r="2" spans="1:6" ht="24.9" x14ac:dyDescent="0.3">
      <c r="B2" s="1" t="s">
        <v>1</v>
      </c>
      <c r="C2" s="2" t="s">
        <v>2</v>
      </c>
      <c r="D2" s="1" t="s">
        <v>67</v>
      </c>
      <c r="E2" s="1" t="s">
        <v>84</v>
      </c>
      <c r="F2" s="3"/>
    </row>
    <row r="3" spans="1:6" ht="57" customHeight="1" x14ac:dyDescent="0.3">
      <c r="B3" s="1" t="s">
        <v>3</v>
      </c>
      <c r="C3" s="2" t="s">
        <v>4</v>
      </c>
      <c r="D3" s="1" t="s">
        <v>68</v>
      </c>
      <c r="E3" s="1" t="s">
        <v>85</v>
      </c>
      <c r="F3" s="3"/>
    </row>
    <row r="4" spans="1:6" ht="37.299999999999997" x14ac:dyDescent="0.3">
      <c r="B4" s="1" t="s">
        <v>5</v>
      </c>
      <c r="C4" s="2" t="s">
        <v>6</v>
      </c>
      <c r="D4" s="1" t="s">
        <v>69</v>
      </c>
      <c r="E4" s="1" t="s">
        <v>88</v>
      </c>
      <c r="F4" s="3"/>
    </row>
    <row r="5" spans="1:6" x14ac:dyDescent="0.3">
      <c r="B5" s="1" t="s">
        <v>7</v>
      </c>
      <c r="C5" s="2">
        <v>3.5</v>
      </c>
      <c r="D5" s="1">
        <v>1.6</v>
      </c>
      <c r="E5" s="1">
        <v>2.2999999999999998</v>
      </c>
      <c r="F5" s="3"/>
    </row>
    <row r="6" spans="1:6" ht="92.25" customHeight="1" x14ac:dyDescent="0.3">
      <c r="B6" s="1" t="s">
        <v>8</v>
      </c>
      <c r="C6" s="2" t="s">
        <v>29</v>
      </c>
      <c r="D6" s="1" t="s">
        <v>70</v>
      </c>
      <c r="E6" s="1" t="s">
        <v>89</v>
      </c>
      <c r="F6" s="3"/>
    </row>
    <row r="7" spans="1:6" x14ac:dyDescent="0.3">
      <c r="B7" s="1" t="s">
        <v>9</v>
      </c>
      <c r="C7" s="2" t="s">
        <v>10</v>
      </c>
      <c r="D7" s="1" t="s">
        <v>73</v>
      </c>
      <c r="E7" s="1" t="s">
        <v>90</v>
      </c>
      <c r="F7" s="3"/>
    </row>
    <row r="8" spans="1:6" hidden="1" x14ac:dyDescent="0.3">
      <c r="B8" s="1" t="s">
        <v>22</v>
      </c>
      <c r="C8" s="2">
        <v>42563</v>
      </c>
      <c r="D8" s="1"/>
      <c r="E8" s="1"/>
      <c r="F8" s="3"/>
    </row>
    <row r="9" spans="1:6" hidden="1" x14ac:dyDescent="0.3">
      <c r="B9" s="1" t="s">
        <v>24</v>
      </c>
      <c r="C9" s="2" t="s">
        <v>28</v>
      </c>
      <c r="D9" s="1"/>
      <c r="E9" s="1"/>
      <c r="F9" s="3"/>
    </row>
    <row r="10" spans="1:6" s="22" customFormat="1" x14ac:dyDescent="0.3">
      <c r="A10" s="21"/>
      <c r="B10" s="5" t="s">
        <v>23</v>
      </c>
      <c r="C10" s="4">
        <v>42539</v>
      </c>
      <c r="D10" s="5">
        <v>43678</v>
      </c>
      <c r="E10" s="19"/>
      <c r="F10" s="19"/>
    </row>
    <row r="11" spans="1:6" ht="36" customHeight="1" x14ac:dyDescent="0.3">
      <c r="B11" s="1" t="s">
        <v>32</v>
      </c>
      <c r="C11" s="4" t="s">
        <v>53</v>
      </c>
      <c r="D11" s="3"/>
      <c r="E11" s="3"/>
      <c r="F11" s="3"/>
    </row>
    <row r="12" spans="1:6" ht="37.299999999999997" x14ac:dyDescent="0.3">
      <c r="B12" s="1" t="s">
        <v>11</v>
      </c>
      <c r="C12" s="2" t="s">
        <v>12</v>
      </c>
      <c r="D12" s="3"/>
      <c r="E12" s="3"/>
      <c r="F12" s="3"/>
    </row>
    <row r="13" spans="1:6" ht="37.299999999999997" x14ac:dyDescent="0.3">
      <c r="B13" s="1" t="s">
        <v>13</v>
      </c>
      <c r="C13" s="2" t="s">
        <v>106</v>
      </c>
      <c r="D13" s="3"/>
      <c r="E13" s="3"/>
      <c r="F13" s="3"/>
    </row>
    <row r="14" spans="1:6" ht="20.25" customHeight="1" x14ac:dyDescent="0.3">
      <c r="B14" s="1" t="s">
        <v>14</v>
      </c>
      <c r="C14" s="2" t="s">
        <v>25</v>
      </c>
      <c r="D14" s="3"/>
      <c r="E14" s="3"/>
      <c r="F14" s="3"/>
    </row>
    <row r="15" spans="1:6" ht="102.75" customHeight="1" x14ac:dyDescent="0.3">
      <c r="A15" s="8" t="s">
        <v>48</v>
      </c>
      <c r="B15" s="1" t="s">
        <v>15</v>
      </c>
      <c r="C15" s="2" t="s">
        <v>105</v>
      </c>
      <c r="D15" s="3"/>
      <c r="E15" s="3"/>
      <c r="F15" s="3"/>
    </row>
    <row r="16" spans="1:6" ht="55.5" customHeight="1" x14ac:dyDescent="0.3">
      <c r="A16" s="8" t="s">
        <v>49</v>
      </c>
      <c r="B16" s="1" t="s">
        <v>41</v>
      </c>
      <c r="C16" s="2" t="s">
        <v>42</v>
      </c>
      <c r="D16" s="3"/>
      <c r="E16" s="3"/>
      <c r="F16" s="3"/>
    </row>
    <row r="17" spans="1:6" ht="69.75" customHeight="1" x14ac:dyDescent="0.3">
      <c r="A17" s="8" t="s">
        <v>50</v>
      </c>
      <c r="B17" s="1" t="s">
        <v>43</v>
      </c>
      <c r="C17" s="2" t="s">
        <v>44</v>
      </c>
      <c r="D17" s="3"/>
      <c r="E17" s="3"/>
      <c r="F17" s="3"/>
    </row>
    <row r="18" spans="1:6" x14ac:dyDescent="0.3">
      <c r="A18" s="8"/>
      <c r="B18" s="1" t="s">
        <v>45</v>
      </c>
      <c r="C18" s="2" t="s">
        <v>46</v>
      </c>
      <c r="D18" s="3"/>
      <c r="E18" s="3"/>
      <c r="F18" s="3"/>
    </row>
    <row r="19" spans="1:6" ht="76.95" customHeight="1" x14ac:dyDescent="0.3">
      <c r="A19" s="8" t="s">
        <v>104</v>
      </c>
      <c r="B19" s="1" t="s">
        <v>17</v>
      </c>
      <c r="C19" s="2" t="s">
        <v>27</v>
      </c>
      <c r="D19" s="10"/>
      <c r="E19" s="12"/>
      <c r="F19" s="12"/>
    </row>
    <row r="20" spans="1:6" ht="76.95" customHeight="1" x14ac:dyDescent="0.3">
      <c r="A20" s="8" t="s">
        <v>96</v>
      </c>
      <c r="B20" s="1" t="s">
        <v>94</v>
      </c>
      <c r="C20" s="2" t="s">
        <v>95</v>
      </c>
      <c r="D20" s="10"/>
      <c r="E20" s="12"/>
      <c r="F20" s="12"/>
    </row>
    <row r="21" spans="1:6" ht="37.299999999999997" x14ac:dyDescent="0.3">
      <c r="A21" s="8" t="s">
        <v>18</v>
      </c>
      <c r="B21" s="1" t="s">
        <v>19</v>
      </c>
      <c r="C21" s="2" t="s">
        <v>40</v>
      </c>
      <c r="D21" s="11"/>
      <c r="E21" s="3"/>
      <c r="F21" s="3"/>
    </row>
    <row r="22" spans="1:6" ht="37.299999999999997" x14ac:dyDescent="0.3">
      <c r="A22" s="8" t="s">
        <v>20</v>
      </c>
      <c r="B22" s="1" t="s">
        <v>21</v>
      </c>
      <c r="C22" s="2" t="s">
        <v>60</v>
      </c>
      <c r="D22" s="11"/>
      <c r="E22" s="3"/>
      <c r="F22" s="3"/>
    </row>
    <row r="23" spans="1:6" ht="24.9" x14ac:dyDescent="0.3">
      <c r="A23" s="8"/>
      <c r="B23" s="1" t="s">
        <v>31</v>
      </c>
      <c r="C23" s="2" t="s">
        <v>30</v>
      </c>
      <c r="D23" s="7"/>
      <c r="E23" s="1"/>
      <c r="F23" s="1"/>
    </row>
    <row r="24" spans="1:6" x14ac:dyDescent="0.3">
      <c r="A24" s="8"/>
      <c r="B24" s="1"/>
      <c r="C24" s="17"/>
      <c r="D24" s="7"/>
      <c r="E24" s="1"/>
      <c r="F24" s="1"/>
    </row>
  </sheetData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1" type="noConversion"/>
  <pageMargins left="0.69930555555555596" right="0.6993055555555559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3"/>
  <sheetViews>
    <sheetView topLeftCell="B1" workbookViewId="0">
      <selection activeCell="D17" sqref="D17"/>
    </sheetView>
  </sheetViews>
  <sheetFormatPr defaultRowHeight="14.15" x14ac:dyDescent="0.3"/>
  <cols>
    <col min="2" max="2" width="15.61328125" bestFit="1" customWidth="1"/>
    <col min="4" max="7" width="10.23046875" bestFit="1" customWidth="1"/>
  </cols>
  <sheetData>
    <row r="2" spans="2:7" x14ac:dyDescent="0.3">
      <c r="B2" s="53" t="s">
        <v>217</v>
      </c>
      <c r="C2" s="53" t="s">
        <v>218</v>
      </c>
      <c r="D2" s="53" t="s">
        <v>223</v>
      </c>
      <c r="E2" s="55">
        <v>44287</v>
      </c>
      <c r="F2" s="55">
        <v>44228</v>
      </c>
      <c r="G2" s="55">
        <v>44197</v>
      </c>
    </row>
    <row r="3" spans="2:7" x14ac:dyDescent="0.3">
      <c r="B3" s="53" t="s">
        <v>219</v>
      </c>
      <c r="C3">
        <v>3400</v>
      </c>
      <c r="D3" s="54">
        <f>C3/12</f>
        <v>283.33333333333331</v>
      </c>
      <c r="E3">
        <v>1000</v>
      </c>
    </row>
    <row r="4" spans="2:7" x14ac:dyDescent="0.3">
      <c r="B4" s="53" t="s">
        <v>220</v>
      </c>
      <c r="C4">
        <v>1723</v>
      </c>
      <c r="D4" s="54">
        <f t="shared" ref="D4:D12" si="0">C4/12</f>
        <v>143.58333333333334</v>
      </c>
      <c r="E4">
        <v>143</v>
      </c>
    </row>
    <row r="5" spans="2:7" x14ac:dyDescent="0.3">
      <c r="B5" s="53" t="s">
        <v>221</v>
      </c>
      <c r="C5">
        <v>572</v>
      </c>
      <c r="D5" s="54">
        <f t="shared" si="0"/>
        <v>47.666666666666664</v>
      </c>
    </row>
    <row r="6" spans="2:7" x14ac:dyDescent="0.3">
      <c r="B6" s="53" t="s">
        <v>222</v>
      </c>
      <c r="C6">
        <v>750</v>
      </c>
      <c r="D6" s="54">
        <f t="shared" si="0"/>
        <v>62.5</v>
      </c>
    </row>
    <row r="7" spans="2:7" x14ac:dyDescent="0.3">
      <c r="B7" s="53" t="s">
        <v>224</v>
      </c>
      <c r="C7">
        <f>195+560</f>
        <v>755</v>
      </c>
      <c r="D7" s="54">
        <f t="shared" si="0"/>
        <v>62.916666666666664</v>
      </c>
      <c r="F7">
        <v>58</v>
      </c>
      <c r="G7">
        <f>13+38</f>
        <v>51</v>
      </c>
    </row>
    <row r="8" spans="2:7" x14ac:dyDescent="0.3">
      <c r="B8" s="53" t="s">
        <v>225</v>
      </c>
      <c r="C8">
        <v>700</v>
      </c>
      <c r="D8" s="54">
        <f t="shared" si="0"/>
        <v>58.333333333333336</v>
      </c>
      <c r="E8">
        <v>68</v>
      </c>
      <c r="G8">
        <f>6+10+28</f>
        <v>44</v>
      </c>
    </row>
    <row r="9" spans="2:7" x14ac:dyDescent="0.3">
      <c r="B9" s="53" t="s">
        <v>226</v>
      </c>
      <c r="C9">
        <v>400</v>
      </c>
      <c r="D9" s="54">
        <f t="shared" si="0"/>
        <v>33.333333333333336</v>
      </c>
      <c r="E9">
        <v>60</v>
      </c>
    </row>
    <row r="10" spans="2:7" x14ac:dyDescent="0.3">
      <c r="B10" s="53" t="s">
        <v>227</v>
      </c>
      <c r="C10">
        <v>191</v>
      </c>
      <c r="D10" s="54">
        <f t="shared" si="0"/>
        <v>15.916666666666666</v>
      </c>
      <c r="E10">
        <v>17</v>
      </c>
    </row>
    <row r="11" spans="2:7" x14ac:dyDescent="0.3">
      <c r="B11" s="53" t="s">
        <v>228</v>
      </c>
      <c r="C11">
        <f>462+181</f>
        <v>643</v>
      </c>
      <c r="D11" s="54">
        <f t="shared" si="0"/>
        <v>53.583333333333336</v>
      </c>
    </row>
    <row r="12" spans="2:7" x14ac:dyDescent="0.3">
      <c r="B12" s="53" t="s">
        <v>229</v>
      </c>
      <c r="C12">
        <f>156+384+169+192</f>
        <v>901</v>
      </c>
      <c r="D12" s="54">
        <f t="shared" si="0"/>
        <v>75.083333333333329</v>
      </c>
    </row>
    <row r="13" spans="2:7" x14ac:dyDescent="0.3">
      <c r="B13" s="53" t="s">
        <v>230</v>
      </c>
      <c r="E13">
        <v>24</v>
      </c>
      <c r="G13">
        <v>29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住宅</vt:lpstr>
      <vt:lpstr>Sheet2</vt:lpstr>
      <vt:lpstr>Sheet3</vt:lpstr>
      <vt:lpstr>去化统计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王大曦</cp:lastModifiedBy>
  <cp:lastPrinted>2021-05-08T10:07:53Z</cp:lastPrinted>
  <dcterms:created xsi:type="dcterms:W3CDTF">2006-09-17T00:00:00Z</dcterms:created>
  <dcterms:modified xsi:type="dcterms:W3CDTF">2021-05-11T14:47:45Z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