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330" windowWidth="19200" windowHeight="6795"/>
  </bookViews>
  <sheets>
    <sheet name="住宅楼盘情况" sheetId="4" r:id="rId1"/>
    <sheet name="Sheet2" sheetId="2" state="hidden" r:id="rId2"/>
    <sheet name="Sheet3" sheetId="3" state="hidden" r:id="rId3"/>
    <sheet name="二手房情况" sheetId="5" state="hidden" r:id="rId4"/>
  </sheets>
  <definedNames>
    <definedName name="_xlnm.Print_Area" localSheetId="0">住宅楼盘情况!$A$1:$N$28</definedName>
  </definedNames>
  <calcPr calcId="144525" iterate="1"/>
</workbook>
</file>

<file path=xl/calcChain.xml><?xml version="1.0" encoding="utf-8"?>
<calcChain xmlns="http://schemas.openxmlformats.org/spreadsheetml/2006/main">
  <c r="K37" i="4" l="1"/>
  <c r="K38" i="4" s="1"/>
  <c r="J37" i="4"/>
  <c r="J38" i="4" s="1"/>
  <c r="H37" i="4"/>
  <c r="I37" i="4"/>
  <c r="I38" i="4" s="1"/>
  <c r="H38" i="4"/>
  <c r="E39" i="4"/>
  <c r="G39" i="4"/>
  <c r="H39" i="4"/>
  <c r="I39" i="4"/>
  <c r="J39" i="4"/>
  <c r="K39" i="4"/>
  <c r="F39" i="4"/>
  <c r="D39" i="4"/>
  <c r="O39" i="4" l="1"/>
  <c r="N39" i="4"/>
  <c r="M39" i="4"/>
  <c r="L39" i="4"/>
  <c r="O37" i="4"/>
  <c r="O38" i="4" s="1"/>
  <c r="G37" i="4"/>
  <c r="G38" i="4" s="1"/>
  <c r="F37" i="4"/>
  <c r="F38" i="4" s="1"/>
  <c r="N37" i="4"/>
  <c r="N38" i="4" s="1"/>
  <c r="M37" i="4"/>
  <c r="M38" i="4" s="1"/>
  <c r="L37" i="4"/>
  <c r="L38" i="4" s="1"/>
  <c r="E37" i="4"/>
  <c r="E38" i="4" s="1"/>
  <c r="D37" i="4"/>
  <c r="D38" i="4" s="1"/>
  <c r="P37" i="4"/>
  <c r="P38" i="4" s="1"/>
  <c r="H36" i="5" l="1"/>
  <c r="H30" i="5"/>
  <c r="H31" i="5"/>
  <c r="H32" i="5"/>
  <c r="H33" i="5"/>
  <c r="H34" i="5"/>
  <c r="H35" i="5"/>
  <c r="H29" i="5"/>
  <c r="H28" i="5"/>
  <c r="J24" i="5" l="1"/>
  <c r="J23" i="5"/>
  <c r="J22" i="5"/>
  <c r="J21" i="5"/>
</calcChain>
</file>

<file path=xl/sharedStrings.xml><?xml version="1.0" encoding="utf-8"?>
<sst xmlns="http://schemas.openxmlformats.org/spreadsheetml/2006/main" count="383" uniqueCount="313">
  <si>
    <t>3、每个楼盘需要拍一下项目在建楼宇外观的照片</t>
  </si>
  <si>
    <t>项目名称</t>
  </si>
  <si>
    <t>案例</t>
  </si>
  <si>
    <t>开发商</t>
  </si>
  <si>
    <t>陕西华久置业有限公司</t>
  </si>
  <si>
    <t>项目位置</t>
  </si>
  <si>
    <t>科技二路西段与西三环交汇东南角处</t>
  </si>
  <si>
    <t>项目规模</t>
  </si>
  <si>
    <t>占地面积：136666.67平方米建筑面积：630000平方米</t>
  </si>
  <si>
    <t>项目容积率</t>
  </si>
  <si>
    <t>项目情况</t>
  </si>
  <si>
    <t>共14栋，规划9栋高层、5栋洋房，高层两梯四户、洋房一梯两户，建面约97-141㎡臻装空间。1、3#楼26层。2#楼25层，10#楼10层。</t>
  </si>
  <si>
    <t>户数</t>
  </si>
  <si>
    <t>5400户</t>
  </si>
  <si>
    <t>拿地时间</t>
  </si>
  <si>
    <t>拿地楼面单价</t>
  </si>
  <si>
    <t>583/㎡</t>
  </si>
  <si>
    <t>首次开盘时间</t>
  </si>
  <si>
    <t>近期开盘情况</t>
  </si>
  <si>
    <t>21#预计2020年7月25日开盘</t>
  </si>
  <si>
    <t>交房时间</t>
  </si>
  <si>
    <t>预计2021年6月30日4期1#2#3#5#6#楼交房</t>
  </si>
  <si>
    <t>分类型（高层，洋房，别墅（合院、叠拼、联排），分类主力户型？</t>
  </si>
  <si>
    <t>主力产品</t>
  </si>
  <si>
    <t>高层90-130平米、洋房110-130平米、别墅（叠拼、联排、合院？）230-300平米</t>
  </si>
  <si>
    <t>装修情况</t>
  </si>
  <si>
    <t>毛坯,公共部分带装修</t>
  </si>
  <si>
    <t>销售情况</t>
  </si>
  <si>
    <t>开盘至今的房价走势</t>
  </si>
  <si>
    <t>房价走势（开盘至今价格走势）</t>
  </si>
  <si>
    <t>开盘价13000；2019年约14000；疫情过后每平米下降-500元左右，现在已基本恢复正常</t>
  </si>
  <si>
    <t>购买人群主要来自哪里，属于什么收入水平</t>
  </si>
  <si>
    <t>购房客群</t>
  </si>
  <si>
    <t>主要是当地改善型居民，小部分周边城市，收入中等</t>
  </si>
  <si>
    <t>购房意愿</t>
  </si>
  <si>
    <t>迫切、观望等</t>
  </si>
  <si>
    <t>去化情况</t>
  </si>
  <si>
    <t>商业楼层、建筑面积及单价</t>
  </si>
  <si>
    <t>是否有底商正在销售</t>
  </si>
  <si>
    <t>商铺，一层3.5-4.5万，预计租金250元/月/㎡，二层2-3万</t>
  </si>
  <si>
    <t>多少钱一个车位，是否能办理产权证</t>
  </si>
  <si>
    <t>是否有车库正在销售</t>
  </si>
  <si>
    <t>车位15.5-16，有没有产权</t>
  </si>
  <si>
    <t>可不填写</t>
  </si>
  <si>
    <t>楼盘联系人</t>
  </si>
  <si>
    <t>置业顾问：段亚玲 15619011335</t>
  </si>
  <si>
    <t>金科博翠云邸</t>
  </si>
  <si>
    <t>铜梁金科集美东方</t>
  </si>
  <si>
    <t>金科原乡溪岸</t>
  </si>
  <si>
    <t>重庆金达科畅房地产开发有限公司</t>
  </si>
  <si>
    <t>重庆文乾房地产开发有限公司</t>
  </si>
  <si>
    <t>铜梁区金砂路25号金科博翠云邸（气象公园旁）</t>
  </si>
  <si>
    <t>东城街道龙飞龙中龙路交汇处（立心小学对面）</t>
  </si>
  <si>
    <t>占地面积：96900平方米建筑面积：227064平方米</t>
  </si>
  <si>
    <t>占地面积：207000平方米建筑面积：600000平方米</t>
  </si>
  <si>
    <t>洋房：7层/8层，别墅：6层。</t>
  </si>
  <si>
    <t>高层27层 小高层17层 洋房8 1层</t>
  </si>
  <si>
    <t>1305户</t>
  </si>
  <si>
    <t>2955户</t>
  </si>
  <si>
    <t>高层90-120平米、洋房100-150平米、别墅（叠拼）200-300平米</t>
  </si>
  <si>
    <t>分类型（高层，洋房，别墅），分户型（平层，loft），对外报价或成交均价</t>
  </si>
  <si>
    <t>高层14700-15000（下一批精装修16500-16900）； 洋房4+1层，顶底跃毛坯28000-29000  ；叠拼精装修</t>
  </si>
  <si>
    <t>去化率多少，月均多少套</t>
  </si>
  <si>
    <t>分批推盘，本次推盘去化约85%-90%；月成交90套</t>
  </si>
  <si>
    <t>目前上市多少套，已售多少套，未售多少套？</t>
  </si>
  <si>
    <t>库存</t>
  </si>
  <si>
    <t>目前已售250套，未售500，约4万平米</t>
  </si>
  <si>
    <t>大约多少栋洋房、别墅</t>
    <phoneticPr fontId="5" type="noConversion"/>
  </si>
  <si>
    <t>分批推盘，本次推盘去化约85%-90%；月成交90套；库存还有50套左右</t>
    <phoneticPr fontId="5" type="noConversion"/>
  </si>
  <si>
    <t>售楼处或中介电话</t>
    <phoneticPr fontId="5" type="noConversion"/>
  </si>
  <si>
    <t>1、填写参考案例，标黄色的部分重点问一下</t>
    <phoneticPr fontId="5" type="noConversion"/>
  </si>
  <si>
    <t>1公里</t>
    <phoneticPr fontId="5" type="noConversion"/>
  </si>
  <si>
    <t>价格走势</t>
    <phoneticPr fontId="5" type="noConversion"/>
  </si>
  <si>
    <t>是否有商铺正在销售</t>
    <phoneticPr fontId="5" type="noConversion"/>
  </si>
  <si>
    <t>调查要求</t>
    <phoneticPr fontId="5" type="noConversion"/>
  </si>
  <si>
    <t>车位15.5-16，有产权</t>
    <phoneticPr fontId="5" type="noConversion"/>
  </si>
  <si>
    <t>填写案例</t>
    <phoneticPr fontId="5" type="noConversion"/>
  </si>
  <si>
    <t>开盘至今有小幅度涨价，比2021年涨了500元/平方米</t>
    <phoneticPr fontId="5" type="noConversion"/>
  </si>
  <si>
    <t>商铺需注意楼层不同售价不同</t>
    <phoneticPr fontId="5" type="noConversion"/>
  </si>
  <si>
    <t>建筑面积</t>
  </si>
  <si>
    <t>（平方米）</t>
  </si>
  <si>
    <t>建成年代</t>
  </si>
  <si>
    <t>二手房报价</t>
  </si>
  <si>
    <r>
      <t>（元</t>
    </r>
    <r>
      <rPr>
        <b/>
        <sz val="9"/>
        <color rgb="FF000000"/>
        <rFont val="Arial"/>
        <family val="2"/>
      </rPr>
      <t>/</t>
    </r>
    <r>
      <rPr>
        <b/>
        <sz val="9"/>
        <color rgb="FF000000"/>
        <rFont val="华文细黑"/>
        <family val="3"/>
        <charset val="134"/>
      </rPr>
      <t>平方米）</t>
    </r>
  </si>
  <si>
    <t>世茂怒放海</t>
  </si>
  <si>
    <t>别墅</t>
  </si>
  <si>
    <t>精装修</t>
  </si>
  <si>
    <r>
      <t>2019-2021</t>
    </r>
    <r>
      <rPr>
        <sz val="9"/>
        <color rgb="FF000000"/>
        <rFont val="华文细黑"/>
        <family val="3"/>
        <charset val="134"/>
      </rPr>
      <t>年</t>
    </r>
  </si>
  <si>
    <t>17000-18000</t>
  </si>
  <si>
    <t>多层</t>
  </si>
  <si>
    <t>90-113</t>
  </si>
  <si>
    <r>
      <t>2018-2021</t>
    </r>
    <r>
      <rPr>
        <sz val="9"/>
        <color rgb="FF000000"/>
        <rFont val="华文细黑"/>
        <family val="3"/>
        <charset val="134"/>
      </rPr>
      <t>年</t>
    </r>
  </si>
  <si>
    <t>12000-13000</t>
  </si>
  <si>
    <t>高层</t>
  </si>
  <si>
    <t>39-61</t>
  </si>
  <si>
    <r>
      <t>2018-2019</t>
    </r>
    <r>
      <rPr>
        <sz val="9"/>
        <color rgb="FF000000"/>
        <rFont val="华文细黑"/>
        <family val="3"/>
        <charset val="134"/>
      </rPr>
      <t>年</t>
    </r>
  </si>
  <si>
    <t>序号</t>
    <phoneticPr fontId="6" type="noConversion"/>
  </si>
  <si>
    <t>案例参考</t>
    <phoneticPr fontId="6" type="noConversion"/>
  </si>
  <si>
    <t>住宅类型（填写注意住宅类型）</t>
    <phoneticPr fontId="6" type="noConversion"/>
  </si>
  <si>
    <t>近期涨幅情况</t>
    <phoneticPr fontId="6" type="noConversion"/>
  </si>
  <si>
    <t>近半年无涨幅</t>
    <phoneticPr fontId="6" type="noConversion"/>
  </si>
  <si>
    <t>一层40000、二层25000、三层15000</t>
    <phoneticPr fontId="5" type="noConversion"/>
  </si>
  <si>
    <t>克尔瑞数据</t>
    <phoneticPr fontId="5" type="noConversion"/>
  </si>
  <si>
    <t>售价</t>
    <phoneticPr fontId="5" type="noConversion"/>
  </si>
  <si>
    <t>去化</t>
    <phoneticPr fontId="5" type="noConversion"/>
  </si>
  <si>
    <t>住宅售价</t>
    <phoneticPr fontId="5" type="noConversion"/>
  </si>
  <si>
    <t>车库售价</t>
    <phoneticPr fontId="5" type="noConversion"/>
  </si>
  <si>
    <t>车库售价</t>
    <phoneticPr fontId="6" type="noConversion"/>
  </si>
  <si>
    <t>是否有附送花园、阁楼、仓储等</t>
    <phoneticPr fontId="5" type="noConversion"/>
  </si>
  <si>
    <t>附送情况</t>
    <phoneticPr fontId="5" type="noConversion"/>
  </si>
  <si>
    <t>306-387</t>
    <phoneticPr fontId="6" type="noConversion"/>
  </si>
  <si>
    <t>叠拼</t>
    <phoneticPr fontId="6" type="noConversion"/>
  </si>
  <si>
    <t>275-289</t>
    <phoneticPr fontId="6" type="noConversion"/>
  </si>
  <si>
    <t>区位</t>
    <phoneticPr fontId="5" type="noConversion"/>
  </si>
  <si>
    <t>毛坯还是精装修？装修标准每平米多少钱？</t>
    <phoneticPr fontId="5" type="noConversion"/>
  </si>
  <si>
    <t>开盘至今是否有涨价、降价情况</t>
    <phoneticPr fontId="5" type="noConversion"/>
  </si>
  <si>
    <t>成交多少套？，去化率多少，月均多少套</t>
    <phoneticPr fontId="5" type="noConversion"/>
  </si>
  <si>
    <t>多少钱一个车位</t>
    <phoneticPr fontId="5" type="noConversion"/>
  </si>
  <si>
    <t>开盘一年去化</t>
    <phoneticPr fontId="5" type="noConversion"/>
  </si>
  <si>
    <t>位置</t>
    <phoneticPr fontId="6" type="noConversion"/>
  </si>
  <si>
    <t>叠拼</t>
    <phoneticPr fontId="6" type="noConversion"/>
  </si>
  <si>
    <t>90000-120000</t>
    <phoneticPr fontId="6" type="noConversion"/>
  </si>
  <si>
    <t>160-200</t>
    <phoneticPr fontId="6" type="noConversion"/>
  </si>
  <si>
    <t>90000-110000</t>
    <phoneticPr fontId="6" type="noConversion"/>
  </si>
  <si>
    <t>金隅长安山麓</t>
    <phoneticPr fontId="6" type="noConversion"/>
  </si>
  <si>
    <t>远洋天著</t>
    <phoneticPr fontId="6" type="noConversion"/>
  </si>
  <si>
    <r>
      <t>2</t>
    </r>
    <r>
      <rPr>
        <sz val="11"/>
        <color theme="1"/>
        <rFont val="宋体"/>
        <family val="3"/>
        <charset val="134"/>
        <scheme val="minor"/>
      </rPr>
      <t>200万</t>
    </r>
    <phoneticPr fontId="6" type="noConversion"/>
  </si>
  <si>
    <t>天著春秋</t>
    <phoneticPr fontId="6" type="noConversion"/>
  </si>
  <si>
    <t>6层洋房</t>
    <phoneticPr fontId="6" type="noConversion"/>
  </si>
  <si>
    <r>
      <t>1</t>
    </r>
    <r>
      <rPr>
        <sz val="11"/>
        <color theme="1"/>
        <rFont val="宋体"/>
        <family val="3"/>
        <charset val="134"/>
        <scheme val="minor"/>
      </rPr>
      <t>600万</t>
    </r>
    <phoneticPr fontId="6" type="noConversion"/>
  </si>
  <si>
    <r>
      <t>2</t>
    </r>
    <r>
      <rPr>
        <sz val="11"/>
        <color theme="1"/>
        <rFont val="宋体"/>
        <family val="3"/>
        <charset val="134"/>
        <scheme val="minor"/>
      </rPr>
      <t>660万</t>
    </r>
    <phoneticPr fontId="6" type="noConversion"/>
  </si>
  <si>
    <t>成交</t>
    <phoneticPr fontId="6" type="noConversion"/>
  </si>
  <si>
    <t>平墅</t>
    <phoneticPr fontId="6" type="noConversion"/>
  </si>
  <si>
    <t>1层平墅</t>
    <phoneticPr fontId="6" type="noConversion"/>
  </si>
  <si>
    <t>2950万</t>
    <phoneticPr fontId="6" type="noConversion"/>
  </si>
  <si>
    <t>挂牌</t>
    <phoneticPr fontId="6" type="noConversion"/>
  </si>
  <si>
    <t>毛坯</t>
    <phoneticPr fontId="6" type="noConversion"/>
  </si>
  <si>
    <t>精装修</t>
    <phoneticPr fontId="6" type="noConversion"/>
  </si>
  <si>
    <t>精装修</t>
    <phoneticPr fontId="6" type="noConversion"/>
  </si>
  <si>
    <t>精装修</t>
    <phoneticPr fontId="6" type="noConversion"/>
  </si>
  <si>
    <t>平墅</t>
    <phoneticPr fontId="6" type="noConversion"/>
  </si>
  <si>
    <t>天瑞宸章（限竞房）</t>
    <phoneticPr fontId="6" type="noConversion"/>
  </si>
  <si>
    <t>中介介绍</t>
    <phoneticPr fontId="6" type="noConversion"/>
  </si>
  <si>
    <t>西山美术馆</t>
    <phoneticPr fontId="6" type="noConversion"/>
  </si>
  <si>
    <t>香山艺墅</t>
    <phoneticPr fontId="6" type="noConversion"/>
  </si>
  <si>
    <t>链家网站</t>
    <phoneticPr fontId="6" type="noConversion"/>
  </si>
  <si>
    <t>天著春秋</t>
    <phoneticPr fontId="6" type="noConversion"/>
  </si>
  <si>
    <t>天著春秋</t>
    <phoneticPr fontId="6" type="noConversion"/>
  </si>
  <si>
    <t>毛坯</t>
    <phoneticPr fontId="6" type="noConversion"/>
  </si>
  <si>
    <t>建筑面积</t>
    <phoneticPr fontId="6" type="noConversion"/>
  </si>
  <si>
    <t>单价</t>
    <phoneticPr fontId="6" type="noConversion"/>
  </si>
  <si>
    <t>总价</t>
    <phoneticPr fontId="6" type="noConversion"/>
  </si>
  <si>
    <t>建成年代</t>
    <phoneticPr fontId="6" type="noConversion"/>
  </si>
  <si>
    <t>低层（6层）平墅</t>
    <phoneticPr fontId="6" type="noConversion"/>
  </si>
  <si>
    <t>精装修</t>
    <phoneticPr fontId="6" type="noConversion"/>
  </si>
  <si>
    <t>精装修</t>
    <phoneticPr fontId="6" type="noConversion"/>
  </si>
  <si>
    <t>中层（6层）平墅</t>
    <phoneticPr fontId="6" type="noConversion"/>
  </si>
  <si>
    <t>顶层（4层）</t>
    <phoneticPr fontId="6" type="noConversion"/>
  </si>
  <si>
    <t>底层（6层）平墅</t>
    <phoneticPr fontId="6" type="noConversion"/>
  </si>
  <si>
    <t>顶层（5层）</t>
    <phoneticPr fontId="6" type="noConversion"/>
  </si>
  <si>
    <t>双拼别墅</t>
    <phoneticPr fontId="6" type="noConversion"/>
  </si>
  <si>
    <t>双拼别墅：低层（3层）</t>
    <phoneticPr fontId="6" type="noConversion"/>
  </si>
  <si>
    <t>项目</t>
    <phoneticPr fontId="6" type="noConversion"/>
  </si>
  <si>
    <t>住宅类型</t>
    <phoneticPr fontId="6" type="noConversion"/>
  </si>
  <si>
    <t>装修</t>
    <phoneticPr fontId="6" type="noConversion"/>
  </si>
  <si>
    <t>分类型（高层，洋房，别墅（合院、叠拼、联排），分户型（平层，复式，跃层），对外报价</t>
    <phoneticPr fontId="5" type="noConversion"/>
  </si>
  <si>
    <t>建发房地产集团有限公司,长沙兆祥房地产有限公司</t>
    <phoneticPr fontId="5" type="noConversion"/>
  </si>
  <si>
    <t>平阳南路与长托路交汇处</t>
    <phoneticPr fontId="5" type="noConversion"/>
  </si>
  <si>
    <t>商业售价</t>
    <phoneticPr fontId="5" type="noConversion"/>
  </si>
  <si>
    <t>车库售价</t>
    <phoneticPr fontId="5" type="noConversion"/>
  </si>
  <si>
    <t>可售套数</t>
    <phoneticPr fontId="5" type="noConversion"/>
  </si>
  <si>
    <t>已售套数</t>
    <phoneticPr fontId="5" type="noConversion"/>
  </si>
  <si>
    <t>首次开盘</t>
    <phoneticPr fontId="5" type="noConversion"/>
  </si>
  <si>
    <t>月数</t>
    <phoneticPr fontId="5" type="noConversion"/>
  </si>
  <si>
    <t>月均套数</t>
    <phoneticPr fontId="5" type="noConversion"/>
  </si>
  <si>
    <t>房天下产品类型</t>
    <phoneticPr fontId="5" type="noConversion"/>
  </si>
  <si>
    <t>房天下装修情况</t>
    <phoneticPr fontId="5" type="noConversion"/>
  </si>
  <si>
    <t>房天下价格</t>
    <phoneticPr fontId="5" type="noConversion"/>
  </si>
  <si>
    <t>房天下建筑类别</t>
    <phoneticPr fontId="5" type="noConversion"/>
  </si>
  <si>
    <t>房天下主力户型</t>
    <phoneticPr fontId="5" type="noConversion"/>
  </si>
  <si>
    <t>12000.00元/平方米</t>
    <phoneticPr fontId="5" type="noConversion"/>
  </si>
  <si>
    <t xml:space="preserve">普通住宅 </t>
    <phoneticPr fontId="5" type="noConversion"/>
  </si>
  <si>
    <t xml:space="preserve">带装修 </t>
    <phoneticPr fontId="5" type="noConversion"/>
  </si>
  <si>
    <t xml:space="preserve">板楼 </t>
    <phoneticPr fontId="5" type="noConversion"/>
  </si>
  <si>
    <t xml:space="preserve">4居(建面133㎡) 4居(建面143㎡) 4居(建面173㎡) </t>
    <phoneticPr fontId="5" type="noConversion"/>
  </si>
  <si>
    <t xml:space="preserve">高层14700-15000（下一批精装修16500-16900）；复式15600、精装修； 洋房4+1层，顶底跃毛坯28000-29000  </t>
    <phoneticPr fontId="5" type="noConversion"/>
  </si>
  <si>
    <t>15#19#21#2022年2月13日已开盘</t>
    <phoneticPr fontId="5" type="noConversion"/>
  </si>
  <si>
    <t>13#2022年3月8日已平推</t>
    <phoneticPr fontId="5" type="noConversion"/>
  </si>
  <si>
    <t>13#、20#、15#、19#、21#预计2023年12月31</t>
    <phoneticPr fontId="5" type="noConversion"/>
  </si>
  <si>
    <t>2834户</t>
    <phoneticPr fontId="5" type="noConversion"/>
  </si>
  <si>
    <t>总楼栋数：21栋，16-17层</t>
    <phoneticPr fontId="5" type="noConversion"/>
  </si>
  <si>
    <t>主力户型及住宅类型</t>
    <phoneticPr fontId="5" type="noConversion"/>
  </si>
  <si>
    <t>现场市调一下项目，住宅、底商、地下车库用房情况，填写下面表格</t>
    <phoneticPr fontId="5" type="noConversion"/>
  </si>
  <si>
    <t>2、按住宅类型记录项目售价，平层住宅多少钱？复式住宅多少钱？注意一下住宅交付标准毛坯还是精装修？精装修标准每平米多少钱？</t>
    <phoneticPr fontId="5" type="noConversion"/>
  </si>
  <si>
    <t>精装修交付，装修标准2000元/平方米</t>
    <phoneticPr fontId="5" type="noConversion"/>
  </si>
  <si>
    <t>15000元/平方米</t>
    <phoneticPr fontId="5" type="noConversion"/>
  </si>
  <si>
    <t>普通住宅,住宅底商</t>
    <phoneticPr fontId="5" type="noConversion"/>
  </si>
  <si>
    <t>板塔结合</t>
    <phoneticPr fontId="5" type="noConversion"/>
  </si>
  <si>
    <t>长沙轨道万科置业有限公司</t>
    <phoneticPr fontId="5" type="noConversion"/>
  </si>
  <si>
    <t>杜花路与官寺冲路交汇处</t>
    <phoneticPr fontId="5" type="noConversion"/>
  </si>
  <si>
    <t xml:space="preserve">占地面积：143250.97 ㎡
建筑面积：320000 ㎡
</t>
    <phoneticPr fontId="5" type="noConversion"/>
  </si>
  <si>
    <t>1#3#4#2#6#11#预计2023年12月31日交房</t>
    <phoneticPr fontId="5" type="noConversion"/>
  </si>
  <si>
    <t>7#9#2021年10月7日已开盘</t>
    <phoneticPr fontId="5" type="noConversion"/>
  </si>
  <si>
    <t>1#3#2022年2月27日已开盘</t>
    <phoneticPr fontId="5" type="noConversion"/>
  </si>
  <si>
    <t>3居(建面115㎡) 4居(建面128㎡) 4居(建面142㎡)</t>
    <phoneticPr fontId="5" type="noConversion"/>
  </si>
  <si>
    <t>占地面积：95124 ㎡建筑面积：305306 ㎡</t>
    <phoneticPr fontId="5" type="noConversion"/>
  </si>
  <si>
    <t>17栋17层小高层</t>
    <phoneticPr fontId="5" type="noConversion"/>
  </si>
  <si>
    <t>1219户</t>
    <phoneticPr fontId="5" type="noConversion"/>
  </si>
  <si>
    <t>长沙兆辰房地产有限公司</t>
    <phoneticPr fontId="5" type="noConversion"/>
  </si>
  <si>
    <t>雨花区黎托街道黎托路与长托路交汇处</t>
    <phoneticPr fontId="5" type="noConversion"/>
  </si>
  <si>
    <t>待定</t>
    <phoneticPr fontId="5" type="noConversion"/>
  </si>
  <si>
    <t>毛坯</t>
    <phoneticPr fontId="5" type="noConversion"/>
  </si>
  <si>
    <t>普通住宅,住宅底商,酒店式公寓,LOFT</t>
    <phoneticPr fontId="5" type="noConversion"/>
  </si>
  <si>
    <t>板楼</t>
    <phoneticPr fontId="5" type="noConversion"/>
  </si>
  <si>
    <t>占地面积：64999.23 ㎡建筑面积：210997.67 ㎡</t>
    <phoneticPr fontId="5" type="noConversion"/>
  </si>
  <si>
    <t>共17栋 1-3#栋、15-13#栋、15#栋、16-17#栋为27-33层高层住宅； 22#栋为27层高层公寓；18#栋为配建幼儿园。</t>
    <phoneticPr fontId="5" type="noConversion"/>
  </si>
  <si>
    <t>1788户</t>
    <phoneticPr fontId="5" type="noConversion"/>
  </si>
  <si>
    <t>绿地长沙之门</t>
    <phoneticPr fontId="5" type="noConversion"/>
  </si>
  <si>
    <t>长沙纳川置业有限公司</t>
    <phoneticPr fontId="5" type="noConversion"/>
  </si>
  <si>
    <t>中国·湖南自贸区·长沙高铁南站· 杜花路地铁站4号口</t>
    <phoneticPr fontId="5" type="noConversion"/>
  </si>
  <si>
    <t>普通住宅,标准写字楼,写字楼商铺,酒店式公寓,LOFT</t>
    <phoneticPr fontId="5" type="noConversion"/>
  </si>
  <si>
    <t>带装修</t>
    <phoneticPr fontId="5" type="noConversion"/>
  </si>
  <si>
    <t>塔楼</t>
    <phoneticPr fontId="5" type="noConversion"/>
  </si>
  <si>
    <t>占地面积：217868.6 ㎡建筑面积：867288.9 ㎡</t>
    <phoneticPr fontId="5" type="noConversion"/>
  </si>
  <si>
    <t>1-7栋为8层小高层，8-13为30层高层。</t>
    <phoneticPr fontId="5" type="noConversion"/>
  </si>
  <si>
    <t>2376户</t>
    <phoneticPr fontId="5" type="noConversion"/>
  </si>
  <si>
    <t>中欣楚天澜庭</t>
    <phoneticPr fontId="5" type="noConversion"/>
  </si>
  <si>
    <t>湖南利富东方置业有限公司</t>
    <phoneticPr fontId="5" type="noConversion"/>
  </si>
  <si>
    <t>雨花大道与长托路交汇处</t>
    <phoneticPr fontId="5" type="noConversion"/>
  </si>
  <si>
    <t>普通住宅,商业</t>
    <phoneticPr fontId="5" type="noConversion"/>
  </si>
  <si>
    <t>板楼,塔楼,板塔结合</t>
    <phoneticPr fontId="5" type="noConversion"/>
  </si>
  <si>
    <t>占地面积：215949.56 ㎡建筑面积：650000 ㎡</t>
    <phoneticPr fontId="5" type="noConversion"/>
  </si>
  <si>
    <t>共14栋，当期栋数为14栋。</t>
    <phoneticPr fontId="5" type="noConversion"/>
  </si>
  <si>
    <t>2021户</t>
    <phoneticPr fontId="5" type="noConversion"/>
  </si>
  <si>
    <t>长沙市天集容德地产开发有限公司</t>
    <phoneticPr fontId="5" type="noConversion"/>
  </si>
  <si>
    <t>高铁南站东广场东南角</t>
    <phoneticPr fontId="5" type="noConversion"/>
  </si>
  <si>
    <t>普通住宅,住宅底商,酒店式公寓,LOFT,SOHO</t>
    <phoneticPr fontId="5" type="noConversion"/>
  </si>
  <si>
    <t>5#6#7#2021年1月7日晚已开盘</t>
    <phoneticPr fontId="5" type="noConversion"/>
  </si>
  <si>
    <t>12#13#于2021年8月8日开盘</t>
    <phoneticPr fontId="5" type="noConversion"/>
  </si>
  <si>
    <t>8#10#11#12#13#预计2023年10月31日</t>
    <phoneticPr fontId="5" type="noConversion"/>
  </si>
  <si>
    <t>4居(建面106㎡) 4居(建面106㎡) 4居(建面124㎡)</t>
    <phoneticPr fontId="5" type="noConversion"/>
  </si>
  <si>
    <t>占地面积：126692 ㎡建筑面积：614945 ㎡</t>
    <phoneticPr fontId="5" type="noConversion"/>
  </si>
  <si>
    <t>1179户</t>
    <phoneticPr fontId="5" type="noConversion"/>
  </si>
  <si>
    <t>15栋，30-32层</t>
    <phoneticPr fontId="5" type="noConversion"/>
  </si>
  <si>
    <t>长沙蒂屋房地产开发有限公司</t>
    <phoneticPr fontId="5" type="noConversion"/>
  </si>
  <si>
    <t>板塘路与香莲路交汇处东南角</t>
    <phoneticPr fontId="5" type="noConversion"/>
  </si>
  <si>
    <t>普通住宅,洋房,住宅底商</t>
    <phoneticPr fontId="5" type="noConversion"/>
  </si>
  <si>
    <t>13900元/平方米</t>
    <phoneticPr fontId="5" type="noConversion"/>
  </si>
  <si>
    <t>4居(建面127㎡) 4居(建面143㎡)</t>
    <phoneticPr fontId="5" type="noConversion"/>
  </si>
  <si>
    <t>2#3#5#6#7#8#预计2023年12月30日交房</t>
    <phoneticPr fontId="5" type="noConversion"/>
  </si>
  <si>
    <t>2#3#5#7#2021年12月18日已开盘</t>
    <phoneticPr fontId="5" type="noConversion"/>
  </si>
  <si>
    <t>6#8#2022年1月10日已平推</t>
    <phoneticPr fontId="5" type="noConversion"/>
  </si>
  <si>
    <t>占地面积：19405.03 ㎡建筑面积：37221.48 ㎡</t>
    <phoneticPr fontId="5" type="noConversion"/>
  </si>
  <si>
    <t>211户</t>
    <phoneticPr fontId="5" type="noConversion"/>
  </si>
  <si>
    <t>普通住宅,商住公寓</t>
    <phoneticPr fontId="5" type="noConversion"/>
  </si>
  <si>
    <t>11500元/平方米</t>
    <phoneticPr fontId="5" type="noConversion"/>
  </si>
  <si>
    <t>普通住宅,酒店式公寓</t>
    <phoneticPr fontId="5" type="noConversion"/>
  </si>
  <si>
    <t>3居(建面105㎡) 4居(建面130㎡) 3居(建面108㎡)</t>
    <phoneticPr fontId="5" type="noConversion"/>
  </si>
  <si>
    <t>长沙景伊房地产开发有限公司</t>
    <phoneticPr fontId="5" type="noConversion"/>
  </si>
  <si>
    <t>玉竹路与官寺冲路交会处</t>
    <phoneticPr fontId="5" type="noConversion"/>
  </si>
  <si>
    <t>2#预计2023年5月交房</t>
    <phoneticPr fontId="5" type="noConversion"/>
  </si>
  <si>
    <t>5#10#2020年10月23日晚已开盘</t>
    <phoneticPr fontId="5" type="noConversion"/>
  </si>
  <si>
    <t>2#2021年10月22日已开盘</t>
    <phoneticPr fontId="5" type="noConversion"/>
  </si>
  <si>
    <t>占地面积：38200 ㎡建筑面积：195500 ㎡</t>
    <phoneticPr fontId="5" type="noConversion"/>
  </si>
  <si>
    <t>1064户</t>
    <phoneticPr fontId="5" type="noConversion"/>
  </si>
  <si>
    <t>10栋，7-8层</t>
    <phoneticPr fontId="5" type="noConversion"/>
  </si>
  <si>
    <t>规划九栋高层住宅，一栋公寓，一栋幼儿园及少量配套商业，31-32层</t>
    <phoneticPr fontId="5" type="noConversion"/>
  </si>
  <si>
    <t>湖南浙商地产开发有限公司</t>
    <phoneticPr fontId="5" type="noConversion"/>
  </si>
  <si>
    <t>万家丽路和香樟路交汇处西北侧（雨花第六幼儿园旁）</t>
    <phoneticPr fontId="5" type="noConversion"/>
  </si>
  <si>
    <t>普通住宅,住宅底商,商住公寓</t>
    <phoneticPr fontId="5" type="noConversion"/>
  </si>
  <si>
    <t>14000元/平方米</t>
    <phoneticPr fontId="5" type="noConversion"/>
  </si>
  <si>
    <t>4居(建面137㎡) 3居(建面116㎡) 4居(建面128㎡)</t>
    <phoneticPr fontId="5" type="noConversion"/>
  </si>
  <si>
    <t>1#6#预计2022年6月底交房</t>
    <phoneticPr fontId="5" type="noConversion"/>
  </si>
  <si>
    <t>3#2019年8月25日已开盘</t>
    <phoneticPr fontId="5" type="noConversion"/>
  </si>
  <si>
    <t>6#2020年6月19日已拿证推出</t>
    <phoneticPr fontId="5" type="noConversion"/>
  </si>
  <si>
    <t>占地面积：21609 ㎡建筑面积：106812 ㎡</t>
    <phoneticPr fontId="5" type="noConversion"/>
  </si>
  <si>
    <t>800户</t>
    <phoneticPr fontId="5" type="noConversion"/>
  </si>
  <si>
    <t>共6栋，30-34层</t>
    <phoneticPr fontId="5" type="noConversion"/>
  </si>
  <si>
    <t>湖南高正投资置业有限责任公司</t>
    <phoneticPr fontId="5" type="noConversion"/>
  </si>
  <si>
    <t>万家中丽路与杜花路交汇处</t>
    <phoneticPr fontId="5" type="noConversion"/>
  </si>
  <si>
    <t>12500元/平方米</t>
    <phoneticPr fontId="5" type="noConversion"/>
  </si>
  <si>
    <t>3居(建面109㎡) 3居(建面110㎡) 4居(建面130㎡)</t>
    <phoneticPr fontId="5" type="noConversion"/>
  </si>
  <si>
    <t>1#2#、4#5#6#7#预计2023年上半年交房</t>
    <phoneticPr fontId="5" type="noConversion"/>
  </si>
  <si>
    <t>1#2020年11月1日已平推</t>
    <phoneticPr fontId="5" type="noConversion"/>
  </si>
  <si>
    <t>4#5#预计2021年7月27日已开盘</t>
    <phoneticPr fontId="5" type="noConversion"/>
  </si>
  <si>
    <t>占地面积：38178 ㎡建筑面积：223719.76 ㎡</t>
    <phoneticPr fontId="5" type="noConversion"/>
  </si>
  <si>
    <t>1576户</t>
    <phoneticPr fontId="5" type="noConversion"/>
  </si>
  <si>
    <t>共9栋，28-34层</t>
    <phoneticPr fontId="5" type="noConversion"/>
  </si>
  <si>
    <t>湖南高峰实业发展有限公司</t>
    <phoneticPr fontId="5" type="noConversion"/>
  </si>
  <si>
    <t>香樟路与圭塘路交汇处东南角</t>
    <phoneticPr fontId="5" type="noConversion"/>
  </si>
  <si>
    <t>普通住宅,购物中心</t>
    <phoneticPr fontId="5" type="noConversion"/>
  </si>
  <si>
    <t>毛坯,公共部分带装修</t>
    <phoneticPr fontId="5" type="noConversion"/>
  </si>
  <si>
    <t>12600元/平方米</t>
    <phoneticPr fontId="5" type="noConversion"/>
  </si>
  <si>
    <t>4居(建面177㎡) 4居(建面177㎡) 4居(建面180㎡)</t>
    <phoneticPr fontId="5" type="noConversion"/>
  </si>
  <si>
    <t>2#预计2023年3月底交房</t>
    <phoneticPr fontId="5" type="noConversion"/>
  </si>
  <si>
    <t>2#2021年4月30日晚已开盘</t>
    <phoneticPr fontId="5" type="noConversion"/>
  </si>
  <si>
    <t>4#2020年1月3日已推出</t>
    <phoneticPr fontId="5" type="noConversion"/>
  </si>
  <si>
    <t>占地面积：30701.16 ㎡建筑面积：135950 ㎡</t>
    <phoneticPr fontId="5" type="noConversion"/>
  </si>
  <si>
    <t>1#为商业性质，4层裙楼以及18层公寓构成；2#4#为31层；3#为32层；5#只有2层商铺。</t>
    <phoneticPr fontId="5" type="noConversion"/>
  </si>
  <si>
    <t>建发玖洲和玺</t>
    <phoneticPr fontId="5" type="noConversion"/>
  </si>
  <si>
    <t>中指成交均价</t>
    <phoneticPr fontId="5" type="noConversion"/>
  </si>
  <si>
    <t>截至2022年4月</t>
    <phoneticPr fontId="5" type="noConversion"/>
  </si>
  <si>
    <t>已上市去化率</t>
    <phoneticPr fontId="5" type="noConversion"/>
  </si>
  <si>
    <t>万科轨道悦府</t>
    <phoneticPr fontId="5" type="noConversion"/>
  </si>
  <si>
    <t>佳兆业城市广场</t>
    <phoneticPr fontId="5" type="noConversion"/>
  </si>
  <si>
    <t>碧桂园阅山境</t>
    <phoneticPr fontId="5" type="noConversion"/>
  </si>
  <si>
    <t>卓越伊景苑</t>
    <phoneticPr fontId="5" type="noConversion"/>
  </si>
  <si>
    <t>舜元·臻园</t>
    <phoneticPr fontId="5" type="noConversion"/>
  </si>
  <si>
    <t>保利茉莉公馆</t>
    <phoneticPr fontId="5" type="noConversion"/>
  </si>
  <si>
    <t>高峰·璟麟府</t>
    <phoneticPr fontId="5" type="noConversion"/>
  </si>
  <si>
    <t>建发玖洲观澜</t>
    <phoneticPr fontId="5" type="noConversion"/>
  </si>
  <si>
    <t>限售均价不超过14000</t>
    <phoneticPr fontId="5" type="noConversion"/>
  </si>
  <si>
    <t>可能还没开盘，可以打电话提前问一下，是否已开盘？如果尚未开盘，预计开盘时间等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</si>
</sst>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宋体"/>
      <charset val="134"/>
      <scheme val="minor"/>
    </font>
    <font>
      <sz val="10"/>
      <color theme="1"/>
      <name val="华文细黑"/>
      <family val="3"/>
      <charset val="134"/>
    </font>
    <font>
      <b/>
      <sz val="10"/>
      <color theme="1"/>
      <name val="华文细黑"/>
      <family val="3"/>
      <charset val="134"/>
    </font>
    <font>
      <b/>
      <sz val="14"/>
      <color theme="1"/>
      <name val="华文细黑"/>
      <family val="3"/>
      <charset val="134"/>
    </font>
    <font>
      <sz val="14"/>
      <color theme="1"/>
      <name val="华文细黑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2"/>
      <color theme="1"/>
      <name val="华文细黑"/>
      <family val="3"/>
      <charset val="134"/>
    </font>
    <font>
      <b/>
      <sz val="9"/>
      <color rgb="FF000000"/>
      <name val="华文细黑"/>
      <family val="3"/>
      <charset val="134"/>
    </font>
    <font>
      <b/>
      <sz val="9"/>
      <color rgb="FF000000"/>
      <name val="Arial"/>
      <family val="2"/>
    </font>
    <font>
      <sz val="9"/>
      <color rgb="FF000000"/>
      <name val="华文细黑"/>
      <family val="3"/>
      <charset val="134"/>
    </font>
    <font>
      <sz val="9"/>
      <color rgb="FF000000"/>
      <name val="Arial"/>
      <family val="2"/>
    </font>
    <font>
      <sz val="9"/>
      <color rgb="FF00000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color rgb="FFFF0000"/>
      <name val="华文细黑"/>
      <family val="3"/>
      <charset val="134"/>
    </font>
    <font>
      <sz val="10"/>
      <name val="华文细黑"/>
      <family val="3"/>
      <charset val="134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9" fontId="14" fillId="0" borderId="0" applyFont="0" applyFill="0" applyBorder="0" applyAlignment="0" applyProtection="0">
      <alignment vertical="center"/>
    </xf>
  </cellStyleXfs>
  <cellXfs count="110">
    <xf numFmtId="0" fontId="0" fillId="0" borderId="0" xfId="0"/>
    <xf numFmtId="14" fontId="1" fillId="0" borderId="0" xfId="0" applyNumberFormat="1" applyFont="1" applyFill="1"/>
    <xf numFmtId="0" fontId="2" fillId="0" borderId="0" xfId="0" applyFont="1" applyFill="1"/>
    <xf numFmtId="0" fontId="1" fillId="0" borderId="0" xfId="0" applyFont="1" applyFill="1"/>
    <xf numFmtId="0" fontId="2" fillId="0" borderId="0" xfId="0" applyFont="1" applyFill="1" applyAlignment="1">
      <alignment horizontal="justify" vertical="center"/>
    </xf>
    <xf numFmtId="0" fontId="1" fillId="0" borderId="1" xfId="0" applyFont="1" applyFill="1" applyBorder="1" applyAlignment="1">
      <alignment horizontal="justify" vertical="center"/>
    </xf>
    <xf numFmtId="0" fontId="2" fillId="2" borderId="1" xfId="0" applyFont="1" applyFill="1" applyBorder="1" applyAlignment="1">
      <alignment horizontal="justify" vertical="center"/>
    </xf>
    <xf numFmtId="0" fontId="1" fillId="3" borderId="1" xfId="0" applyFont="1" applyFill="1" applyBorder="1" applyAlignment="1">
      <alignment horizontal="justify" vertical="center" wrapText="1"/>
    </xf>
    <xf numFmtId="0" fontId="1" fillId="3" borderId="1" xfId="0" applyFont="1" applyFill="1" applyBorder="1" applyAlignment="1">
      <alignment horizontal="justify" vertical="center"/>
    </xf>
    <xf numFmtId="0" fontId="1" fillId="4" borderId="1" xfId="0" applyFont="1" applyFill="1" applyBorder="1" applyAlignment="1">
      <alignment horizontal="justify" vertical="center"/>
    </xf>
    <xf numFmtId="14" fontId="2" fillId="0" borderId="0" xfId="0" applyNumberFormat="1" applyFont="1" applyFill="1"/>
    <xf numFmtId="14" fontId="1" fillId="0" borderId="1" xfId="0" applyNumberFormat="1" applyFont="1" applyFill="1" applyBorder="1" applyAlignment="1">
      <alignment horizontal="justify" vertical="center"/>
    </xf>
    <xf numFmtId="14" fontId="2" fillId="2" borderId="1" xfId="0" applyNumberFormat="1" applyFont="1" applyFill="1" applyBorder="1" applyAlignment="1">
      <alignment horizontal="justify" vertical="center"/>
    </xf>
    <xf numFmtId="14" fontId="1" fillId="4" borderId="1" xfId="0" applyNumberFormat="1" applyFont="1" applyFill="1" applyBorder="1" applyAlignment="1">
      <alignment horizontal="justify" vertical="center"/>
    </xf>
    <xf numFmtId="0" fontId="1" fillId="4" borderId="1" xfId="0" applyFont="1" applyFill="1" applyBorder="1" applyAlignment="1">
      <alignment vertical="center" wrapText="1"/>
    </xf>
    <xf numFmtId="9" fontId="1" fillId="4" borderId="1" xfId="0" applyNumberFormat="1" applyFont="1" applyFill="1" applyBorder="1" applyAlignment="1">
      <alignment horizontal="justify" vertical="center"/>
    </xf>
    <xf numFmtId="0" fontId="1" fillId="4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justify" vertical="center"/>
    </xf>
    <xf numFmtId="0" fontId="1" fillId="0" borderId="0" xfId="0" applyFont="1" applyFill="1" applyAlignment="1">
      <alignment horizontal="left"/>
    </xf>
    <xf numFmtId="0" fontId="3" fillId="0" borderId="0" xfId="0" applyFont="1" applyFill="1"/>
    <xf numFmtId="0" fontId="3" fillId="0" borderId="0" xfId="0" applyFont="1" applyFill="1" applyAlignment="1">
      <alignment horizontal="left" vertical="center"/>
    </xf>
    <xf numFmtId="0" fontId="1" fillId="0" borderId="1" xfId="0" applyFont="1" applyFill="1" applyBorder="1" applyAlignment="1">
      <alignment horizontal="justify" vertical="center" wrapText="1"/>
    </xf>
    <xf numFmtId="14" fontId="1" fillId="0" borderId="1" xfId="0" applyNumberFormat="1" applyFont="1" applyFill="1" applyBorder="1" applyAlignment="1">
      <alignment horizontal="justify" vertical="center" wrapText="1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justify" vertical="center"/>
    </xf>
    <xf numFmtId="0" fontId="2" fillId="2" borderId="0" xfId="0" applyFont="1" applyFill="1"/>
    <xf numFmtId="0" fontId="2" fillId="2" borderId="1" xfId="0" applyFont="1" applyFill="1" applyBorder="1" applyAlignment="1">
      <alignment horizontal="left" vertical="center"/>
    </xf>
    <xf numFmtId="0" fontId="4" fillId="0" borderId="0" xfId="0" applyFont="1" applyFill="1"/>
    <xf numFmtId="0" fontId="1" fillId="0" borderId="2" xfId="0" applyFont="1" applyFill="1" applyBorder="1" applyAlignment="1">
      <alignment horizontal="justify" vertical="center"/>
    </xf>
    <xf numFmtId="14" fontId="1" fillId="0" borderId="2" xfId="0" applyNumberFormat="1" applyFont="1" applyFill="1" applyBorder="1" applyAlignment="1">
      <alignment horizontal="justify" vertical="center"/>
    </xf>
    <xf numFmtId="0" fontId="7" fillId="0" borderId="0" xfId="0" applyFont="1" applyFill="1"/>
    <xf numFmtId="0" fontId="7" fillId="0" borderId="0" xfId="0" applyFont="1" applyFill="1" applyAlignment="1">
      <alignment horizontal="justify" vertical="center"/>
    </xf>
    <xf numFmtId="0" fontId="7" fillId="0" borderId="0" xfId="0" applyFont="1" applyFill="1" applyAlignment="1">
      <alignment horizontal="left" vertical="center"/>
    </xf>
    <xf numFmtId="0" fontId="8" fillId="0" borderId="1" xfId="0" applyFont="1" applyBorder="1" applyAlignment="1">
      <alignment horizontal="justify" vertical="center"/>
    </xf>
    <xf numFmtId="0" fontId="10" fillId="0" borderId="1" xfId="0" applyFont="1" applyBorder="1" applyAlignment="1">
      <alignment horizontal="justify" vertical="center"/>
    </xf>
    <xf numFmtId="0" fontId="11" fillId="0" borderId="1" xfId="0" applyFont="1" applyBorder="1" applyAlignment="1">
      <alignment horizontal="justify" vertical="center"/>
    </xf>
    <xf numFmtId="0" fontId="8" fillId="0" borderId="1" xfId="0" applyFont="1" applyBorder="1" applyAlignment="1">
      <alignment horizontal="justify" vertical="center" wrapText="1"/>
    </xf>
    <xf numFmtId="0" fontId="10" fillId="2" borderId="1" xfId="0" applyFont="1" applyFill="1" applyBorder="1" applyAlignment="1">
      <alignment horizontal="justify" vertical="center"/>
    </xf>
    <xf numFmtId="0" fontId="11" fillId="2" borderId="1" xfId="0" applyFont="1" applyFill="1" applyBorder="1" applyAlignment="1">
      <alignment horizontal="justify" vertical="center"/>
    </xf>
    <xf numFmtId="0" fontId="12" fillId="2" borderId="1" xfId="0" applyFont="1" applyFill="1" applyBorder="1" applyAlignment="1">
      <alignment horizontal="justify" vertical="center"/>
    </xf>
    <xf numFmtId="0" fontId="1" fillId="5" borderId="0" xfId="0" applyFont="1" applyFill="1"/>
    <xf numFmtId="0" fontId="2" fillId="6" borderId="1" xfId="0" applyFont="1" applyFill="1" applyBorder="1" applyAlignment="1">
      <alignment horizontal="justify" vertical="center"/>
    </xf>
    <xf numFmtId="0" fontId="1" fillId="6" borderId="1" xfId="0" applyFont="1" applyFill="1" applyBorder="1" applyAlignment="1">
      <alignment horizontal="justify" vertical="center"/>
    </xf>
    <xf numFmtId="0" fontId="1" fillId="6" borderId="0" xfId="0" applyFont="1" applyFill="1"/>
    <xf numFmtId="0" fontId="1" fillId="4" borderId="0" xfId="0" applyFont="1" applyFill="1"/>
    <xf numFmtId="0" fontId="1" fillId="0" borderId="2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left" wrapText="1"/>
    </xf>
    <xf numFmtId="0" fontId="10" fillId="0" borderId="1" xfId="0" applyFont="1" applyBorder="1" applyAlignment="1">
      <alignment horizontal="justify" vertical="center" wrapText="1"/>
    </xf>
    <xf numFmtId="0" fontId="2" fillId="0" borderId="4" xfId="0" applyFont="1" applyFill="1" applyBorder="1" applyAlignment="1">
      <alignment horizontal="justify" vertical="center"/>
    </xf>
    <xf numFmtId="0" fontId="2" fillId="0" borderId="5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justify" vertical="center"/>
    </xf>
    <xf numFmtId="0" fontId="2" fillId="0" borderId="4" xfId="0" applyFont="1" applyFill="1" applyBorder="1"/>
    <xf numFmtId="0" fontId="2" fillId="0" borderId="4" xfId="0" applyFont="1" applyFill="1" applyBorder="1" applyAlignment="1">
      <alignment wrapText="1"/>
    </xf>
    <xf numFmtId="14" fontId="2" fillId="0" borderId="4" xfId="0" applyNumberFormat="1" applyFont="1" applyFill="1" applyBorder="1"/>
    <xf numFmtId="0" fontId="8" fillId="2" borderId="1" xfId="0" applyFont="1" applyFill="1" applyBorder="1" applyAlignment="1">
      <alignment horizontal="justify" vertical="center"/>
    </xf>
    <xf numFmtId="0" fontId="8" fillId="0" borderId="6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justify" vertical="center" wrapText="1"/>
    </xf>
    <xf numFmtId="0" fontId="13" fillId="0" borderId="0" xfId="0" applyFont="1"/>
    <xf numFmtId="0" fontId="13" fillId="7" borderId="0" xfId="0" applyFont="1" applyFill="1"/>
    <xf numFmtId="0" fontId="0" fillId="7" borderId="0" xfId="0" applyFill="1"/>
    <xf numFmtId="0" fontId="13" fillId="7" borderId="0" xfId="0" applyFont="1" applyFill="1" applyBorder="1"/>
    <xf numFmtId="1" fontId="0" fillId="0" borderId="0" xfId="0" applyNumberFormat="1"/>
    <xf numFmtId="0" fontId="13" fillId="0" borderId="1" xfId="0" applyFont="1" applyFill="1" applyBorder="1"/>
    <xf numFmtId="0" fontId="0" fillId="0" borderId="1" xfId="0" applyFill="1" applyBorder="1"/>
    <xf numFmtId="1" fontId="0" fillId="0" borderId="1" xfId="0" applyNumberFormat="1" applyFill="1" applyBorder="1"/>
    <xf numFmtId="0" fontId="2" fillId="6" borderId="0" xfId="0" applyFont="1" applyFill="1" applyAlignment="1">
      <alignment horizontal="left" vertical="center"/>
    </xf>
    <xf numFmtId="0" fontId="1" fillId="6" borderId="1" xfId="0" applyFont="1" applyFill="1" applyBorder="1" applyAlignment="1">
      <alignment horizontal="left" vertical="center"/>
    </xf>
    <xf numFmtId="0" fontId="2" fillId="6" borderId="1" xfId="0" applyFont="1" applyFill="1" applyBorder="1" applyAlignment="1">
      <alignment horizontal="left" vertical="center"/>
    </xf>
    <xf numFmtId="0" fontId="15" fillId="4" borderId="1" xfId="0" applyFont="1" applyFill="1" applyBorder="1" applyAlignment="1">
      <alignment horizontal="left" vertical="center"/>
    </xf>
    <xf numFmtId="0" fontId="1" fillId="6" borderId="0" xfId="0" applyFont="1" applyFill="1" applyAlignment="1">
      <alignment horizontal="left"/>
    </xf>
    <xf numFmtId="0" fontId="16" fillId="4" borderId="1" xfId="0" applyFont="1" applyFill="1" applyBorder="1" applyAlignment="1">
      <alignment horizontal="left" vertical="center"/>
    </xf>
    <xf numFmtId="14" fontId="1" fillId="0" borderId="1" xfId="0" applyNumberFormat="1" applyFont="1" applyFill="1" applyBorder="1" applyAlignment="1">
      <alignment horizontal="left" vertical="center"/>
    </xf>
    <xf numFmtId="14" fontId="15" fillId="4" borderId="1" xfId="0" applyNumberFormat="1" applyFont="1" applyFill="1" applyBorder="1" applyAlignment="1">
      <alignment horizontal="left" vertical="center"/>
    </xf>
    <xf numFmtId="14" fontId="16" fillId="4" borderId="1" xfId="0" applyNumberFormat="1" applyFont="1" applyFill="1" applyBorder="1" applyAlignment="1">
      <alignment horizontal="left" vertical="center"/>
    </xf>
    <xf numFmtId="0" fontId="1" fillId="0" borderId="1" xfId="0" applyNumberFormat="1" applyFont="1" applyFill="1" applyBorder="1" applyAlignment="1">
      <alignment horizontal="justify" vertical="center"/>
    </xf>
    <xf numFmtId="0" fontId="1" fillId="4" borderId="1" xfId="0" applyNumberFormat="1" applyFont="1" applyFill="1" applyBorder="1" applyAlignment="1">
      <alignment horizontal="justify" vertical="center"/>
    </xf>
    <xf numFmtId="1" fontId="1" fillId="0" borderId="1" xfId="0" applyNumberFormat="1" applyFont="1" applyFill="1" applyBorder="1" applyAlignment="1">
      <alignment horizontal="justify" vertical="center"/>
    </xf>
    <xf numFmtId="1" fontId="1" fillId="4" borderId="1" xfId="0" applyNumberFormat="1" applyFont="1" applyFill="1" applyBorder="1" applyAlignment="1">
      <alignment horizontal="justify" vertical="center"/>
    </xf>
    <xf numFmtId="10" fontId="1" fillId="0" borderId="1" xfId="1" applyNumberFormat="1" applyFont="1" applyFill="1" applyBorder="1" applyAlignment="1">
      <alignment horizontal="justify" vertical="center"/>
    </xf>
    <xf numFmtId="10" fontId="16" fillId="0" borderId="1" xfId="1" applyNumberFormat="1" applyFont="1" applyFill="1" applyBorder="1" applyAlignment="1">
      <alignment horizontal="justify" vertical="center"/>
    </xf>
    <xf numFmtId="0" fontId="2" fillId="6" borderId="0" xfId="0" applyFont="1" applyFill="1"/>
    <xf numFmtId="0" fontId="16" fillId="0" borderId="1" xfId="0" applyFont="1" applyFill="1" applyBorder="1" applyAlignment="1">
      <alignment horizontal="left" vertical="center"/>
    </xf>
    <xf numFmtId="0" fontId="2" fillId="0" borderId="0" xfId="0" applyFont="1" applyFill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57" fontId="1" fillId="4" borderId="1" xfId="0" applyNumberFormat="1" applyFont="1" applyFill="1" applyBorder="1" applyAlignment="1">
      <alignment horizontal="justify" vertical="center"/>
    </xf>
    <xf numFmtId="0" fontId="1" fillId="4" borderId="1" xfId="0" applyFont="1" applyFill="1" applyBorder="1" applyAlignment="1">
      <alignment horizontal="justify" vertical="top" wrapText="1"/>
    </xf>
    <xf numFmtId="0" fontId="1" fillId="4" borderId="1" xfId="0" applyFont="1" applyFill="1" applyBorder="1" applyAlignment="1">
      <alignment horizontal="justify" vertical="top"/>
    </xf>
    <xf numFmtId="0" fontId="1" fillId="4" borderId="1" xfId="0" applyFont="1" applyFill="1" applyBorder="1" applyAlignment="1">
      <alignment horizontal="left" vertical="center" wrapText="1"/>
    </xf>
    <xf numFmtId="14" fontId="1" fillId="4" borderId="1" xfId="0" applyNumberFormat="1" applyFont="1" applyFill="1" applyBorder="1" applyAlignment="1">
      <alignment horizontal="justify" vertical="center" wrapText="1"/>
    </xf>
    <xf numFmtId="0" fontId="1" fillId="4" borderId="1" xfId="0" applyFont="1" applyFill="1" applyBorder="1" applyAlignment="1">
      <alignment horizontal="justify" vertical="center" wrapText="1"/>
    </xf>
    <xf numFmtId="0" fontId="1" fillId="0" borderId="0" xfId="0" applyFont="1" applyFill="1" applyBorder="1" applyAlignment="1">
      <alignment horizontal="justify" vertical="center"/>
    </xf>
    <xf numFmtId="0" fontId="1" fillId="2" borderId="0" xfId="0" applyFont="1" applyFill="1" applyAlignment="1">
      <alignment horizontal="left"/>
    </xf>
    <xf numFmtId="0" fontId="1" fillId="4" borderId="1" xfId="0" applyFont="1" applyFill="1" applyBorder="1"/>
    <xf numFmtId="0" fontId="3" fillId="2" borderId="0" xfId="0" applyFont="1" applyFill="1"/>
    <xf numFmtId="0" fontId="1" fillId="2" borderId="0" xfId="0" applyFont="1" applyFill="1"/>
    <xf numFmtId="0" fontId="1" fillId="0" borderId="1" xfId="0" applyFont="1" applyFill="1" applyBorder="1" applyAlignment="1">
      <alignment horizontal="center" vertical="center"/>
    </xf>
    <xf numFmtId="0" fontId="13" fillId="7" borderId="0" xfId="0" applyFont="1" applyFill="1" applyAlignment="1">
      <alignment horizontal="left"/>
    </xf>
    <xf numFmtId="0" fontId="8" fillId="0" borderId="6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1" xfId="0" applyFont="1" applyBorder="1" applyAlignment="1">
      <alignment horizontal="justify" vertical="center"/>
    </xf>
    <xf numFmtId="0" fontId="8" fillId="2" borderId="1" xfId="0" applyFont="1" applyFill="1" applyBorder="1" applyAlignment="1">
      <alignment horizontal="justify" vertical="center"/>
    </xf>
  </cellXfs>
  <cellStyles count="2">
    <cellStyle name="百分比" xfId="1" builtinId="5"/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9"/>
  <sheetViews>
    <sheetView tabSelected="1" view="pageBreakPreview" zoomScale="85" zoomScaleNormal="100" workbookViewId="0">
      <pane xSplit="3" ySplit="6" topLeftCell="E7" activePane="bottomRight" state="frozen"/>
      <selection pane="topRight"/>
      <selection pane="bottomLeft"/>
      <selection pane="bottomRight" activeCell="I10" sqref="I10"/>
    </sheetView>
  </sheetViews>
  <sheetFormatPr defaultColWidth="9" defaultRowHeight="23.25" customHeight="1" x14ac:dyDescent="0.3"/>
  <cols>
    <col min="1" max="1" width="17.125" style="32" customWidth="1"/>
    <col min="2" max="2" width="11.75" style="3" customWidth="1"/>
    <col min="3" max="3" width="19.75" style="27" customWidth="1"/>
    <col min="4" max="14" width="20" style="3" customWidth="1"/>
    <col min="15" max="16384" width="9" style="3"/>
  </cols>
  <sheetData>
    <row r="1" spans="1:14" ht="23.25" customHeight="1" x14ac:dyDescent="0.35">
      <c r="A1" s="2"/>
      <c r="B1" s="21" t="s">
        <v>192</v>
      </c>
      <c r="C1" s="26"/>
      <c r="E1" s="29"/>
      <c r="L1" s="29"/>
      <c r="M1" s="29"/>
    </row>
    <row r="2" spans="1:14" ht="23.25" customHeight="1" x14ac:dyDescent="0.35">
      <c r="A2" s="2"/>
      <c r="B2" s="21" t="s">
        <v>70</v>
      </c>
      <c r="C2" s="26"/>
      <c r="E2" s="29"/>
      <c r="L2" s="29"/>
      <c r="M2" s="29"/>
    </row>
    <row r="3" spans="1:14" ht="23.25" customHeight="1" x14ac:dyDescent="0.35">
      <c r="A3" s="2"/>
      <c r="B3" s="21" t="s">
        <v>193</v>
      </c>
      <c r="C3" s="26"/>
      <c r="E3" s="29"/>
      <c r="L3" s="29"/>
      <c r="M3" s="29"/>
    </row>
    <row r="4" spans="1:14" ht="25.5" customHeight="1" x14ac:dyDescent="0.35">
      <c r="A4" s="2"/>
      <c r="B4" s="21" t="s">
        <v>0</v>
      </c>
      <c r="C4" s="26"/>
      <c r="E4" s="20"/>
      <c r="L4" s="100" t="s">
        <v>312</v>
      </c>
      <c r="M4" s="100"/>
      <c r="N4" s="101"/>
    </row>
    <row r="5" spans="1:14" ht="15.75" customHeight="1" thickBot="1" x14ac:dyDescent="0.3">
      <c r="A5" s="2"/>
      <c r="B5" s="21"/>
      <c r="C5" s="26"/>
      <c r="D5" s="19">
        <v>1</v>
      </c>
      <c r="E5" s="19">
        <v>2</v>
      </c>
      <c r="F5" s="19">
        <v>3</v>
      </c>
      <c r="G5" s="19">
        <v>4</v>
      </c>
      <c r="H5" s="19">
        <v>5</v>
      </c>
      <c r="I5" s="19">
        <v>6</v>
      </c>
      <c r="J5" s="19">
        <v>7</v>
      </c>
      <c r="K5" s="19">
        <v>8</v>
      </c>
      <c r="L5" s="98">
        <v>9</v>
      </c>
      <c r="M5" s="98">
        <v>10</v>
      </c>
      <c r="N5" s="98">
        <v>11</v>
      </c>
    </row>
    <row r="6" spans="1:14" ht="23.25" customHeight="1" x14ac:dyDescent="0.25">
      <c r="A6" s="53" t="s">
        <v>74</v>
      </c>
      <c r="B6" s="30" t="s">
        <v>1</v>
      </c>
      <c r="C6" s="6" t="s">
        <v>76</v>
      </c>
      <c r="D6" s="22" t="s">
        <v>299</v>
      </c>
      <c r="E6" s="5" t="s">
        <v>303</v>
      </c>
      <c r="F6" s="22" t="s">
        <v>304</v>
      </c>
      <c r="G6" s="22" t="s">
        <v>305</v>
      </c>
      <c r="H6" s="22" t="s">
        <v>306</v>
      </c>
      <c r="I6" s="22" t="s">
        <v>307</v>
      </c>
      <c r="J6" s="22" t="s">
        <v>308</v>
      </c>
      <c r="K6" s="22" t="s">
        <v>309</v>
      </c>
      <c r="L6" s="5" t="s">
        <v>310</v>
      </c>
      <c r="M6" s="22" t="s">
        <v>217</v>
      </c>
      <c r="N6" s="22" t="s">
        <v>226</v>
      </c>
    </row>
    <row r="7" spans="1:14" ht="23.25" customHeight="1" x14ac:dyDescent="0.25">
      <c r="A7" s="51"/>
      <c r="B7" s="30" t="s">
        <v>113</v>
      </c>
      <c r="C7" s="6" t="s">
        <v>71</v>
      </c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</row>
    <row r="8" spans="1:14" ht="26.25" customHeight="1" x14ac:dyDescent="0.25">
      <c r="A8" s="54"/>
      <c r="B8" s="30" t="s">
        <v>3</v>
      </c>
      <c r="C8" s="6" t="s">
        <v>4</v>
      </c>
      <c r="D8" s="5" t="s">
        <v>166</v>
      </c>
      <c r="E8" s="5" t="s">
        <v>198</v>
      </c>
      <c r="F8" s="22" t="s">
        <v>234</v>
      </c>
      <c r="G8" s="22" t="s">
        <v>244</v>
      </c>
      <c r="H8" s="22" t="s">
        <v>258</v>
      </c>
      <c r="I8" s="22" t="s">
        <v>278</v>
      </c>
      <c r="J8" s="22" t="s">
        <v>267</v>
      </c>
      <c r="K8" s="22" t="s">
        <v>288</v>
      </c>
      <c r="L8" s="5" t="s">
        <v>208</v>
      </c>
      <c r="M8" s="5" t="s">
        <v>218</v>
      </c>
      <c r="N8" s="22" t="s">
        <v>227</v>
      </c>
    </row>
    <row r="9" spans="1:14" ht="42.75" x14ac:dyDescent="0.25">
      <c r="A9" s="54"/>
      <c r="B9" s="30" t="s">
        <v>5</v>
      </c>
      <c r="C9" s="6" t="s">
        <v>6</v>
      </c>
      <c r="D9" s="5" t="s">
        <v>167</v>
      </c>
      <c r="E9" s="22" t="s">
        <v>199</v>
      </c>
      <c r="F9" s="22" t="s">
        <v>235</v>
      </c>
      <c r="G9" s="22" t="s">
        <v>245</v>
      </c>
      <c r="H9" s="22" t="s">
        <v>259</v>
      </c>
      <c r="I9" s="22" t="s">
        <v>279</v>
      </c>
      <c r="J9" s="22" t="s">
        <v>268</v>
      </c>
      <c r="K9" s="22" t="s">
        <v>289</v>
      </c>
      <c r="L9" s="22" t="s">
        <v>209</v>
      </c>
      <c r="M9" s="22" t="s">
        <v>219</v>
      </c>
      <c r="N9" s="5" t="s">
        <v>228</v>
      </c>
    </row>
    <row r="10" spans="1:14" ht="66.75" customHeight="1" x14ac:dyDescent="0.25">
      <c r="A10" s="54"/>
      <c r="B10" s="30" t="s">
        <v>7</v>
      </c>
      <c r="C10" s="6" t="s">
        <v>8</v>
      </c>
      <c r="D10" s="22" t="s">
        <v>200</v>
      </c>
      <c r="E10" s="22" t="s">
        <v>205</v>
      </c>
      <c r="F10" s="22" t="s">
        <v>241</v>
      </c>
      <c r="G10" s="22" t="s">
        <v>252</v>
      </c>
      <c r="H10" s="22" t="s">
        <v>263</v>
      </c>
      <c r="I10" s="22" t="s">
        <v>285</v>
      </c>
      <c r="J10" s="22" t="s">
        <v>275</v>
      </c>
      <c r="K10" s="22" t="s">
        <v>297</v>
      </c>
      <c r="L10" s="22" t="s">
        <v>214</v>
      </c>
      <c r="M10" s="22" t="s">
        <v>223</v>
      </c>
      <c r="N10" s="22" t="s">
        <v>231</v>
      </c>
    </row>
    <row r="11" spans="1:14" ht="14.25" x14ac:dyDescent="0.25">
      <c r="A11" s="54"/>
      <c r="B11" s="30" t="s">
        <v>9</v>
      </c>
      <c r="C11" s="6">
        <v>3.5</v>
      </c>
      <c r="D11" s="5">
        <v>2.8</v>
      </c>
      <c r="E11" s="5">
        <v>2.5</v>
      </c>
      <c r="F11" s="5">
        <v>2.5</v>
      </c>
      <c r="G11" s="5">
        <v>1.5</v>
      </c>
      <c r="H11" s="5">
        <v>4</v>
      </c>
      <c r="I11" s="5">
        <v>4.5</v>
      </c>
      <c r="J11" s="5">
        <v>4</v>
      </c>
      <c r="K11" s="5">
        <v>4.5</v>
      </c>
      <c r="L11" s="5">
        <v>3.25</v>
      </c>
      <c r="M11" s="5">
        <v>3.11</v>
      </c>
      <c r="N11" s="5">
        <v>2.8</v>
      </c>
    </row>
    <row r="12" spans="1:14" ht="85.5" x14ac:dyDescent="0.25">
      <c r="A12" s="55" t="s">
        <v>67</v>
      </c>
      <c r="B12" s="30" t="s">
        <v>10</v>
      </c>
      <c r="C12" s="6" t="s">
        <v>11</v>
      </c>
      <c r="D12" s="22" t="s">
        <v>190</v>
      </c>
      <c r="E12" s="5" t="s">
        <v>206</v>
      </c>
      <c r="F12" s="5" t="s">
        <v>243</v>
      </c>
      <c r="G12" s="5" t="s">
        <v>265</v>
      </c>
      <c r="H12" s="5" t="s">
        <v>266</v>
      </c>
      <c r="I12" s="5" t="s">
        <v>287</v>
      </c>
      <c r="J12" s="5" t="s">
        <v>277</v>
      </c>
      <c r="K12" s="5" t="s">
        <v>298</v>
      </c>
      <c r="L12" s="5" t="s">
        <v>215</v>
      </c>
      <c r="M12" s="22" t="s">
        <v>224</v>
      </c>
      <c r="N12" s="5" t="s">
        <v>232</v>
      </c>
    </row>
    <row r="13" spans="1:14" ht="14.25" x14ac:dyDescent="0.25">
      <c r="A13" s="54"/>
      <c r="B13" s="30" t="s">
        <v>12</v>
      </c>
      <c r="C13" s="6" t="s">
        <v>13</v>
      </c>
      <c r="D13" s="5" t="s">
        <v>189</v>
      </c>
      <c r="E13" s="5" t="s">
        <v>207</v>
      </c>
      <c r="F13" s="5" t="s">
        <v>242</v>
      </c>
      <c r="G13" s="5" t="s">
        <v>253</v>
      </c>
      <c r="H13" s="5" t="s">
        <v>264</v>
      </c>
      <c r="I13" s="5" t="s">
        <v>286</v>
      </c>
      <c r="J13" s="5" t="s">
        <v>276</v>
      </c>
      <c r="K13" s="5"/>
      <c r="L13" s="5" t="s">
        <v>216</v>
      </c>
      <c r="M13" s="5" t="s">
        <v>225</v>
      </c>
      <c r="N13" s="5" t="s">
        <v>233</v>
      </c>
    </row>
    <row r="14" spans="1:14" ht="14.25" hidden="1" x14ac:dyDescent="0.25">
      <c r="A14" s="54"/>
      <c r="B14" s="30" t="s">
        <v>14</v>
      </c>
      <c r="C14" s="6">
        <v>42563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</row>
    <row r="15" spans="1:14" ht="14.25" hidden="1" x14ac:dyDescent="0.25">
      <c r="A15" s="54"/>
      <c r="B15" s="30" t="s">
        <v>15</v>
      </c>
      <c r="C15" s="6" t="s">
        <v>16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</row>
    <row r="16" spans="1:14" s="1" customFormat="1" ht="28.5" x14ac:dyDescent="0.25">
      <c r="A16" s="56"/>
      <c r="B16" s="31" t="s">
        <v>17</v>
      </c>
      <c r="C16" s="12">
        <v>42539</v>
      </c>
      <c r="D16" s="23" t="s">
        <v>186</v>
      </c>
      <c r="E16" s="5" t="s">
        <v>202</v>
      </c>
      <c r="F16" s="5" t="s">
        <v>237</v>
      </c>
      <c r="G16" s="5" t="s">
        <v>250</v>
      </c>
      <c r="H16" s="5" t="s">
        <v>261</v>
      </c>
      <c r="I16" s="5" t="s">
        <v>283</v>
      </c>
      <c r="J16" s="5" t="s">
        <v>273</v>
      </c>
      <c r="K16" s="5" t="s">
        <v>295</v>
      </c>
      <c r="L16" s="91"/>
      <c r="M16" s="9"/>
      <c r="N16" s="95"/>
    </row>
    <row r="17" spans="1:16" ht="39" customHeight="1" x14ac:dyDescent="0.25">
      <c r="A17" s="54"/>
      <c r="B17" s="30" t="s">
        <v>18</v>
      </c>
      <c r="C17" s="12" t="s">
        <v>19</v>
      </c>
      <c r="D17" s="5" t="s">
        <v>187</v>
      </c>
      <c r="E17" s="5" t="s">
        <v>203</v>
      </c>
      <c r="F17" s="5" t="s">
        <v>238</v>
      </c>
      <c r="G17" s="5" t="s">
        <v>251</v>
      </c>
      <c r="H17" s="5" t="s">
        <v>262</v>
      </c>
      <c r="I17" s="97" t="s">
        <v>284</v>
      </c>
      <c r="J17" s="5" t="s">
        <v>274</v>
      </c>
      <c r="K17" s="97" t="s">
        <v>296</v>
      </c>
      <c r="L17" s="99"/>
      <c r="M17" s="9"/>
      <c r="N17" s="9"/>
    </row>
    <row r="18" spans="1:16" ht="28.5" x14ac:dyDescent="0.25">
      <c r="A18" s="54"/>
      <c r="B18" s="30" t="s">
        <v>20</v>
      </c>
      <c r="C18" s="6" t="s">
        <v>21</v>
      </c>
      <c r="D18" s="22" t="s">
        <v>188</v>
      </c>
      <c r="E18" s="11" t="s">
        <v>201</v>
      </c>
      <c r="F18" s="11" t="s">
        <v>239</v>
      </c>
      <c r="G18" s="11" t="s">
        <v>249</v>
      </c>
      <c r="H18" s="5" t="s">
        <v>260</v>
      </c>
      <c r="I18" s="5" t="s">
        <v>282</v>
      </c>
      <c r="J18" s="5" t="s">
        <v>272</v>
      </c>
      <c r="K18" s="5" t="s">
        <v>294</v>
      </c>
      <c r="L18" s="13"/>
      <c r="M18" s="13"/>
      <c r="N18" s="96"/>
    </row>
    <row r="19" spans="1:16" s="46" customFormat="1" ht="98.25" customHeight="1" x14ac:dyDescent="0.25">
      <c r="A19" s="51" t="s">
        <v>22</v>
      </c>
      <c r="B19" s="30" t="s">
        <v>191</v>
      </c>
      <c r="C19" s="6" t="s">
        <v>24</v>
      </c>
      <c r="D19" s="92"/>
      <c r="E19" s="92"/>
      <c r="F19" s="92"/>
      <c r="G19" s="93"/>
      <c r="H19" s="93"/>
      <c r="I19" s="93"/>
      <c r="J19" s="93"/>
      <c r="K19" s="93"/>
      <c r="L19" s="92"/>
      <c r="M19" s="93"/>
      <c r="N19" s="93"/>
    </row>
    <row r="20" spans="1:16" s="46" customFormat="1" ht="42.75" x14ac:dyDescent="0.25">
      <c r="A20" s="55" t="s">
        <v>114</v>
      </c>
      <c r="B20" s="30" t="s">
        <v>25</v>
      </c>
      <c r="C20" s="6" t="s">
        <v>194</v>
      </c>
      <c r="D20" s="93"/>
      <c r="E20" s="93"/>
      <c r="F20" s="93"/>
      <c r="G20" s="93"/>
      <c r="H20" s="93"/>
      <c r="I20" s="93"/>
      <c r="J20" s="93"/>
      <c r="K20" s="93"/>
      <c r="L20" s="93"/>
      <c r="M20" s="93"/>
      <c r="N20" s="93"/>
    </row>
    <row r="21" spans="1:16" s="46" customFormat="1" ht="123" customHeight="1" x14ac:dyDescent="0.25">
      <c r="A21" s="51" t="s">
        <v>165</v>
      </c>
      <c r="B21" s="30" t="s">
        <v>27</v>
      </c>
      <c r="C21" s="6" t="s">
        <v>185</v>
      </c>
      <c r="D21" s="93"/>
      <c r="E21" s="93"/>
      <c r="F21" s="93"/>
      <c r="G21" s="93"/>
      <c r="H21" s="93"/>
      <c r="I21" s="93"/>
      <c r="J21" s="93"/>
      <c r="K21" s="93"/>
      <c r="L21" s="93"/>
      <c r="M21" s="93"/>
      <c r="N21" s="93"/>
    </row>
    <row r="22" spans="1:16" s="46" customFormat="1" ht="42.75" hidden="1" x14ac:dyDescent="0.25">
      <c r="A22" s="51" t="s">
        <v>108</v>
      </c>
      <c r="B22" s="30" t="s">
        <v>109</v>
      </c>
      <c r="C22" s="6" t="s">
        <v>33</v>
      </c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</row>
    <row r="23" spans="1:16" s="46" customFormat="1" ht="42.75" x14ac:dyDescent="0.25">
      <c r="A23" s="51" t="s">
        <v>115</v>
      </c>
      <c r="B23" s="30" t="s">
        <v>72</v>
      </c>
      <c r="C23" s="6" t="s">
        <v>77</v>
      </c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</row>
    <row r="24" spans="1:16" s="46" customFormat="1" ht="56.25" customHeight="1" x14ac:dyDescent="0.25">
      <c r="A24" s="51" t="s">
        <v>116</v>
      </c>
      <c r="B24" s="30" t="s">
        <v>36</v>
      </c>
      <c r="C24" s="6" t="s">
        <v>68</v>
      </c>
      <c r="D24" s="15"/>
      <c r="E24" s="14"/>
      <c r="F24" s="15"/>
      <c r="G24" s="14"/>
      <c r="H24" s="14"/>
      <c r="I24" s="14"/>
      <c r="J24" s="14"/>
      <c r="K24" s="14"/>
      <c r="L24" s="15"/>
      <c r="M24" s="15"/>
      <c r="N24" s="15"/>
    </row>
    <row r="25" spans="1:16" ht="37.5" customHeight="1" x14ac:dyDescent="0.25">
      <c r="A25" s="51" t="s">
        <v>78</v>
      </c>
      <c r="B25" s="30" t="s">
        <v>73</v>
      </c>
      <c r="C25" s="6" t="s">
        <v>101</v>
      </c>
      <c r="D25" s="9"/>
      <c r="E25" s="9"/>
      <c r="F25" s="9"/>
      <c r="G25" s="9"/>
      <c r="H25" s="9"/>
      <c r="I25" s="9"/>
      <c r="J25" s="9"/>
      <c r="K25" s="9"/>
      <c r="L25" s="9"/>
      <c r="M25" s="9"/>
      <c r="N25" s="14"/>
    </row>
    <row r="26" spans="1:16" s="46" customFormat="1" ht="44.25" customHeight="1" x14ac:dyDescent="0.25">
      <c r="A26" s="51" t="s">
        <v>117</v>
      </c>
      <c r="B26" s="30" t="s">
        <v>41</v>
      </c>
      <c r="C26" s="6" t="s">
        <v>75</v>
      </c>
      <c r="D26" s="9"/>
      <c r="E26" s="9"/>
      <c r="F26" s="9"/>
      <c r="G26" s="9"/>
      <c r="H26" s="9"/>
      <c r="I26" s="9"/>
      <c r="J26" s="9"/>
      <c r="K26" s="9"/>
      <c r="L26" s="9"/>
      <c r="M26" s="9"/>
      <c r="N26" s="16"/>
    </row>
    <row r="27" spans="1:16" s="49" customFormat="1" ht="28.5" customHeight="1" thickBot="1" x14ac:dyDescent="0.3">
      <c r="A27" s="52" t="s">
        <v>43</v>
      </c>
      <c r="B27" s="47" t="s">
        <v>69</v>
      </c>
      <c r="C27" s="48" t="s">
        <v>45</v>
      </c>
      <c r="D27" s="94"/>
      <c r="E27" s="94"/>
      <c r="F27" s="94"/>
      <c r="G27" s="94"/>
      <c r="H27" s="94"/>
      <c r="I27" s="94"/>
      <c r="J27" s="94"/>
      <c r="K27" s="94"/>
      <c r="L27" s="94"/>
      <c r="M27" s="94"/>
      <c r="N27" s="94"/>
    </row>
    <row r="28" spans="1:16" ht="18" customHeight="1" x14ac:dyDescent="0.25">
      <c r="A28" s="33"/>
      <c r="B28" s="5"/>
      <c r="C28" s="6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</row>
    <row r="29" spans="1:16" s="19" customFormat="1" ht="38.25" hidden="1" customHeight="1" x14ac:dyDescent="0.25">
      <c r="A29" s="34"/>
      <c r="B29" s="24"/>
      <c r="C29" s="28"/>
      <c r="D29" s="25"/>
      <c r="E29" s="25"/>
      <c r="F29" s="24"/>
      <c r="G29" s="24"/>
      <c r="H29" s="24"/>
      <c r="I29" s="24"/>
      <c r="J29" s="24"/>
      <c r="K29" s="24"/>
      <c r="L29" s="25"/>
      <c r="M29" s="25"/>
      <c r="N29" s="24"/>
    </row>
    <row r="30" spans="1:16" s="73" customFormat="1" ht="23.25" hidden="1" customHeight="1" x14ac:dyDescent="0.25">
      <c r="A30" s="69"/>
      <c r="B30" s="70" t="s">
        <v>300</v>
      </c>
      <c r="C30" s="71"/>
      <c r="D30" s="24">
        <v>12000</v>
      </c>
      <c r="E30" s="24">
        <v>14289</v>
      </c>
      <c r="F30" s="24">
        <v>12480</v>
      </c>
      <c r="G30" s="24">
        <v>13964</v>
      </c>
      <c r="H30" s="24">
        <v>11500</v>
      </c>
      <c r="I30" s="24">
        <v>12500</v>
      </c>
      <c r="J30" s="24">
        <v>14000</v>
      </c>
      <c r="K30" s="24">
        <v>12600</v>
      </c>
      <c r="L30" s="72" t="s">
        <v>311</v>
      </c>
      <c r="M30" s="24"/>
      <c r="N30" s="24"/>
      <c r="O30" s="24"/>
      <c r="P30" s="24"/>
    </row>
    <row r="31" spans="1:16" s="73" customFormat="1" ht="23.25" hidden="1" customHeight="1" x14ac:dyDescent="0.25">
      <c r="A31" s="69"/>
      <c r="B31" s="70" t="s">
        <v>168</v>
      </c>
      <c r="C31" s="71"/>
      <c r="D31" s="24"/>
      <c r="E31" s="24">
        <v>40000</v>
      </c>
      <c r="F31" s="24">
        <v>31000</v>
      </c>
      <c r="G31" s="24"/>
      <c r="H31" s="24"/>
      <c r="I31" s="24"/>
      <c r="J31" s="24">
        <v>40000</v>
      </c>
      <c r="K31" s="72"/>
      <c r="L31" s="72"/>
      <c r="M31" s="24"/>
      <c r="N31" s="24"/>
      <c r="O31" s="72"/>
      <c r="P31" s="24"/>
    </row>
    <row r="32" spans="1:16" s="73" customFormat="1" ht="23.25" hidden="1" customHeight="1" x14ac:dyDescent="0.25">
      <c r="A32" s="69"/>
      <c r="B32" s="70" t="s">
        <v>169</v>
      </c>
      <c r="C32" s="71"/>
      <c r="D32" s="24"/>
      <c r="E32" s="24"/>
      <c r="F32" s="24"/>
      <c r="G32" s="24"/>
      <c r="H32" s="24"/>
      <c r="I32" s="24"/>
      <c r="J32" s="24"/>
      <c r="K32" s="24"/>
      <c r="L32" s="72"/>
      <c r="M32" s="24"/>
      <c r="N32" s="24"/>
      <c r="O32" s="24"/>
      <c r="P32" s="24"/>
    </row>
    <row r="33" spans="1:16" s="73" customFormat="1" ht="23.25" hidden="1" customHeight="1" x14ac:dyDescent="0.25">
      <c r="A33" s="69"/>
      <c r="B33" s="70" t="s">
        <v>170</v>
      </c>
      <c r="C33" s="71"/>
      <c r="D33" s="24">
        <v>366</v>
      </c>
      <c r="E33" s="24">
        <v>2424</v>
      </c>
      <c r="F33" s="24">
        <v>902</v>
      </c>
      <c r="G33" s="24">
        <v>146</v>
      </c>
      <c r="H33" s="24">
        <v>2018</v>
      </c>
      <c r="I33" s="74">
        <v>1287</v>
      </c>
      <c r="J33" s="74">
        <v>839</v>
      </c>
      <c r="K33" s="74">
        <v>771</v>
      </c>
      <c r="L33" s="72"/>
      <c r="M33" s="24"/>
      <c r="N33" s="24"/>
      <c r="O33" s="74"/>
      <c r="P33" s="24"/>
    </row>
    <row r="34" spans="1:16" s="73" customFormat="1" ht="23.25" hidden="1" customHeight="1" x14ac:dyDescent="0.25">
      <c r="A34" s="69"/>
      <c r="B34" s="70" t="s">
        <v>171</v>
      </c>
      <c r="C34" s="71"/>
      <c r="D34" s="24">
        <v>147</v>
      </c>
      <c r="E34" s="24">
        <v>1168</v>
      </c>
      <c r="F34" s="24">
        <v>879</v>
      </c>
      <c r="G34" s="24">
        <v>54</v>
      </c>
      <c r="H34" s="24">
        <v>940</v>
      </c>
      <c r="I34" s="74">
        <v>1025</v>
      </c>
      <c r="J34" s="74">
        <v>626</v>
      </c>
      <c r="K34" s="74">
        <v>380</v>
      </c>
      <c r="L34" s="72"/>
      <c r="M34" s="24"/>
      <c r="N34" s="24"/>
      <c r="O34" s="74"/>
      <c r="P34" s="24"/>
    </row>
    <row r="35" spans="1:16" s="73" customFormat="1" ht="23.25" hidden="1" customHeight="1" x14ac:dyDescent="0.25">
      <c r="A35" s="69"/>
      <c r="B35" s="70" t="s">
        <v>172</v>
      </c>
      <c r="C35" s="71"/>
      <c r="D35" s="75">
        <v>44593</v>
      </c>
      <c r="E35" s="75">
        <v>44470</v>
      </c>
      <c r="F35" s="75">
        <v>44197</v>
      </c>
      <c r="G35" s="75">
        <v>44531</v>
      </c>
      <c r="H35" s="75">
        <v>44105</v>
      </c>
      <c r="I35" s="75">
        <v>44166</v>
      </c>
      <c r="J35" s="75">
        <v>44348</v>
      </c>
      <c r="K35" s="75">
        <v>43862</v>
      </c>
      <c r="L35" s="76"/>
      <c r="M35" s="75"/>
      <c r="N35" s="75"/>
      <c r="O35" s="77"/>
      <c r="P35" s="75"/>
    </row>
    <row r="36" spans="1:16" s="73" customFormat="1" ht="23.25" hidden="1" customHeight="1" x14ac:dyDescent="0.25">
      <c r="A36" s="69"/>
      <c r="B36" s="70" t="s">
        <v>301</v>
      </c>
      <c r="C36" s="71"/>
      <c r="D36" s="75">
        <v>44673</v>
      </c>
      <c r="E36" s="75">
        <v>44673</v>
      </c>
      <c r="F36" s="75">
        <v>44651</v>
      </c>
      <c r="G36" s="75">
        <v>44673</v>
      </c>
      <c r="H36" s="75">
        <v>44651</v>
      </c>
      <c r="I36" s="75">
        <v>44673</v>
      </c>
      <c r="J36" s="75">
        <v>44651</v>
      </c>
      <c r="K36" s="75">
        <v>44651</v>
      </c>
      <c r="L36" s="75"/>
      <c r="M36" s="75"/>
      <c r="N36" s="75"/>
      <c r="O36" s="75"/>
      <c r="P36" s="75"/>
    </row>
    <row r="37" spans="1:16" s="73" customFormat="1" ht="23.25" hidden="1" customHeight="1" x14ac:dyDescent="0.25">
      <c r="A37" s="69"/>
      <c r="B37" s="70" t="s">
        <v>173</v>
      </c>
      <c r="C37" s="71"/>
      <c r="D37" s="78">
        <f>ROUND((D36-D35)/30,0)</f>
        <v>3</v>
      </c>
      <c r="E37" s="24">
        <f>ROUND((E36-E35)/30,0)</f>
        <v>7</v>
      </c>
      <c r="F37" s="24">
        <f t="shared" ref="F37:O37" si="0">ROUND((F36-F35)/30,0)</f>
        <v>15</v>
      </c>
      <c r="G37" s="24">
        <f t="shared" si="0"/>
        <v>5</v>
      </c>
      <c r="H37" s="24">
        <f t="shared" ref="H37:I37" si="1">ROUND((H36-H35)/30,0)</f>
        <v>18</v>
      </c>
      <c r="I37" s="24">
        <f t="shared" si="1"/>
        <v>17</v>
      </c>
      <c r="J37" s="24">
        <f t="shared" ref="J37:K37" si="2">ROUND((J36-J35)/30,0)</f>
        <v>10</v>
      </c>
      <c r="K37" s="24">
        <f t="shared" si="2"/>
        <v>26</v>
      </c>
      <c r="L37" s="79">
        <f>ROUND((L36-L35)/30,0)</f>
        <v>0</v>
      </c>
      <c r="M37" s="78">
        <f>ROUND((M36-M35)/30,0)</f>
        <v>0</v>
      </c>
      <c r="N37" s="78">
        <f>ROUND((N36-N35)/30,0)</f>
        <v>0</v>
      </c>
      <c r="O37" s="78">
        <f t="shared" si="0"/>
        <v>0</v>
      </c>
      <c r="P37" s="78">
        <f>ROUND((P36-P35)/30,0)</f>
        <v>0</v>
      </c>
    </row>
    <row r="38" spans="1:16" s="73" customFormat="1" ht="23.25" hidden="1" customHeight="1" x14ac:dyDescent="0.25">
      <c r="A38" s="69"/>
      <c r="B38" s="70" t="s">
        <v>174</v>
      </c>
      <c r="C38" s="71"/>
      <c r="D38" s="80">
        <f>D34/D37</f>
        <v>49</v>
      </c>
      <c r="E38" s="81">
        <f>E34/E37</f>
        <v>166.85714285714286</v>
      </c>
      <c r="F38" s="80">
        <f>F34/F37</f>
        <v>58.6</v>
      </c>
      <c r="G38" s="80">
        <f>G34/G37</f>
        <v>10.8</v>
      </c>
      <c r="H38" s="80">
        <f t="shared" ref="H38:K38" si="3">H34/H37</f>
        <v>52.222222222222221</v>
      </c>
      <c r="I38" s="80">
        <f t="shared" si="3"/>
        <v>60.294117647058826</v>
      </c>
      <c r="J38" s="80">
        <f t="shared" si="3"/>
        <v>62.6</v>
      </c>
      <c r="K38" s="80">
        <f t="shared" si="3"/>
        <v>14.615384615384615</v>
      </c>
      <c r="L38" s="81" t="e">
        <f>L34/L37</f>
        <v>#DIV/0!</v>
      </c>
      <c r="M38" s="80" t="e">
        <f t="shared" ref="M38" si="4">M34/M37</f>
        <v>#DIV/0!</v>
      </c>
      <c r="N38" s="80" t="e">
        <f>N34/N37</f>
        <v>#DIV/0!</v>
      </c>
      <c r="O38" s="80" t="e">
        <f t="shared" ref="O38" si="5">O34/O37</f>
        <v>#DIV/0!</v>
      </c>
      <c r="P38" s="80" t="e">
        <f>P34/P37</f>
        <v>#DIV/0!</v>
      </c>
    </row>
    <row r="39" spans="1:16" s="73" customFormat="1" ht="23.25" hidden="1" customHeight="1" x14ac:dyDescent="0.25">
      <c r="A39" s="69"/>
      <c r="B39" s="70" t="s">
        <v>302</v>
      </c>
      <c r="C39" s="71"/>
      <c r="D39" s="82">
        <f>D34/D33</f>
        <v>0.40163934426229508</v>
      </c>
      <c r="E39" s="82">
        <f>E34/E33</f>
        <v>0.48184818481848185</v>
      </c>
      <c r="F39" s="82">
        <f>F34/F33</f>
        <v>0.9745011086474501</v>
      </c>
      <c r="G39" s="82">
        <f t="shared" ref="G39:K39" si="6">G34/G33</f>
        <v>0.36986301369863012</v>
      </c>
      <c r="H39" s="82">
        <f t="shared" si="6"/>
        <v>0.46580773042616452</v>
      </c>
      <c r="I39" s="82">
        <f t="shared" si="6"/>
        <v>0.79642579642579647</v>
      </c>
      <c r="J39" s="82">
        <f t="shared" si="6"/>
        <v>0.74612634088200236</v>
      </c>
      <c r="K39" s="82">
        <f t="shared" si="6"/>
        <v>0.49286640726329445</v>
      </c>
      <c r="L39" s="82" t="e">
        <f>L34/L33</f>
        <v>#DIV/0!</v>
      </c>
      <c r="M39" s="82" t="e">
        <f>M34/M33</f>
        <v>#DIV/0!</v>
      </c>
      <c r="N39" s="82" t="e">
        <f>N34/N33</f>
        <v>#DIV/0!</v>
      </c>
      <c r="O39" s="83" t="e">
        <f t="shared" ref="O39" si="7">O34/O33</f>
        <v>#DIV/0!</v>
      </c>
      <c r="P39" s="82"/>
    </row>
    <row r="40" spans="1:16" s="45" customFormat="1" ht="28.5" hidden="1" x14ac:dyDescent="0.25">
      <c r="A40" s="84"/>
      <c r="B40" s="44" t="s">
        <v>175</v>
      </c>
      <c r="C40" s="43"/>
      <c r="D40" s="44" t="s">
        <v>181</v>
      </c>
      <c r="E40" s="5" t="s">
        <v>196</v>
      </c>
      <c r="F40" s="24" t="s">
        <v>236</v>
      </c>
      <c r="G40" s="25" t="s">
        <v>246</v>
      </c>
      <c r="H40" s="85" t="s">
        <v>256</v>
      </c>
      <c r="I40" s="85" t="s">
        <v>254</v>
      </c>
      <c r="J40" s="85" t="s">
        <v>269</v>
      </c>
      <c r="K40" s="85" t="s">
        <v>290</v>
      </c>
      <c r="L40" s="5" t="s">
        <v>212</v>
      </c>
      <c r="M40" s="5" t="s">
        <v>220</v>
      </c>
      <c r="N40" s="24" t="s">
        <v>229</v>
      </c>
      <c r="O40" s="85"/>
      <c r="P40" s="25"/>
    </row>
    <row r="41" spans="1:16" s="45" customFormat="1" ht="23.25" hidden="1" customHeight="1" x14ac:dyDescent="0.25">
      <c r="A41" s="84"/>
      <c r="B41" s="44" t="s">
        <v>176</v>
      </c>
      <c r="C41" s="43"/>
      <c r="D41" s="44" t="s">
        <v>182</v>
      </c>
      <c r="E41" s="44" t="s">
        <v>182</v>
      </c>
      <c r="F41" s="5" t="s">
        <v>211</v>
      </c>
      <c r="G41" s="5" t="s">
        <v>221</v>
      </c>
      <c r="H41" s="5" t="s">
        <v>211</v>
      </c>
      <c r="I41" s="5" t="s">
        <v>221</v>
      </c>
      <c r="J41" s="5" t="s">
        <v>221</v>
      </c>
      <c r="K41" s="5" t="s">
        <v>291</v>
      </c>
      <c r="L41" s="5" t="s">
        <v>211</v>
      </c>
      <c r="M41" s="24" t="s">
        <v>221</v>
      </c>
      <c r="N41" s="5" t="s">
        <v>211</v>
      </c>
      <c r="O41" s="5"/>
      <c r="P41" s="24"/>
    </row>
    <row r="42" spans="1:16" s="45" customFormat="1" ht="14.25" hidden="1" x14ac:dyDescent="0.25">
      <c r="A42" s="84"/>
      <c r="B42" s="44" t="s">
        <v>177</v>
      </c>
      <c r="C42" s="43"/>
      <c r="D42" s="44" t="s">
        <v>180</v>
      </c>
      <c r="E42" s="5" t="s">
        <v>195</v>
      </c>
      <c r="F42" s="5" t="s">
        <v>210</v>
      </c>
      <c r="G42" s="22" t="s">
        <v>247</v>
      </c>
      <c r="H42" s="5" t="s">
        <v>255</v>
      </c>
      <c r="I42" s="5" t="s">
        <v>280</v>
      </c>
      <c r="J42" s="5" t="s">
        <v>270</v>
      </c>
      <c r="K42" s="5" t="s">
        <v>292</v>
      </c>
      <c r="L42" s="5" t="s">
        <v>210</v>
      </c>
      <c r="M42" s="5" t="s">
        <v>210</v>
      </c>
      <c r="N42" s="5" t="s">
        <v>210</v>
      </c>
      <c r="O42" s="5"/>
      <c r="P42" s="5"/>
    </row>
    <row r="43" spans="1:16" s="45" customFormat="1" ht="23.25" hidden="1" customHeight="1" x14ac:dyDescent="0.25">
      <c r="A43" s="84"/>
      <c r="B43" s="44" t="s">
        <v>178</v>
      </c>
      <c r="C43" s="43"/>
      <c r="D43" s="44" t="s">
        <v>183</v>
      </c>
      <c r="E43" s="5" t="s">
        <v>197</v>
      </c>
      <c r="F43" s="5" t="s">
        <v>222</v>
      </c>
      <c r="G43" s="5" t="s">
        <v>213</v>
      </c>
      <c r="H43" s="5" t="s">
        <v>213</v>
      </c>
      <c r="I43" s="5" t="s">
        <v>222</v>
      </c>
      <c r="J43" s="5" t="s">
        <v>222</v>
      </c>
      <c r="K43" s="5" t="s">
        <v>222</v>
      </c>
      <c r="L43" s="5" t="s">
        <v>213</v>
      </c>
      <c r="M43" s="5" t="s">
        <v>222</v>
      </c>
      <c r="N43" s="5" t="s">
        <v>230</v>
      </c>
      <c r="O43" s="5"/>
      <c r="P43" s="5"/>
    </row>
    <row r="44" spans="1:16" s="49" customFormat="1" ht="28.5" hidden="1" x14ac:dyDescent="0.25">
      <c r="A44" s="86"/>
      <c r="B44" s="25" t="s">
        <v>179</v>
      </c>
      <c r="C44" s="87"/>
      <c r="D44" s="25" t="s">
        <v>184</v>
      </c>
      <c r="E44" s="22" t="s">
        <v>204</v>
      </c>
      <c r="F44" s="25" t="s">
        <v>240</v>
      </c>
      <c r="G44" s="25" t="s">
        <v>248</v>
      </c>
      <c r="H44" s="25" t="s">
        <v>257</v>
      </c>
      <c r="I44" s="25" t="s">
        <v>281</v>
      </c>
      <c r="J44" s="25" t="s">
        <v>271</v>
      </c>
      <c r="K44" s="25" t="s">
        <v>293</v>
      </c>
      <c r="L44" s="25"/>
      <c r="M44" s="88"/>
      <c r="N44" s="25"/>
      <c r="O44" s="25"/>
      <c r="P44" s="25"/>
    </row>
    <row r="45" spans="1:16" s="19" customFormat="1" ht="23.25" hidden="1" customHeight="1" x14ac:dyDescent="0.25">
      <c r="A45" s="89"/>
      <c r="B45" s="24"/>
      <c r="C45" s="90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</row>
    <row r="46" spans="1:16" s="42" customFormat="1" ht="21" hidden="1" customHeight="1" x14ac:dyDescent="0.25">
      <c r="A46" s="102" t="s">
        <v>102</v>
      </c>
      <c r="B46" s="70" t="s">
        <v>105</v>
      </c>
      <c r="C46" s="70" t="s">
        <v>103</v>
      </c>
      <c r="D46" s="22"/>
      <c r="E46" s="5"/>
      <c r="F46" s="22"/>
      <c r="G46" s="22"/>
      <c r="H46" s="22"/>
      <c r="I46" s="22"/>
      <c r="J46" s="22"/>
      <c r="K46" s="22"/>
      <c r="L46" s="5"/>
      <c r="M46" s="5"/>
      <c r="N46" s="22"/>
    </row>
    <row r="47" spans="1:16" s="42" customFormat="1" ht="21" hidden="1" customHeight="1" x14ac:dyDescent="0.25">
      <c r="A47" s="102"/>
      <c r="B47" s="70" t="s">
        <v>118</v>
      </c>
      <c r="C47" s="70"/>
      <c r="D47" s="22"/>
      <c r="E47" s="5"/>
      <c r="F47" s="22"/>
      <c r="G47" s="22"/>
      <c r="H47" s="22"/>
      <c r="I47" s="22"/>
      <c r="J47" s="22"/>
      <c r="K47" s="22"/>
      <c r="L47" s="5"/>
      <c r="M47" s="5"/>
      <c r="N47" s="22"/>
    </row>
    <row r="48" spans="1:16" s="42" customFormat="1" ht="21" hidden="1" customHeight="1" x14ac:dyDescent="0.25">
      <c r="A48" s="102"/>
      <c r="B48" s="70" t="s">
        <v>104</v>
      </c>
      <c r="C48" s="70" t="s">
        <v>104</v>
      </c>
      <c r="D48" s="22"/>
      <c r="E48" s="5"/>
      <c r="F48" s="22"/>
      <c r="G48" s="22"/>
      <c r="H48" s="22"/>
      <c r="I48" s="22"/>
      <c r="J48" s="22"/>
      <c r="K48" s="22"/>
      <c r="L48" s="22"/>
      <c r="M48" s="22"/>
      <c r="N48" s="22"/>
    </row>
    <row r="49" spans="1:14" s="42" customFormat="1" ht="21" hidden="1" customHeight="1" x14ac:dyDescent="0.25">
      <c r="A49" s="102"/>
      <c r="B49" s="70" t="s">
        <v>106</v>
      </c>
      <c r="C49" s="70"/>
      <c r="D49" s="22"/>
      <c r="E49" s="5"/>
      <c r="F49" s="22"/>
      <c r="G49" s="22"/>
      <c r="H49" s="22"/>
      <c r="I49" s="22"/>
      <c r="J49" s="22"/>
      <c r="K49" s="22"/>
      <c r="L49" s="22"/>
      <c r="M49" s="5"/>
      <c r="N49" s="22"/>
    </row>
  </sheetData>
  <mergeCells count="1">
    <mergeCell ref="A46:A49"/>
  </mergeCells>
  <phoneticPr fontId="5" type="noConversion"/>
  <pageMargins left="0.25" right="0.25" top="0.75" bottom="0.75" header="0.3" footer="0.3"/>
  <pageSetup paperSize="9" scale="4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workbookViewId="0">
      <selection activeCell="E13" sqref="E13"/>
    </sheetView>
  </sheetViews>
  <sheetFormatPr defaultColWidth="9" defaultRowHeight="14.25" x14ac:dyDescent="0.25"/>
  <cols>
    <col min="1" max="1" width="15" style="2" customWidth="1"/>
    <col min="2" max="2" width="13.75" style="3" customWidth="1"/>
    <col min="3" max="3" width="19.75" style="2" customWidth="1"/>
    <col min="4" max="4" width="20.5" style="3" customWidth="1"/>
    <col min="5" max="5" width="19.625" style="3" customWidth="1"/>
    <col min="6" max="6" width="20.375" style="3" customWidth="1"/>
    <col min="7" max="16384" width="9" style="3"/>
  </cols>
  <sheetData>
    <row r="1" spans="1:6" ht="27" customHeight="1" x14ac:dyDescent="0.25">
      <c r="A1" s="4"/>
      <c r="B1" s="5" t="s">
        <v>1</v>
      </c>
      <c r="C1" s="6" t="s">
        <v>2</v>
      </c>
      <c r="D1" s="7" t="s">
        <v>46</v>
      </c>
      <c r="E1" s="8" t="s">
        <v>47</v>
      </c>
      <c r="F1" s="8" t="s">
        <v>48</v>
      </c>
    </row>
    <row r="2" spans="1:6" ht="28.5" x14ac:dyDescent="0.25">
      <c r="B2" s="5" t="s">
        <v>3</v>
      </c>
      <c r="C2" s="6" t="s">
        <v>4</v>
      </c>
      <c r="D2" s="5" t="s">
        <v>49</v>
      </c>
      <c r="E2" s="5" t="s">
        <v>50</v>
      </c>
      <c r="F2" s="9"/>
    </row>
    <row r="3" spans="1:6" ht="57" customHeight="1" x14ac:dyDescent="0.25">
      <c r="B3" s="5" t="s">
        <v>5</v>
      </c>
      <c r="C3" s="6" t="s">
        <v>6</v>
      </c>
      <c r="D3" s="5" t="s">
        <v>51</v>
      </c>
      <c r="E3" s="5" t="s">
        <v>52</v>
      </c>
      <c r="F3" s="9"/>
    </row>
    <row r="4" spans="1:6" ht="42.75" x14ac:dyDescent="0.25">
      <c r="B4" s="5" t="s">
        <v>7</v>
      </c>
      <c r="C4" s="6" t="s">
        <v>8</v>
      </c>
      <c r="D4" s="5" t="s">
        <v>53</v>
      </c>
      <c r="E4" s="5" t="s">
        <v>54</v>
      </c>
      <c r="F4" s="9"/>
    </row>
    <row r="5" spans="1:6" x14ac:dyDescent="0.25">
      <c r="B5" s="5" t="s">
        <v>9</v>
      </c>
      <c r="C5" s="6">
        <v>3.5</v>
      </c>
      <c r="D5" s="5">
        <v>1.6</v>
      </c>
      <c r="E5" s="5">
        <v>2.2999999999999998</v>
      </c>
      <c r="F5" s="9"/>
    </row>
    <row r="6" spans="1:6" ht="92.25" customHeight="1" x14ac:dyDescent="0.25">
      <c r="B6" s="5" t="s">
        <v>10</v>
      </c>
      <c r="C6" s="6" t="s">
        <v>11</v>
      </c>
      <c r="D6" s="5" t="s">
        <v>55</v>
      </c>
      <c r="E6" s="5" t="s">
        <v>56</v>
      </c>
      <c r="F6" s="9"/>
    </row>
    <row r="7" spans="1:6" x14ac:dyDescent="0.25">
      <c r="B7" s="5" t="s">
        <v>12</v>
      </c>
      <c r="C7" s="6" t="s">
        <v>13</v>
      </c>
      <c r="D7" s="5" t="s">
        <v>57</v>
      </c>
      <c r="E7" s="5" t="s">
        <v>58</v>
      </c>
      <c r="F7" s="9"/>
    </row>
    <row r="8" spans="1:6" hidden="1" x14ac:dyDescent="0.25">
      <c r="B8" s="5" t="s">
        <v>14</v>
      </c>
      <c r="C8" s="6">
        <v>42563</v>
      </c>
      <c r="D8" s="5"/>
      <c r="E8" s="5"/>
      <c r="F8" s="9"/>
    </row>
    <row r="9" spans="1:6" hidden="1" x14ac:dyDescent="0.25">
      <c r="B9" s="5" t="s">
        <v>15</v>
      </c>
      <c r="C9" s="6" t="s">
        <v>16</v>
      </c>
      <c r="D9" s="5"/>
      <c r="E9" s="5"/>
      <c r="F9" s="9"/>
    </row>
    <row r="10" spans="1:6" s="1" customFormat="1" x14ac:dyDescent="0.25">
      <c r="A10" s="10"/>
      <c r="B10" s="11" t="s">
        <v>17</v>
      </c>
      <c r="C10" s="12">
        <v>42539</v>
      </c>
      <c r="D10" s="11">
        <v>43678</v>
      </c>
      <c r="E10" s="13"/>
      <c r="F10" s="13"/>
    </row>
    <row r="11" spans="1:6" ht="36" customHeight="1" x14ac:dyDescent="0.25">
      <c r="B11" s="5" t="s">
        <v>18</v>
      </c>
      <c r="C11" s="12" t="s">
        <v>19</v>
      </c>
      <c r="D11" s="9"/>
      <c r="E11" s="9"/>
      <c r="F11" s="9"/>
    </row>
    <row r="12" spans="1:6" ht="28.5" x14ac:dyDescent="0.25">
      <c r="B12" s="5" t="s">
        <v>20</v>
      </c>
      <c r="C12" s="6" t="s">
        <v>21</v>
      </c>
      <c r="D12" s="9"/>
      <c r="E12" s="9"/>
      <c r="F12" s="9"/>
    </row>
    <row r="13" spans="1:6" ht="42.75" x14ac:dyDescent="0.25">
      <c r="B13" s="5" t="s">
        <v>23</v>
      </c>
      <c r="C13" s="6" t="s">
        <v>59</v>
      </c>
      <c r="D13" s="9"/>
      <c r="E13" s="9"/>
      <c r="F13" s="9"/>
    </row>
    <row r="14" spans="1:6" ht="20.25" customHeight="1" x14ac:dyDescent="0.25">
      <c r="B14" s="5" t="s">
        <v>25</v>
      </c>
      <c r="C14" s="6" t="s">
        <v>26</v>
      </c>
      <c r="D14" s="9"/>
      <c r="E14" s="9"/>
      <c r="F14" s="9"/>
    </row>
    <row r="15" spans="1:6" ht="102.75" customHeight="1" x14ac:dyDescent="0.25">
      <c r="A15" s="4" t="s">
        <v>60</v>
      </c>
      <c r="B15" s="5" t="s">
        <v>27</v>
      </c>
      <c r="C15" s="6" t="s">
        <v>61</v>
      </c>
      <c r="D15" s="9"/>
      <c r="E15" s="9"/>
      <c r="F15" s="9"/>
    </row>
    <row r="16" spans="1:6" ht="55.5" customHeight="1" x14ac:dyDescent="0.25">
      <c r="A16" s="4" t="s">
        <v>28</v>
      </c>
      <c r="B16" s="5" t="s">
        <v>29</v>
      </c>
      <c r="C16" s="6" t="s">
        <v>30</v>
      </c>
      <c r="D16" s="9"/>
      <c r="E16" s="9"/>
      <c r="F16" s="9"/>
    </row>
    <row r="17" spans="1:6" ht="69.75" customHeight="1" x14ac:dyDescent="0.25">
      <c r="A17" s="4" t="s">
        <v>31</v>
      </c>
      <c r="B17" s="5" t="s">
        <v>32</v>
      </c>
      <c r="C17" s="6" t="s">
        <v>33</v>
      </c>
      <c r="D17" s="9"/>
      <c r="E17" s="9"/>
      <c r="F17" s="9"/>
    </row>
    <row r="18" spans="1:6" x14ac:dyDescent="0.25">
      <c r="A18" s="4"/>
      <c r="B18" s="5" t="s">
        <v>34</v>
      </c>
      <c r="C18" s="6" t="s">
        <v>35</v>
      </c>
      <c r="D18" s="9"/>
      <c r="E18" s="9"/>
      <c r="F18" s="9"/>
    </row>
    <row r="19" spans="1:6" ht="76.900000000000006" customHeight="1" x14ac:dyDescent="0.25">
      <c r="A19" s="4" t="s">
        <v>62</v>
      </c>
      <c r="B19" s="5" t="s">
        <v>36</v>
      </c>
      <c r="C19" s="6" t="s">
        <v>63</v>
      </c>
      <c r="D19" s="14"/>
      <c r="E19" s="15"/>
      <c r="F19" s="15"/>
    </row>
    <row r="20" spans="1:6" ht="76.900000000000006" customHeight="1" x14ac:dyDescent="0.25">
      <c r="A20" s="4" t="s">
        <v>64</v>
      </c>
      <c r="B20" s="5" t="s">
        <v>65</v>
      </c>
      <c r="C20" s="6" t="s">
        <v>66</v>
      </c>
      <c r="D20" s="14"/>
      <c r="E20" s="15"/>
      <c r="F20" s="15"/>
    </row>
    <row r="21" spans="1:6" ht="42.75" x14ac:dyDescent="0.25">
      <c r="A21" s="4" t="s">
        <v>37</v>
      </c>
      <c r="B21" s="5" t="s">
        <v>38</v>
      </c>
      <c r="C21" s="6" t="s">
        <v>39</v>
      </c>
      <c r="D21" s="16"/>
      <c r="E21" s="9"/>
      <c r="F21" s="9"/>
    </row>
    <row r="22" spans="1:6" ht="28.5" x14ac:dyDescent="0.25">
      <c r="A22" s="4" t="s">
        <v>40</v>
      </c>
      <c r="B22" s="5" t="s">
        <v>41</v>
      </c>
      <c r="C22" s="6" t="s">
        <v>42</v>
      </c>
      <c r="D22" s="16"/>
      <c r="E22" s="9"/>
      <c r="F22" s="9"/>
    </row>
    <row r="23" spans="1:6" ht="28.5" x14ac:dyDescent="0.25">
      <c r="A23" s="4"/>
      <c r="B23" s="5" t="s">
        <v>44</v>
      </c>
      <c r="C23" s="6" t="s">
        <v>45</v>
      </c>
      <c r="D23" s="17"/>
      <c r="E23" s="5"/>
      <c r="F23" s="5"/>
    </row>
    <row r="24" spans="1:6" x14ac:dyDescent="0.25">
      <c r="A24" s="4"/>
      <c r="B24" s="5"/>
      <c r="C24" s="18"/>
      <c r="D24" s="17"/>
      <c r="E24" s="5"/>
      <c r="F24" s="5"/>
    </row>
  </sheetData>
  <phoneticPr fontId="5" type="noConversion"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5" type="noConversion"/>
  <pageMargins left="0.69930555555555596" right="0.69930555555555596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9"/>
  <sheetViews>
    <sheetView topLeftCell="B16" workbookViewId="0">
      <selection activeCell="C27" sqref="C27:I36"/>
    </sheetView>
  </sheetViews>
  <sheetFormatPr defaultRowHeight="13.5" x14ac:dyDescent="0.15"/>
  <cols>
    <col min="1" max="1" width="8" customWidth="1"/>
    <col min="2" max="2" width="17.375" customWidth="1"/>
    <col min="3" max="3" width="15" customWidth="1"/>
    <col min="4" max="4" width="20.875" customWidth="1"/>
    <col min="6" max="6" width="11.625" customWidth="1"/>
    <col min="7" max="7" width="12.75" customWidth="1"/>
    <col min="8" max="8" width="13.875" customWidth="1"/>
    <col min="9" max="10" width="18.875" customWidth="1"/>
  </cols>
  <sheetData>
    <row r="1" spans="1:10" x14ac:dyDescent="0.15">
      <c r="A1" s="108" t="s">
        <v>96</v>
      </c>
      <c r="B1" s="108" t="s">
        <v>1</v>
      </c>
      <c r="C1" s="108" t="s">
        <v>119</v>
      </c>
      <c r="D1" s="108" t="s">
        <v>98</v>
      </c>
      <c r="E1" s="108" t="s">
        <v>25</v>
      </c>
      <c r="F1" s="35" t="s">
        <v>79</v>
      </c>
      <c r="G1" s="108" t="s">
        <v>81</v>
      </c>
      <c r="H1" s="35" t="s">
        <v>82</v>
      </c>
      <c r="I1" s="108" t="s">
        <v>107</v>
      </c>
      <c r="J1" s="106" t="s">
        <v>99</v>
      </c>
    </row>
    <row r="2" spans="1:10" x14ac:dyDescent="0.15">
      <c r="A2" s="108"/>
      <c r="B2" s="108"/>
      <c r="C2" s="108"/>
      <c r="D2" s="108"/>
      <c r="E2" s="108"/>
      <c r="F2" s="35" t="s">
        <v>80</v>
      </c>
      <c r="G2" s="108"/>
      <c r="H2" s="35" t="s">
        <v>83</v>
      </c>
      <c r="I2" s="108"/>
      <c r="J2" s="107"/>
    </row>
    <row r="3" spans="1:10" x14ac:dyDescent="0.15">
      <c r="A3" s="109" t="s">
        <v>97</v>
      </c>
      <c r="B3" s="109" t="s">
        <v>84</v>
      </c>
      <c r="C3" s="57"/>
      <c r="D3" s="39" t="s">
        <v>85</v>
      </c>
      <c r="E3" s="39" t="s">
        <v>138</v>
      </c>
      <c r="F3" s="40">
        <v>113</v>
      </c>
      <c r="G3" s="40" t="s">
        <v>87</v>
      </c>
      <c r="H3" s="40" t="s">
        <v>88</v>
      </c>
      <c r="I3" s="40"/>
      <c r="J3" s="41" t="s">
        <v>100</v>
      </c>
    </row>
    <row r="4" spans="1:10" x14ac:dyDescent="0.15">
      <c r="A4" s="109"/>
      <c r="B4" s="109"/>
      <c r="C4" s="57"/>
      <c r="D4" s="39" t="s">
        <v>89</v>
      </c>
      <c r="E4" s="39" t="s">
        <v>86</v>
      </c>
      <c r="F4" s="40" t="s">
        <v>90</v>
      </c>
      <c r="G4" s="40" t="s">
        <v>91</v>
      </c>
      <c r="H4" s="40" t="s">
        <v>92</v>
      </c>
      <c r="I4" s="40"/>
      <c r="J4" s="41" t="s">
        <v>100</v>
      </c>
    </row>
    <row r="5" spans="1:10" x14ac:dyDescent="0.15">
      <c r="A5" s="109"/>
      <c r="B5" s="109"/>
      <c r="C5" s="57"/>
      <c r="D5" s="39" t="s">
        <v>93</v>
      </c>
      <c r="E5" s="39" t="s">
        <v>86</v>
      </c>
      <c r="F5" s="40" t="s">
        <v>94</v>
      </c>
      <c r="G5" s="40" t="s">
        <v>95</v>
      </c>
      <c r="H5" s="40" t="s">
        <v>92</v>
      </c>
      <c r="I5" s="40"/>
      <c r="J5" s="41" t="s">
        <v>100</v>
      </c>
    </row>
    <row r="6" spans="1:10" ht="18.75" customHeight="1" x14ac:dyDescent="0.15">
      <c r="A6" s="38">
        <v>3</v>
      </c>
      <c r="B6" s="38" t="s">
        <v>141</v>
      </c>
      <c r="C6" s="38"/>
      <c r="D6" s="36" t="s">
        <v>111</v>
      </c>
      <c r="E6" s="36"/>
      <c r="F6" s="60" t="s">
        <v>112</v>
      </c>
      <c r="G6" s="37"/>
      <c r="H6" s="37"/>
      <c r="I6" s="37"/>
      <c r="J6" s="37"/>
    </row>
    <row r="7" spans="1:10" ht="18.75" customHeight="1" x14ac:dyDescent="0.15">
      <c r="A7" s="38">
        <v>4</v>
      </c>
      <c r="B7" s="104" t="s">
        <v>127</v>
      </c>
      <c r="C7" s="58"/>
      <c r="D7" s="36" t="s">
        <v>120</v>
      </c>
      <c r="E7" s="36" t="s">
        <v>139</v>
      </c>
      <c r="F7" s="60" t="s">
        <v>122</v>
      </c>
      <c r="G7" s="37"/>
      <c r="H7" s="37" t="s">
        <v>121</v>
      </c>
      <c r="I7" s="37"/>
      <c r="J7" s="37"/>
    </row>
    <row r="8" spans="1:10" ht="18.75" customHeight="1" x14ac:dyDescent="0.15">
      <c r="A8" s="38"/>
      <c r="B8" s="105"/>
      <c r="C8" s="59"/>
      <c r="D8" s="50" t="s">
        <v>140</v>
      </c>
      <c r="E8" s="36"/>
      <c r="F8" s="60" t="s">
        <v>110</v>
      </c>
      <c r="G8" s="37"/>
      <c r="H8" s="37" t="s">
        <v>123</v>
      </c>
      <c r="I8" s="37"/>
      <c r="J8" s="37"/>
    </row>
    <row r="9" spans="1:10" ht="18.75" customHeight="1" x14ac:dyDescent="0.15">
      <c r="A9" s="38">
        <v>5</v>
      </c>
      <c r="B9" s="38" t="s">
        <v>124</v>
      </c>
      <c r="C9" s="38"/>
      <c r="D9" s="36"/>
      <c r="E9" s="36"/>
      <c r="F9" s="60"/>
      <c r="G9" s="37"/>
      <c r="H9" s="37"/>
      <c r="I9" s="37"/>
      <c r="J9" s="37"/>
    </row>
    <row r="10" spans="1:10" ht="18.75" customHeight="1" x14ac:dyDescent="0.15">
      <c r="A10" s="38">
        <v>6</v>
      </c>
      <c r="B10" s="38" t="s">
        <v>125</v>
      </c>
      <c r="C10" s="38"/>
      <c r="D10" s="36"/>
      <c r="E10" s="36"/>
      <c r="F10" s="37"/>
      <c r="G10" s="37"/>
      <c r="H10" s="37"/>
      <c r="I10" s="37"/>
      <c r="J10" s="37"/>
    </row>
    <row r="11" spans="1:10" ht="18.75" customHeight="1" x14ac:dyDescent="0.15">
      <c r="A11" s="38">
        <v>7</v>
      </c>
      <c r="B11" s="38" t="s">
        <v>143</v>
      </c>
      <c r="C11" s="38"/>
      <c r="D11" s="36"/>
      <c r="E11" s="36"/>
      <c r="F11" s="37"/>
      <c r="G11" s="37"/>
      <c r="H11" s="37"/>
      <c r="I11" s="37"/>
      <c r="J11" s="37"/>
    </row>
    <row r="12" spans="1:10" ht="18.75" customHeight="1" x14ac:dyDescent="0.15">
      <c r="A12" s="38">
        <v>8</v>
      </c>
      <c r="B12" s="38" t="s">
        <v>144</v>
      </c>
      <c r="C12" s="38"/>
      <c r="D12" s="36"/>
      <c r="E12" s="36"/>
      <c r="F12" s="37"/>
      <c r="G12" s="37"/>
      <c r="H12" s="37"/>
      <c r="I12" s="37"/>
      <c r="J12" s="37"/>
    </row>
    <row r="13" spans="1:10" ht="18.75" customHeight="1" x14ac:dyDescent="0.15">
      <c r="A13" s="38">
        <v>9</v>
      </c>
      <c r="B13" s="38"/>
      <c r="C13" s="38"/>
      <c r="D13" s="36"/>
      <c r="E13" s="36"/>
      <c r="F13" s="37"/>
      <c r="G13" s="37"/>
      <c r="H13" s="37"/>
      <c r="I13" s="37"/>
      <c r="J13" s="37"/>
    </row>
    <row r="14" spans="1:10" ht="18.75" customHeight="1" x14ac:dyDescent="0.15">
      <c r="A14" s="38">
        <v>10</v>
      </c>
      <c r="B14" s="38"/>
      <c r="C14" s="38"/>
      <c r="D14" s="36"/>
      <c r="E14" s="36"/>
      <c r="F14" s="37"/>
      <c r="G14" s="37"/>
      <c r="H14" s="37"/>
      <c r="I14" s="37"/>
      <c r="J14" s="37"/>
    </row>
    <row r="15" spans="1:10" ht="18.75" customHeight="1" x14ac:dyDescent="0.15">
      <c r="A15" s="38">
        <v>11</v>
      </c>
      <c r="B15" s="38"/>
      <c r="C15" s="38"/>
      <c r="D15" s="36"/>
      <c r="E15" s="36"/>
      <c r="F15" s="37"/>
      <c r="G15" s="37"/>
      <c r="H15" s="37"/>
      <c r="I15" s="37"/>
      <c r="J15" s="37"/>
    </row>
    <row r="16" spans="1:10" ht="18.75" customHeight="1" x14ac:dyDescent="0.15">
      <c r="A16" s="38">
        <v>12</v>
      </c>
      <c r="B16" s="38"/>
      <c r="C16" s="38"/>
      <c r="D16" s="36"/>
      <c r="E16" s="36"/>
      <c r="F16" s="37"/>
      <c r="G16" s="37"/>
      <c r="H16" s="37"/>
      <c r="I16" s="37"/>
      <c r="J16" s="37"/>
    </row>
    <row r="17" spans="1:10" ht="18.75" customHeight="1" x14ac:dyDescent="0.15">
      <c r="A17" s="38">
        <v>13</v>
      </c>
      <c r="B17" s="38"/>
      <c r="C17" s="38"/>
      <c r="D17" s="36"/>
      <c r="E17" s="36"/>
      <c r="F17" s="37"/>
      <c r="G17" s="37"/>
      <c r="H17" s="37"/>
      <c r="I17" s="37"/>
      <c r="J17" s="37"/>
    </row>
    <row r="18" spans="1:10" ht="18.75" customHeight="1" x14ac:dyDescent="0.15">
      <c r="A18" s="38">
        <v>14</v>
      </c>
      <c r="B18" s="38"/>
      <c r="C18" s="38"/>
      <c r="D18" s="36"/>
      <c r="E18" s="36"/>
      <c r="F18" s="37"/>
      <c r="G18" s="37"/>
      <c r="H18" s="37"/>
      <c r="I18" s="37"/>
      <c r="J18" s="37"/>
    </row>
    <row r="19" spans="1:10" ht="18.75" customHeight="1" x14ac:dyDescent="0.15">
      <c r="A19" s="38">
        <v>15</v>
      </c>
      <c r="B19" s="38"/>
      <c r="C19" s="38"/>
      <c r="D19" s="36"/>
      <c r="E19" s="36"/>
      <c r="F19" s="37"/>
      <c r="G19" s="37"/>
      <c r="H19" s="37"/>
      <c r="I19" s="37"/>
      <c r="J19" s="37"/>
    </row>
    <row r="21" spans="1:10" x14ac:dyDescent="0.15">
      <c r="C21" s="103" t="s">
        <v>146</v>
      </c>
      <c r="D21" s="62" t="s">
        <v>132</v>
      </c>
      <c r="E21" s="62" t="s">
        <v>137</v>
      </c>
      <c r="F21" s="63">
        <v>236</v>
      </c>
      <c r="G21" s="63"/>
      <c r="H21" s="62" t="s">
        <v>126</v>
      </c>
      <c r="I21" s="62" t="s">
        <v>131</v>
      </c>
      <c r="J21">
        <f>2200/F21</f>
        <v>9.3220338983050848</v>
      </c>
    </row>
    <row r="22" spans="1:10" x14ac:dyDescent="0.15">
      <c r="C22" s="103"/>
      <c r="D22" s="62" t="s">
        <v>128</v>
      </c>
      <c r="E22" s="62" t="s">
        <v>154</v>
      </c>
      <c r="F22" s="63">
        <v>158</v>
      </c>
      <c r="G22" s="63"/>
      <c r="H22" s="62" t="s">
        <v>129</v>
      </c>
      <c r="I22" s="62" t="s">
        <v>131</v>
      </c>
      <c r="J22">
        <f>1600/F22</f>
        <v>10.126582278481013</v>
      </c>
    </row>
    <row r="23" spans="1:10" x14ac:dyDescent="0.15">
      <c r="C23" s="103"/>
      <c r="D23" s="62" t="s">
        <v>133</v>
      </c>
      <c r="E23" s="62" t="s">
        <v>136</v>
      </c>
      <c r="F23" s="63">
        <v>322</v>
      </c>
      <c r="G23" s="63"/>
      <c r="H23" s="62" t="s">
        <v>130</v>
      </c>
      <c r="I23" s="62" t="s">
        <v>135</v>
      </c>
      <c r="J23">
        <f>2660/F23</f>
        <v>8.2608695652173907</v>
      </c>
    </row>
    <row r="24" spans="1:10" x14ac:dyDescent="0.15">
      <c r="B24" s="61" t="s">
        <v>142</v>
      </c>
      <c r="C24" s="103"/>
      <c r="D24" s="64" t="s">
        <v>160</v>
      </c>
      <c r="E24" s="62" t="s">
        <v>136</v>
      </c>
      <c r="F24" s="63">
        <v>325</v>
      </c>
      <c r="G24" s="63"/>
      <c r="H24" s="64" t="s">
        <v>134</v>
      </c>
      <c r="I24" s="62" t="s">
        <v>135</v>
      </c>
      <c r="J24">
        <f>2950/F24</f>
        <v>9.0769230769230766</v>
      </c>
    </row>
    <row r="26" spans="1:10" x14ac:dyDescent="0.15">
      <c r="C26" s="61"/>
    </row>
    <row r="27" spans="1:10" x14ac:dyDescent="0.15">
      <c r="C27" s="66" t="s">
        <v>162</v>
      </c>
      <c r="D27" s="66" t="s">
        <v>163</v>
      </c>
      <c r="E27" s="66" t="s">
        <v>164</v>
      </c>
      <c r="F27" s="66" t="s">
        <v>149</v>
      </c>
      <c r="G27" s="66" t="s">
        <v>151</v>
      </c>
      <c r="H27" s="66" t="s">
        <v>150</v>
      </c>
      <c r="I27" s="66" t="s">
        <v>152</v>
      </c>
    </row>
    <row r="28" spans="1:10" x14ac:dyDescent="0.15">
      <c r="B28" s="61" t="s">
        <v>145</v>
      </c>
      <c r="C28" s="66" t="s">
        <v>147</v>
      </c>
      <c r="D28" s="66" t="s">
        <v>161</v>
      </c>
      <c r="E28" s="66" t="s">
        <v>148</v>
      </c>
      <c r="F28" s="67">
        <v>308.68</v>
      </c>
      <c r="G28" s="67">
        <v>3150</v>
      </c>
      <c r="H28" s="68">
        <f>G28*10000/F28</f>
        <v>102047.42775690035</v>
      </c>
      <c r="I28" s="67">
        <v>2018</v>
      </c>
    </row>
    <row r="29" spans="1:10" x14ac:dyDescent="0.15">
      <c r="C29" s="66" t="s">
        <v>147</v>
      </c>
      <c r="D29" s="66" t="s">
        <v>153</v>
      </c>
      <c r="E29" s="66" t="s">
        <v>155</v>
      </c>
      <c r="F29" s="67">
        <v>197.66</v>
      </c>
      <c r="G29" s="67">
        <v>2250</v>
      </c>
      <c r="H29" s="68">
        <f>G29*10000/F29</f>
        <v>113831.83243954265</v>
      </c>
      <c r="I29" s="67">
        <v>2018</v>
      </c>
    </row>
    <row r="30" spans="1:10" x14ac:dyDescent="0.15">
      <c r="C30" s="66" t="s">
        <v>147</v>
      </c>
      <c r="D30" s="66" t="s">
        <v>156</v>
      </c>
      <c r="E30" s="66" t="s">
        <v>155</v>
      </c>
      <c r="F30" s="67">
        <v>160.83000000000001</v>
      </c>
      <c r="G30" s="67">
        <v>1850</v>
      </c>
      <c r="H30" s="68">
        <f t="shared" ref="H30:H36" si="0">G30*10000/F30</f>
        <v>115028.29074177702</v>
      </c>
      <c r="I30" s="67">
        <v>2018</v>
      </c>
    </row>
    <row r="31" spans="1:10" x14ac:dyDescent="0.15">
      <c r="C31" s="66" t="s">
        <v>147</v>
      </c>
      <c r="D31" s="66" t="s">
        <v>156</v>
      </c>
      <c r="E31" s="66" t="s">
        <v>155</v>
      </c>
      <c r="F31" s="67">
        <v>158.41</v>
      </c>
      <c r="G31" s="67">
        <v>1980</v>
      </c>
      <c r="H31" s="68">
        <f t="shared" si="0"/>
        <v>124992.10908402248</v>
      </c>
      <c r="I31" s="67">
        <v>2018</v>
      </c>
    </row>
    <row r="32" spans="1:10" x14ac:dyDescent="0.15">
      <c r="C32" s="66" t="s">
        <v>147</v>
      </c>
      <c r="D32" s="66" t="s">
        <v>157</v>
      </c>
      <c r="E32" s="66" t="s">
        <v>155</v>
      </c>
      <c r="F32" s="67">
        <v>158.41</v>
      </c>
      <c r="G32" s="67">
        <v>1800</v>
      </c>
      <c r="H32" s="68">
        <f t="shared" si="0"/>
        <v>113629.19007638407</v>
      </c>
      <c r="I32" s="67">
        <v>2018</v>
      </c>
    </row>
    <row r="33" spans="3:9" x14ac:dyDescent="0.15">
      <c r="C33" s="66" t="s">
        <v>147</v>
      </c>
      <c r="D33" s="66" t="s">
        <v>158</v>
      </c>
      <c r="E33" s="66" t="s">
        <v>155</v>
      </c>
      <c r="F33" s="67">
        <v>197.03</v>
      </c>
      <c r="G33" s="67">
        <v>2099</v>
      </c>
      <c r="H33" s="68">
        <f t="shared" si="0"/>
        <v>106532.00020301477</v>
      </c>
      <c r="I33" s="67">
        <v>2018</v>
      </c>
    </row>
    <row r="34" spans="3:9" x14ac:dyDescent="0.15">
      <c r="C34" s="66" t="s">
        <v>147</v>
      </c>
      <c r="D34" s="66" t="s">
        <v>159</v>
      </c>
      <c r="E34" s="66" t="s">
        <v>155</v>
      </c>
      <c r="F34" s="67">
        <v>236.08</v>
      </c>
      <c r="G34" s="67">
        <v>3500</v>
      </c>
      <c r="H34" s="68">
        <f t="shared" si="0"/>
        <v>148254.82887156896</v>
      </c>
      <c r="I34" s="67">
        <v>2018</v>
      </c>
    </row>
    <row r="35" spans="3:9" x14ac:dyDescent="0.15">
      <c r="C35" s="66" t="s">
        <v>147</v>
      </c>
      <c r="D35" s="66" t="s">
        <v>161</v>
      </c>
      <c r="E35" s="66" t="s">
        <v>148</v>
      </c>
      <c r="F35" s="67">
        <v>325.13</v>
      </c>
      <c r="G35" s="67">
        <v>2950</v>
      </c>
      <c r="H35" s="68">
        <f t="shared" si="0"/>
        <v>90732.937594193092</v>
      </c>
      <c r="I35" s="67">
        <v>2018</v>
      </c>
    </row>
    <row r="36" spans="3:9" x14ac:dyDescent="0.15">
      <c r="C36" s="66" t="s">
        <v>147</v>
      </c>
      <c r="D36" s="66" t="s">
        <v>161</v>
      </c>
      <c r="E36" s="66" t="s">
        <v>148</v>
      </c>
      <c r="F36" s="67">
        <v>322.86</v>
      </c>
      <c r="G36" s="67">
        <v>2660</v>
      </c>
      <c r="H36" s="68">
        <f t="shared" si="0"/>
        <v>82388.651427863471</v>
      </c>
      <c r="I36" s="67">
        <v>2017</v>
      </c>
    </row>
    <row r="37" spans="3:9" x14ac:dyDescent="0.15">
      <c r="C37" s="61"/>
      <c r="H37" s="65"/>
    </row>
    <row r="38" spans="3:9" x14ac:dyDescent="0.15">
      <c r="H38" s="65"/>
    </row>
    <row r="39" spans="3:9" x14ac:dyDescent="0.15">
      <c r="H39" s="65"/>
    </row>
  </sheetData>
  <mergeCells count="12">
    <mergeCell ref="C21:C24"/>
    <mergeCell ref="B7:B8"/>
    <mergeCell ref="J1:J2"/>
    <mergeCell ref="A1:A2"/>
    <mergeCell ref="A3:A5"/>
    <mergeCell ref="B1:B2"/>
    <mergeCell ref="D1:D2"/>
    <mergeCell ref="E1:E2"/>
    <mergeCell ref="G1:G2"/>
    <mergeCell ref="B3:B5"/>
    <mergeCell ref="I1:I2"/>
    <mergeCell ref="C1:C2"/>
  </mergeCells>
  <phoneticPr fontId="6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1</vt:i4>
      </vt:variant>
    </vt:vector>
  </HeadingPairs>
  <TitlesOfParts>
    <vt:vector size="5" baseType="lpstr">
      <vt:lpstr>住宅楼盘情况</vt:lpstr>
      <vt:lpstr>Sheet2</vt:lpstr>
      <vt:lpstr>Sheet3</vt:lpstr>
      <vt:lpstr>二手房情况</vt:lpstr>
      <vt:lpstr>住宅楼盘情况!Print_Area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User</cp:lastModifiedBy>
  <cp:lastPrinted>2022-03-15T03:16:08Z</cp:lastPrinted>
  <dcterms:created xsi:type="dcterms:W3CDTF">2006-09-17T00:00:00Z</dcterms:created>
  <dcterms:modified xsi:type="dcterms:W3CDTF">2022-04-22T06:03:15Z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2052-11.1.0.10577</vt:lpwstr>
  </property>
  <property fmtid="{D5CDD505-2E9C-101B-9397-08002B2CF9AE}" pid="3" name="ICV">
    <vt:lpwstr>7DF9E78294084BC9A26D160A172B2BF4</vt:lpwstr>
  </property>
</Properties>
</file>